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BDFCDC95-C4D4-42F7-AF94-4C0535EAB02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  <sheet name="SO 01 P3" sheetId="15" r:id="rId7"/>
    <sheet name="SO 01 P4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7">'SO 01 P4'!$1:$7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P1'!$A$1:$X$451</definedName>
    <definedName name="_xlnm.Print_Area" localSheetId="5">'SO 01 P2'!$A$1:$X$351</definedName>
    <definedName name="_xlnm.Print_Area" localSheetId="6">'SO 01 P3'!$A$1:$X$55</definedName>
    <definedName name="_xlnm.Print_Area" localSheetId="7">'SO 01 P4'!$A$1:$X$28</definedName>
    <definedName name="_xlnm.Print_Area" localSheetId="3">'SO 01 Pol'!$A$1:$X$445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6" l="1"/>
  <c r="M9" i="16" s="1"/>
  <c r="I9" i="16"/>
  <c r="I8" i="16" s="1"/>
  <c r="K9" i="16"/>
  <c r="K8" i="16" s="1"/>
  <c r="O9" i="16"/>
  <c r="O8" i="16" s="1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O16" i="16"/>
  <c r="Q16" i="16"/>
  <c r="V16" i="16"/>
  <c r="AF18" i="16"/>
  <c r="G45" i="1" s="1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K10" i="15"/>
  <c r="Q10" i="15"/>
  <c r="G11" i="15"/>
  <c r="M11" i="15" s="1"/>
  <c r="M10" i="15" s="1"/>
  <c r="I11" i="15"/>
  <c r="I10" i="15" s="1"/>
  <c r="K11" i="15"/>
  <c r="O11" i="15"/>
  <c r="O10" i="15" s="1"/>
  <c r="Q11" i="15"/>
  <c r="V11" i="15"/>
  <c r="V10" i="15" s="1"/>
  <c r="G13" i="15"/>
  <c r="K13" i="15"/>
  <c r="O13" i="15"/>
  <c r="G14" i="15"/>
  <c r="I14" i="15"/>
  <c r="I13" i="15" s="1"/>
  <c r="K14" i="15"/>
  <c r="M14" i="15"/>
  <c r="M13" i="15" s="1"/>
  <c r="O14" i="15"/>
  <c r="Q14" i="15"/>
  <c r="Q13" i="15" s="1"/>
  <c r="V14" i="15"/>
  <c r="V13" i="15" s="1"/>
  <c r="K16" i="15"/>
  <c r="O16" i="15"/>
  <c r="V16" i="15"/>
  <c r="G17" i="15"/>
  <c r="G16" i="15" s="1"/>
  <c r="I17" i="15"/>
  <c r="I16" i="15" s="1"/>
  <c r="K17" i="15"/>
  <c r="M17" i="15"/>
  <c r="M16" i="15" s="1"/>
  <c r="O17" i="15"/>
  <c r="Q17" i="15"/>
  <c r="Q16" i="15" s="1"/>
  <c r="V17" i="15"/>
  <c r="K18" i="15"/>
  <c r="O18" i="15"/>
  <c r="V18" i="15"/>
  <c r="G19" i="15"/>
  <c r="M19" i="15" s="1"/>
  <c r="M18" i="15" s="1"/>
  <c r="I19" i="15"/>
  <c r="I18" i="15" s="1"/>
  <c r="K19" i="15"/>
  <c r="O19" i="15"/>
  <c r="Q19" i="15"/>
  <c r="Q18" i="15" s="1"/>
  <c r="V19" i="15"/>
  <c r="V20" i="15"/>
  <c r="G21" i="15"/>
  <c r="M21" i="15" s="1"/>
  <c r="I21" i="15"/>
  <c r="I20" i="15" s="1"/>
  <c r="K21" i="15"/>
  <c r="O21" i="15"/>
  <c r="Q21" i="15"/>
  <c r="Q20" i="15" s="1"/>
  <c r="V21" i="15"/>
  <c r="G23" i="15"/>
  <c r="AE45" i="15" s="1"/>
  <c r="F41" i="1" s="1"/>
  <c r="H41" i="1" s="1"/>
  <c r="I41" i="1" s="1"/>
  <c r="I23" i="15"/>
  <c r="K23" i="15"/>
  <c r="K20" i="15" s="1"/>
  <c r="O23" i="15"/>
  <c r="O20" i="15" s="1"/>
  <c r="Q23" i="15"/>
  <c r="V23" i="15"/>
  <c r="G25" i="15"/>
  <c r="M25" i="15" s="1"/>
  <c r="I25" i="15"/>
  <c r="K25" i="15"/>
  <c r="O25" i="15"/>
  <c r="Q25" i="15"/>
  <c r="V25" i="15"/>
  <c r="G28" i="15"/>
  <c r="I28" i="15"/>
  <c r="I27" i="15" s="1"/>
  <c r="K28" i="15"/>
  <c r="M28" i="15"/>
  <c r="O28" i="15"/>
  <c r="Q28" i="15"/>
  <c r="Q27" i="15" s="1"/>
  <c r="V28" i="15"/>
  <c r="G29" i="15"/>
  <c r="I29" i="15"/>
  <c r="K29" i="15"/>
  <c r="K27" i="15" s="1"/>
  <c r="O29" i="15"/>
  <c r="Q29" i="15"/>
  <c r="V29" i="15"/>
  <c r="V27" i="15" s="1"/>
  <c r="G30" i="15"/>
  <c r="I30" i="15"/>
  <c r="K30" i="15"/>
  <c r="M30" i="15"/>
  <c r="O30" i="15"/>
  <c r="Q30" i="15"/>
  <c r="V3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O27" i="15" s="1"/>
  <c r="Q43" i="15"/>
  <c r="V43" i="15"/>
  <c r="AF45" i="15"/>
  <c r="G41" i="1" s="1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2" i="14"/>
  <c r="G13" i="14"/>
  <c r="I13" i="14"/>
  <c r="I12" i="14" s="1"/>
  <c r="K13" i="14"/>
  <c r="K12" i="14" s="1"/>
  <c r="M13" i="14"/>
  <c r="M12" i="14" s="1"/>
  <c r="O13" i="14"/>
  <c r="O12" i="14" s="1"/>
  <c r="Q13" i="14"/>
  <c r="Q12" i="14" s="1"/>
  <c r="V13" i="14"/>
  <c r="V12" i="14" s="1"/>
  <c r="G16" i="14"/>
  <c r="M16" i="14" s="1"/>
  <c r="I16" i="14"/>
  <c r="I15" i="14" s="1"/>
  <c r="K16" i="14"/>
  <c r="O16" i="14"/>
  <c r="O15" i="14" s="1"/>
  <c r="Q16" i="14"/>
  <c r="V16" i="14"/>
  <c r="V15" i="14" s="1"/>
  <c r="G18" i="14"/>
  <c r="I18" i="14"/>
  <c r="K18" i="14"/>
  <c r="K15" i="14" s="1"/>
  <c r="M18" i="14"/>
  <c r="O18" i="14"/>
  <c r="Q18" i="14"/>
  <c r="V18" i="14"/>
  <c r="G23" i="14"/>
  <c r="I23" i="14"/>
  <c r="K23" i="14"/>
  <c r="O23" i="14"/>
  <c r="Q23" i="14"/>
  <c r="V23" i="14"/>
  <c r="G26" i="14"/>
  <c r="M26" i="14" s="1"/>
  <c r="I26" i="14"/>
  <c r="K26" i="14"/>
  <c r="O26" i="14"/>
  <c r="Q26" i="14"/>
  <c r="V26" i="14"/>
  <c r="G39" i="14"/>
  <c r="M39" i="14" s="1"/>
  <c r="I39" i="14"/>
  <c r="K39" i="14"/>
  <c r="O39" i="14"/>
  <c r="Q39" i="14"/>
  <c r="Q15" i="14" s="1"/>
  <c r="V39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G49" i="14"/>
  <c r="K49" i="14"/>
  <c r="Q49" i="14"/>
  <c r="G50" i="14"/>
  <c r="I50" i="14"/>
  <c r="I49" i="14" s="1"/>
  <c r="K50" i="14"/>
  <c r="M50" i="14"/>
  <c r="M49" i="14" s="1"/>
  <c r="O50" i="14"/>
  <c r="O49" i="14" s="1"/>
  <c r="Q50" i="14"/>
  <c r="V50" i="14"/>
  <c r="V49" i="14" s="1"/>
  <c r="G57" i="14"/>
  <c r="I57" i="14"/>
  <c r="I56" i="14" s="1"/>
  <c r="K57" i="14"/>
  <c r="M57" i="14"/>
  <c r="O57" i="14"/>
  <c r="Q57" i="14"/>
  <c r="Q56" i="14" s="1"/>
  <c r="V57" i="14"/>
  <c r="V56" i="14" s="1"/>
  <c r="G58" i="14"/>
  <c r="M58" i="14" s="1"/>
  <c r="I58" i="14"/>
  <c r="K58" i="14"/>
  <c r="O58" i="14"/>
  <c r="O56" i="14" s="1"/>
  <c r="Q58" i="14"/>
  <c r="V58" i="14"/>
  <c r="G59" i="14"/>
  <c r="I59" i="14"/>
  <c r="K59" i="14"/>
  <c r="K56" i="14" s="1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7" i="14"/>
  <c r="M67" i="14" s="1"/>
  <c r="I67" i="14"/>
  <c r="K67" i="14"/>
  <c r="O67" i="14"/>
  <c r="Q67" i="14"/>
  <c r="V67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4" i="14"/>
  <c r="I84" i="14"/>
  <c r="O84" i="14"/>
  <c r="V84" i="14"/>
  <c r="G85" i="14"/>
  <c r="M85" i="14" s="1"/>
  <c r="M84" i="14" s="1"/>
  <c r="I85" i="14"/>
  <c r="K85" i="14"/>
  <c r="K84" i="14" s="1"/>
  <c r="O85" i="14"/>
  <c r="Q85" i="14"/>
  <c r="Q84" i="14" s="1"/>
  <c r="V85" i="14"/>
  <c r="G86" i="14"/>
  <c r="K86" i="14"/>
  <c r="V86" i="14"/>
  <c r="G87" i="14"/>
  <c r="M87" i="14" s="1"/>
  <c r="M86" i="14" s="1"/>
  <c r="I87" i="14"/>
  <c r="I86" i="14" s="1"/>
  <c r="K87" i="14"/>
  <c r="O87" i="14"/>
  <c r="O86" i="14" s="1"/>
  <c r="Q87" i="14"/>
  <c r="Q86" i="14" s="1"/>
  <c r="V87" i="14"/>
  <c r="G88" i="14"/>
  <c r="G89" i="14"/>
  <c r="M89" i="14" s="1"/>
  <c r="I89" i="14"/>
  <c r="I88" i="14" s="1"/>
  <c r="K89" i="14"/>
  <c r="O89" i="14"/>
  <c r="Q89" i="14"/>
  <c r="V89" i="14"/>
  <c r="V88" i="14" s="1"/>
  <c r="G90" i="14"/>
  <c r="M90" i="14" s="1"/>
  <c r="I90" i="14"/>
  <c r="K90" i="14"/>
  <c r="K88" i="14" s="1"/>
  <c r="O90" i="14"/>
  <c r="O88" i="14" s="1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Q88" i="14" s="1"/>
  <c r="V93" i="14"/>
  <c r="G94" i="14"/>
  <c r="M94" i="14" s="1"/>
  <c r="I94" i="14"/>
  <c r="K94" i="14"/>
  <c r="O94" i="14"/>
  <c r="Q94" i="14"/>
  <c r="V94" i="14"/>
  <c r="G96" i="14"/>
  <c r="I96" i="14"/>
  <c r="K96" i="14"/>
  <c r="K95" i="14" s="1"/>
  <c r="O96" i="14"/>
  <c r="Q96" i="14"/>
  <c r="Q95" i="14" s="1"/>
  <c r="V96" i="14"/>
  <c r="V95" i="14" s="1"/>
  <c r="G97" i="14"/>
  <c r="I97" i="14"/>
  <c r="I95" i="14" s="1"/>
  <c r="K97" i="14"/>
  <c r="M97" i="14"/>
  <c r="O97" i="14"/>
  <c r="Q97" i="14"/>
  <c r="V97" i="14"/>
  <c r="G98" i="14"/>
  <c r="I98" i="14"/>
  <c r="K98" i="14"/>
  <c r="M98" i="14"/>
  <c r="O98" i="14"/>
  <c r="O95" i="14" s="1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9" i="14"/>
  <c r="M109" i="14" s="1"/>
  <c r="I109" i="14"/>
  <c r="K109" i="14"/>
  <c r="O109" i="14"/>
  <c r="Q109" i="14"/>
  <c r="V109" i="14"/>
  <c r="G111" i="14"/>
  <c r="M111" i="14" s="1"/>
  <c r="I111" i="14"/>
  <c r="I110" i="14" s="1"/>
  <c r="K111" i="14"/>
  <c r="K110" i="14" s="1"/>
  <c r="O111" i="14"/>
  <c r="O110" i="14" s="1"/>
  <c r="Q111" i="14"/>
  <c r="V111" i="14"/>
  <c r="V110" i="14" s="1"/>
  <c r="G112" i="14"/>
  <c r="M112" i="14" s="1"/>
  <c r="I112" i="14"/>
  <c r="K112" i="14"/>
  <c r="O112" i="14"/>
  <c r="Q112" i="14"/>
  <c r="Q110" i="14" s="1"/>
  <c r="V112" i="14"/>
  <c r="G113" i="14"/>
  <c r="M113" i="14" s="1"/>
  <c r="I113" i="14"/>
  <c r="K113" i="14"/>
  <c r="O113" i="14"/>
  <c r="Q113" i="14"/>
  <c r="V113" i="14"/>
  <c r="G114" i="14"/>
  <c r="I114" i="14"/>
  <c r="K114" i="14"/>
  <c r="M114" i="14"/>
  <c r="O114" i="14"/>
  <c r="Q114" i="14"/>
  <c r="V114" i="14"/>
  <c r="G115" i="14"/>
  <c r="I115" i="14"/>
  <c r="K115" i="14"/>
  <c r="O115" i="14"/>
  <c r="Q115" i="14"/>
  <c r="V115" i="14"/>
  <c r="G117" i="14"/>
  <c r="M117" i="14" s="1"/>
  <c r="I117" i="14"/>
  <c r="K117" i="14"/>
  <c r="K116" i="14" s="1"/>
  <c r="O117" i="14"/>
  <c r="O116" i="14" s="1"/>
  <c r="Q117" i="14"/>
  <c r="V117" i="14"/>
  <c r="G118" i="14"/>
  <c r="I118" i="14"/>
  <c r="K118" i="14"/>
  <c r="O118" i="14"/>
  <c r="Q118" i="14"/>
  <c r="Q116" i="14" s="1"/>
  <c r="V118" i="14"/>
  <c r="G119" i="14"/>
  <c r="M119" i="14" s="1"/>
  <c r="I119" i="14"/>
  <c r="I116" i="14" s="1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I121" i="14"/>
  <c r="K121" i="14"/>
  <c r="M121" i="14"/>
  <c r="O121" i="14"/>
  <c r="Q121" i="14"/>
  <c r="V121" i="14"/>
  <c r="V116" i="14" s="1"/>
  <c r="G122" i="14"/>
  <c r="I122" i="14"/>
  <c r="K122" i="14"/>
  <c r="M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2" i="14"/>
  <c r="I132" i="14"/>
  <c r="I131" i="14" s="1"/>
  <c r="K132" i="14"/>
  <c r="K131" i="14" s="1"/>
  <c r="O132" i="14"/>
  <c r="Q132" i="14"/>
  <c r="Q131" i="14" s="1"/>
  <c r="V132" i="14"/>
  <c r="G133" i="14"/>
  <c r="M133" i="14" s="1"/>
  <c r="I133" i="14"/>
  <c r="K133" i="14"/>
  <c r="O133" i="14"/>
  <c r="Q133" i="14"/>
  <c r="V133" i="14"/>
  <c r="V131" i="14" s="1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O131" i="14" s="1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2" i="14"/>
  <c r="I142" i="14"/>
  <c r="K142" i="14"/>
  <c r="K141" i="14" s="1"/>
  <c r="M142" i="14"/>
  <c r="O142" i="14"/>
  <c r="O141" i="14" s="1"/>
  <c r="Q142" i="14"/>
  <c r="V142" i="14"/>
  <c r="G143" i="14"/>
  <c r="I143" i="14"/>
  <c r="K143" i="14"/>
  <c r="O143" i="14"/>
  <c r="Q143" i="14"/>
  <c r="Q141" i="14" s="1"/>
  <c r="V143" i="14"/>
  <c r="G144" i="14"/>
  <c r="M144" i="14" s="1"/>
  <c r="I144" i="14"/>
  <c r="I141" i="14" s="1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V141" i="14" s="1"/>
  <c r="G147" i="14"/>
  <c r="I147" i="14"/>
  <c r="K147" i="14"/>
  <c r="M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66" i="14"/>
  <c r="M166" i="14" s="1"/>
  <c r="I166" i="14"/>
  <c r="K166" i="14"/>
  <c r="O166" i="14"/>
  <c r="Q166" i="14"/>
  <c r="V166" i="14"/>
  <c r="G168" i="14"/>
  <c r="I168" i="14"/>
  <c r="I167" i="14" s="1"/>
  <c r="K168" i="14"/>
  <c r="M168" i="14"/>
  <c r="O168" i="14"/>
  <c r="O167" i="14" s="1"/>
  <c r="Q168" i="14"/>
  <c r="V168" i="14"/>
  <c r="V167" i="14" s="1"/>
  <c r="G169" i="14"/>
  <c r="G167" i="14" s="1"/>
  <c r="I169" i="14"/>
  <c r="K169" i="14"/>
  <c r="K167" i="14" s="1"/>
  <c r="O169" i="14"/>
  <c r="Q169" i="14"/>
  <c r="Q167" i="14" s="1"/>
  <c r="V169" i="14"/>
  <c r="G170" i="14"/>
  <c r="V170" i="14"/>
  <c r="G171" i="14"/>
  <c r="M171" i="14" s="1"/>
  <c r="I171" i="14"/>
  <c r="I170" i="14" s="1"/>
  <c r="K171" i="14"/>
  <c r="K170" i="14" s="1"/>
  <c r="O171" i="14"/>
  <c r="O170" i="14" s="1"/>
  <c r="Q171" i="14"/>
  <c r="V171" i="14"/>
  <c r="G173" i="14"/>
  <c r="M173" i="14" s="1"/>
  <c r="I173" i="14"/>
  <c r="K173" i="14"/>
  <c r="O173" i="14"/>
  <c r="Q173" i="14"/>
  <c r="Q170" i="14" s="1"/>
  <c r="V173" i="14"/>
  <c r="G175" i="14"/>
  <c r="M175" i="14" s="1"/>
  <c r="I175" i="14"/>
  <c r="K175" i="14"/>
  <c r="O175" i="14"/>
  <c r="Q175" i="14"/>
  <c r="V175" i="14"/>
  <c r="G177" i="14"/>
  <c r="G176" i="14" s="1"/>
  <c r="I177" i="14"/>
  <c r="K177" i="14"/>
  <c r="O177" i="14"/>
  <c r="Q177" i="14"/>
  <c r="Q176" i="14" s="1"/>
  <c r="V177" i="14"/>
  <c r="V176" i="14" s="1"/>
  <c r="G182" i="14"/>
  <c r="I182" i="14"/>
  <c r="I176" i="14" s="1"/>
  <c r="K182" i="14"/>
  <c r="M182" i="14"/>
  <c r="O182" i="14"/>
  <c r="Q182" i="14"/>
  <c r="V182" i="14"/>
  <c r="G191" i="14"/>
  <c r="M191" i="14" s="1"/>
  <c r="I191" i="14"/>
  <c r="K191" i="14"/>
  <c r="K176" i="14" s="1"/>
  <c r="O191" i="14"/>
  <c r="Q191" i="14"/>
  <c r="V191" i="14"/>
  <c r="G200" i="14"/>
  <c r="M200" i="14" s="1"/>
  <c r="I200" i="14"/>
  <c r="K200" i="14"/>
  <c r="O200" i="14"/>
  <c r="Q200" i="14"/>
  <c r="V200" i="14"/>
  <c r="G205" i="14"/>
  <c r="M205" i="14" s="1"/>
  <c r="I205" i="14"/>
  <c r="K205" i="14"/>
  <c r="O205" i="14"/>
  <c r="Q205" i="14"/>
  <c r="V205" i="14"/>
  <c r="G207" i="14"/>
  <c r="M207" i="14" s="1"/>
  <c r="I207" i="14"/>
  <c r="K207" i="14"/>
  <c r="O207" i="14"/>
  <c r="Q207" i="14"/>
  <c r="V207" i="14"/>
  <c r="G215" i="14"/>
  <c r="I215" i="14"/>
  <c r="K215" i="14"/>
  <c r="M215" i="14"/>
  <c r="O215" i="14"/>
  <c r="Q215" i="14"/>
  <c r="V215" i="14"/>
  <c r="G216" i="14"/>
  <c r="M216" i="14" s="1"/>
  <c r="I216" i="14"/>
  <c r="K216" i="14"/>
  <c r="O216" i="14"/>
  <c r="O176" i="14" s="1"/>
  <c r="Q216" i="14"/>
  <c r="V216" i="14"/>
  <c r="G218" i="14"/>
  <c r="M218" i="14" s="1"/>
  <c r="I218" i="14"/>
  <c r="I217" i="14" s="1"/>
  <c r="K218" i="14"/>
  <c r="O218" i="14"/>
  <c r="O217" i="14" s="1"/>
  <c r="Q218" i="14"/>
  <c r="V218" i="14"/>
  <c r="V217" i="14" s="1"/>
  <c r="G220" i="14"/>
  <c r="M220" i="14" s="1"/>
  <c r="I220" i="14"/>
  <c r="K220" i="14"/>
  <c r="K217" i="14" s="1"/>
  <c r="O220" i="14"/>
  <c r="Q220" i="14"/>
  <c r="V220" i="14"/>
  <c r="G222" i="14"/>
  <c r="G217" i="14" s="1"/>
  <c r="I222" i="14"/>
  <c r="K222" i="14"/>
  <c r="O222" i="14"/>
  <c r="Q222" i="14"/>
  <c r="V222" i="14"/>
  <c r="G224" i="14"/>
  <c r="M224" i="14" s="1"/>
  <c r="I224" i="14"/>
  <c r="K224" i="14"/>
  <c r="O224" i="14"/>
  <c r="Q224" i="14"/>
  <c r="V224" i="14"/>
  <c r="G226" i="14"/>
  <c r="M226" i="14" s="1"/>
  <c r="I226" i="14"/>
  <c r="K226" i="14"/>
  <c r="O226" i="14"/>
  <c r="Q226" i="14"/>
  <c r="Q217" i="14" s="1"/>
  <c r="V226" i="14"/>
  <c r="G227" i="14"/>
  <c r="I227" i="14"/>
  <c r="K227" i="14"/>
  <c r="M227" i="14"/>
  <c r="O227" i="14"/>
  <c r="Q227" i="14"/>
  <c r="V227" i="14"/>
  <c r="G232" i="14"/>
  <c r="M232" i="14" s="1"/>
  <c r="I232" i="14"/>
  <c r="K232" i="14"/>
  <c r="O232" i="14"/>
  <c r="Q232" i="14"/>
  <c r="V232" i="14"/>
  <c r="G233" i="14"/>
  <c r="M233" i="14" s="1"/>
  <c r="I233" i="14"/>
  <c r="K233" i="14"/>
  <c r="O233" i="14"/>
  <c r="Q233" i="14"/>
  <c r="V233" i="14"/>
  <c r="V234" i="14"/>
  <c r="G235" i="14"/>
  <c r="I235" i="14"/>
  <c r="K235" i="14"/>
  <c r="K234" i="14" s="1"/>
  <c r="O235" i="14"/>
  <c r="Q235" i="14"/>
  <c r="Q234" i="14" s="1"/>
  <c r="V235" i="14"/>
  <c r="G237" i="14"/>
  <c r="M237" i="14" s="1"/>
  <c r="I237" i="14"/>
  <c r="K237" i="14"/>
  <c r="O237" i="14"/>
  <c r="Q237" i="14"/>
  <c r="V237" i="14"/>
  <c r="G240" i="14"/>
  <c r="I240" i="14"/>
  <c r="I234" i="14" s="1"/>
  <c r="K240" i="14"/>
  <c r="M240" i="14"/>
  <c r="O240" i="14"/>
  <c r="O234" i="14" s="1"/>
  <c r="Q240" i="14"/>
  <c r="V240" i="14"/>
  <c r="G245" i="14"/>
  <c r="M245" i="14" s="1"/>
  <c r="I245" i="14"/>
  <c r="K245" i="14"/>
  <c r="O245" i="14"/>
  <c r="Q245" i="14"/>
  <c r="V245" i="14"/>
  <c r="G248" i="14"/>
  <c r="M248" i="14" s="1"/>
  <c r="I248" i="14"/>
  <c r="I247" i="14" s="1"/>
  <c r="K248" i="14"/>
  <c r="K247" i="14" s="1"/>
  <c r="O248" i="14"/>
  <c r="O247" i="14" s="1"/>
  <c r="Q248" i="14"/>
  <c r="Q247" i="14" s="1"/>
  <c r="V248" i="14"/>
  <c r="V247" i="14" s="1"/>
  <c r="G250" i="14"/>
  <c r="M250" i="14" s="1"/>
  <c r="I250" i="14"/>
  <c r="K250" i="14"/>
  <c r="O250" i="14"/>
  <c r="Q250" i="14"/>
  <c r="V250" i="14"/>
  <c r="G262" i="14"/>
  <c r="M262" i="14" s="1"/>
  <c r="I262" i="14"/>
  <c r="K262" i="14"/>
  <c r="O262" i="14"/>
  <c r="Q262" i="14"/>
  <c r="V262" i="14"/>
  <c r="G266" i="14"/>
  <c r="M266" i="14" s="1"/>
  <c r="I266" i="14"/>
  <c r="K266" i="14"/>
  <c r="O266" i="14"/>
  <c r="Q266" i="14"/>
  <c r="V266" i="14"/>
  <c r="G279" i="14"/>
  <c r="M279" i="14" s="1"/>
  <c r="I279" i="14"/>
  <c r="K279" i="14"/>
  <c r="O279" i="14"/>
  <c r="Q279" i="14"/>
  <c r="V279" i="14"/>
  <c r="I285" i="14"/>
  <c r="V285" i="14"/>
  <c r="G286" i="14"/>
  <c r="G285" i="14" s="1"/>
  <c r="I286" i="14"/>
  <c r="K286" i="14"/>
  <c r="K285" i="14" s="1"/>
  <c r="O286" i="14"/>
  <c r="O285" i="14" s="1"/>
  <c r="Q286" i="14"/>
  <c r="Q285" i="14" s="1"/>
  <c r="V286" i="14"/>
  <c r="G288" i="14"/>
  <c r="M288" i="14" s="1"/>
  <c r="I288" i="14"/>
  <c r="I287" i="14" s="1"/>
  <c r="K288" i="14"/>
  <c r="K287" i="14" s="1"/>
  <c r="O288" i="14"/>
  <c r="O287" i="14" s="1"/>
  <c r="Q288" i="14"/>
  <c r="V288" i="14"/>
  <c r="V287" i="14" s="1"/>
  <c r="G289" i="14"/>
  <c r="M289" i="14" s="1"/>
  <c r="I289" i="14"/>
  <c r="K289" i="14"/>
  <c r="O289" i="14"/>
  <c r="Q289" i="14"/>
  <c r="Q287" i="14" s="1"/>
  <c r="V289" i="14"/>
  <c r="G290" i="14"/>
  <c r="I290" i="14"/>
  <c r="K290" i="14"/>
  <c r="M290" i="14"/>
  <c r="O290" i="14"/>
  <c r="Q290" i="14"/>
  <c r="V290" i="14"/>
  <c r="G291" i="14"/>
  <c r="M291" i="14" s="1"/>
  <c r="I291" i="14"/>
  <c r="K291" i="14"/>
  <c r="O291" i="14"/>
  <c r="Q291" i="14"/>
  <c r="V291" i="14"/>
  <c r="G292" i="14"/>
  <c r="M292" i="14" s="1"/>
  <c r="I292" i="14"/>
  <c r="K292" i="14"/>
  <c r="O292" i="14"/>
  <c r="Q292" i="14"/>
  <c r="V292" i="14"/>
  <c r="G293" i="14"/>
  <c r="M293" i="14" s="1"/>
  <c r="I293" i="14"/>
  <c r="K293" i="14"/>
  <c r="O293" i="14"/>
  <c r="Q293" i="14"/>
  <c r="V293" i="14"/>
  <c r="G294" i="14"/>
  <c r="I294" i="14"/>
  <c r="K294" i="14"/>
  <c r="M294" i="14"/>
  <c r="O294" i="14"/>
  <c r="Q294" i="14"/>
  <c r="V294" i="14"/>
  <c r="G295" i="14"/>
  <c r="M295" i="14" s="1"/>
  <c r="I295" i="14"/>
  <c r="K295" i="14"/>
  <c r="O295" i="14"/>
  <c r="Q295" i="14"/>
  <c r="V295" i="14"/>
  <c r="G296" i="14"/>
  <c r="I296" i="14"/>
  <c r="K296" i="14"/>
  <c r="M296" i="14"/>
  <c r="O296" i="14"/>
  <c r="Q296" i="14"/>
  <c r="V296" i="14"/>
  <c r="G297" i="14"/>
  <c r="M297" i="14" s="1"/>
  <c r="I297" i="14"/>
  <c r="K297" i="14"/>
  <c r="O297" i="14"/>
  <c r="Q297" i="14"/>
  <c r="V297" i="14"/>
  <c r="G298" i="14"/>
  <c r="M298" i="14" s="1"/>
  <c r="I298" i="14"/>
  <c r="K298" i="14"/>
  <c r="O298" i="14"/>
  <c r="Q298" i="14"/>
  <c r="V298" i="14"/>
  <c r="G299" i="14"/>
  <c r="M299" i="14" s="1"/>
  <c r="I299" i="14"/>
  <c r="K299" i="14"/>
  <c r="O299" i="14"/>
  <c r="Q299" i="14"/>
  <c r="V299" i="14"/>
  <c r="G300" i="14"/>
  <c r="M300" i="14" s="1"/>
  <c r="I300" i="14"/>
  <c r="K300" i="14"/>
  <c r="O300" i="14"/>
  <c r="Q300" i="14"/>
  <c r="V300" i="14"/>
  <c r="G301" i="14"/>
  <c r="I301" i="14"/>
  <c r="K301" i="14"/>
  <c r="M301" i="14"/>
  <c r="O301" i="14"/>
  <c r="Q301" i="14"/>
  <c r="V301" i="14"/>
  <c r="G302" i="14"/>
  <c r="M302" i="14" s="1"/>
  <c r="I302" i="14"/>
  <c r="K302" i="14"/>
  <c r="O302" i="14"/>
  <c r="Q302" i="14"/>
  <c r="V302" i="14"/>
  <c r="G303" i="14"/>
  <c r="M303" i="14" s="1"/>
  <c r="I303" i="14"/>
  <c r="K303" i="14"/>
  <c r="O303" i="14"/>
  <c r="Q303" i="14"/>
  <c r="V303" i="14"/>
  <c r="G304" i="14"/>
  <c r="I304" i="14"/>
  <c r="K304" i="14"/>
  <c r="M304" i="14"/>
  <c r="O304" i="14"/>
  <c r="Q304" i="14"/>
  <c r="V304" i="14"/>
  <c r="G305" i="14"/>
  <c r="M305" i="14" s="1"/>
  <c r="I305" i="14"/>
  <c r="K305" i="14"/>
  <c r="O305" i="14"/>
  <c r="Q305" i="14"/>
  <c r="V305" i="14"/>
  <c r="G306" i="14"/>
  <c r="M306" i="14" s="1"/>
  <c r="I306" i="14"/>
  <c r="K306" i="14"/>
  <c r="O306" i="14"/>
  <c r="Q306" i="14"/>
  <c r="V306" i="14"/>
  <c r="G307" i="14"/>
  <c r="M307" i="14" s="1"/>
  <c r="I307" i="14"/>
  <c r="K307" i="14"/>
  <c r="O307" i="14"/>
  <c r="Q307" i="14"/>
  <c r="V307" i="14"/>
  <c r="G308" i="14"/>
  <c r="M308" i="14" s="1"/>
  <c r="I308" i="14"/>
  <c r="K308" i="14"/>
  <c r="O308" i="14"/>
  <c r="Q308" i="14"/>
  <c r="V308" i="14"/>
  <c r="G309" i="14"/>
  <c r="I309" i="14"/>
  <c r="K309" i="14"/>
  <c r="M309" i="14"/>
  <c r="O309" i="14"/>
  <c r="Q309" i="14"/>
  <c r="V309" i="14"/>
  <c r="G310" i="14"/>
  <c r="M310" i="14" s="1"/>
  <c r="I310" i="14"/>
  <c r="K310" i="14"/>
  <c r="O310" i="14"/>
  <c r="Q310" i="14"/>
  <c r="V310" i="14"/>
  <c r="G311" i="14"/>
  <c r="M311" i="14" s="1"/>
  <c r="I311" i="14"/>
  <c r="K311" i="14"/>
  <c r="O311" i="14"/>
  <c r="Q311" i="14"/>
  <c r="V311" i="14"/>
  <c r="G312" i="14"/>
  <c r="I312" i="14"/>
  <c r="K312" i="14"/>
  <c r="M312" i="14"/>
  <c r="O312" i="14"/>
  <c r="Q312" i="14"/>
  <c r="V312" i="14"/>
  <c r="G313" i="14"/>
  <c r="M313" i="14" s="1"/>
  <c r="I313" i="14"/>
  <c r="K313" i="14"/>
  <c r="O313" i="14"/>
  <c r="Q313" i="14"/>
  <c r="V313" i="14"/>
  <c r="G314" i="14"/>
  <c r="M314" i="14" s="1"/>
  <c r="I314" i="14"/>
  <c r="K314" i="14"/>
  <c r="O314" i="14"/>
  <c r="Q314" i="14"/>
  <c r="V314" i="14"/>
  <c r="G315" i="14"/>
  <c r="M315" i="14" s="1"/>
  <c r="I315" i="14"/>
  <c r="K315" i="14"/>
  <c r="O315" i="14"/>
  <c r="Q315" i="14"/>
  <c r="V315" i="14"/>
  <c r="G316" i="14"/>
  <c r="M316" i="14" s="1"/>
  <c r="I316" i="14"/>
  <c r="K316" i="14"/>
  <c r="O316" i="14"/>
  <c r="Q316" i="14"/>
  <c r="V316" i="14"/>
  <c r="G317" i="14"/>
  <c r="I317" i="14"/>
  <c r="K317" i="14"/>
  <c r="M317" i="14"/>
  <c r="O317" i="14"/>
  <c r="Q317" i="14"/>
  <c r="V317" i="14"/>
  <c r="G318" i="14"/>
  <c r="M318" i="14" s="1"/>
  <c r="I318" i="14"/>
  <c r="K318" i="14"/>
  <c r="O318" i="14"/>
  <c r="Q318" i="14"/>
  <c r="V318" i="14"/>
  <c r="G319" i="14"/>
  <c r="M319" i="14" s="1"/>
  <c r="I319" i="14"/>
  <c r="K319" i="14"/>
  <c r="O319" i="14"/>
  <c r="Q319" i="14"/>
  <c r="V319" i="14"/>
  <c r="G320" i="14"/>
  <c r="I320" i="14"/>
  <c r="K320" i="14"/>
  <c r="M320" i="14"/>
  <c r="O320" i="14"/>
  <c r="Q320" i="14"/>
  <c r="V320" i="14"/>
  <c r="G321" i="14"/>
  <c r="M321" i="14" s="1"/>
  <c r="I321" i="14"/>
  <c r="K321" i="14"/>
  <c r="O321" i="14"/>
  <c r="Q321" i="14"/>
  <c r="V321" i="14"/>
  <c r="G322" i="14"/>
  <c r="M322" i="14" s="1"/>
  <c r="I322" i="14"/>
  <c r="K322" i="14"/>
  <c r="O322" i="14"/>
  <c r="Q322" i="14"/>
  <c r="V322" i="14"/>
  <c r="G323" i="14"/>
  <c r="M323" i="14" s="1"/>
  <c r="I323" i="14"/>
  <c r="K323" i="14"/>
  <c r="O323" i="14"/>
  <c r="Q323" i="14"/>
  <c r="V323" i="14"/>
  <c r="G324" i="14"/>
  <c r="M324" i="14" s="1"/>
  <c r="I324" i="14"/>
  <c r="K324" i="14"/>
  <c r="O324" i="14"/>
  <c r="Q324" i="14"/>
  <c r="V324" i="14"/>
  <c r="G325" i="14"/>
  <c r="I325" i="14"/>
  <c r="K325" i="14"/>
  <c r="M325" i="14"/>
  <c r="O325" i="14"/>
  <c r="Q325" i="14"/>
  <c r="V325" i="14"/>
  <c r="G326" i="14"/>
  <c r="M326" i="14" s="1"/>
  <c r="I326" i="14"/>
  <c r="K326" i="14"/>
  <c r="O326" i="14"/>
  <c r="Q326" i="14"/>
  <c r="V326" i="14"/>
  <c r="G328" i="14"/>
  <c r="M328" i="14" s="1"/>
  <c r="I328" i="14"/>
  <c r="I327" i="14" s="1"/>
  <c r="K328" i="14"/>
  <c r="K327" i="14" s="1"/>
  <c r="O328" i="14"/>
  <c r="O327" i="14" s="1"/>
  <c r="Q328" i="14"/>
  <c r="Q327" i="14" s="1"/>
  <c r="V328" i="14"/>
  <c r="V327" i="14" s="1"/>
  <c r="G329" i="14"/>
  <c r="M329" i="14" s="1"/>
  <c r="I329" i="14"/>
  <c r="K329" i="14"/>
  <c r="O329" i="14"/>
  <c r="Q329" i="14"/>
  <c r="V329" i="14"/>
  <c r="G330" i="14"/>
  <c r="I330" i="14"/>
  <c r="K330" i="14"/>
  <c r="M330" i="14"/>
  <c r="O330" i="14"/>
  <c r="Q330" i="14"/>
  <c r="V330" i="14"/>
  <c r="G331" i="14"/>
  <c r="M331" i="14" s="1"/>
  <c r="I331" i="14"/>
  <c r="K331" i="14"/>
  <c r="O331" i="14"/>
  <c r="Q331" i="14"/>
  <c r="V331" i="14"/>
  <c r="G333" i="14"/>
  <c r="M333" i="14" s="1"/>
  <c r="I333" i="14"/>
  <c r="I332" i="14" s="1"/>
  <c r="K333" i="14"/>
  <c r="K332" i="14" s="1"/>
  <c r="O333" i="14"/>
  <c r="O332" i="14" s="1"/>
  <c r="Q333" i="14"/>
  <c r="V333" i="14"/>
  <c r="V332" i="14" s="1"/>
  <c r="G334" i="14"/>
  <c r="I334" i="14"/>
  <c r="K334" i="14"/>
  <c r="M334" i="14"/>
  <c r="O334" i="14"/>
  <c r="Q334" i="14"/>
  <c r="V334" i="14"/>
  <c r="G335" i="14"/>
  <c r="I335" i="14"/>
  <c r="K335" i="14"/>
  <c r="O335" i="14"/>
  <c r="Q335" i="14"/>
  <c r="V335" i="14"/>
  <c r="G336" i="14"/>
  <c r="M336" i="14" s="1"/>
  <c r="I336" i="14"/>
  <c r="K336" i="14"/>
  <c r="O336" i="14"/>
  <c r="Q336" i="14"/>
  <c r="V336" i="14"/>
  <c r="G337" i="14"/>
  <c r="M337" i="14" s="1"/>
  <c r="I337" i="14"/>
  <c r="K337" i="14"/>
  <c r="O337" i="14"/>
  <c r="Q337" i="14"/>
  <c r="Q332" i="14" s="1"/>
  <c r="V337" i="14"/>
  <c r="G338" i="14"/>
  <c r="M338" i="14" s="1"/>
  <c r="I338" i="14"/>
  <c r="K338" i="14"/>
  <c r="O338" i="14"/>
  <c r="Q338" i="14"/>
  <c r="V338" i="14"/>
  <c r="G339" i="14"/>
  <c r="M339" i="14" s="1"/>
  <c r="I339" i="14"/>
  <c r="K339" i="14"/>
  <c r="O339" i="14"/>
  <c r="Q339" i="14"/>
  <c r="V339" i="14"/>
  <c r="AF341" i="14"/>
  <c r="G42" i="1" s="1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Q19" i="13"/>
  <c r="G20" i="13"/>
  <c r="G19" i="13" s="1"/>
  <c r="I20" i="13"/>
  <c r="I19" i="13" s="1"/>
  <c r="K20" i="13"/>
  <c r="K19" i="13" s="1"/>
  <c r="O20" i="13"/>
  <c r="O19" i="13" s="1"/>
  <c r="Q20" i="13"/>
  <c r="V20" i="13"/>
  <c r="V19" i="13" s="1"/>
  <c r="G23" i="13"/>
  <c r="M23" i="13" s="1"/>
  <c r="I23" i="13"/>
  <c r="I22" i="13" s="1"/>
  <c r="K23" i="13"/>
  <c r="K22" i="13" s="1"/>
  <c r="O23" i="13"/>
  <c r="O22" i="13" s="1"/>
  <c r="Q23" i="13"/>
  <c r="Q22" i="13" s="1"/>
  <c r="V23" i="13"/>
  <c r="V22" i="13" s="1"/>
  <c r="G25" i="13"/>
  <c r="M25" i="13" s="1"/>
  <c r="I25" i="13"/>
  <c r="K25" i="13"/>
  <c r="O25" i="13"/>
  <c r="Q25" i="13"/>
  <c r="V25" i="13"/>
  <c r="G30" i="13"/>
  <c r="I30" i="13"/>
  <c r="K30" i="13"/>
  <c r="M30" i="13"/>
  <c r="O30" i="13"/>
  <c r="Q30" i="13"/>
  <c r="V30" i="13"/>
  <c r="G36" i="13"/>
  <c r="M36" i="13" s="1"/>
  <c r="I36" i="13"/>
  <c r="K36" i="13"/>
  <c r="O36" i="13"/>
  <c r="Q36" i="13"/>
  <c r="V36" i="13"/>
  <c r="G49" i="13"/>
  <c r="M49" i="13" s="1"/>
  <c r="I49" i="13"/>
  <c r="K49" i="13"/>
  <c r="O49" i="13"/>
  <c r="Q49" i="13"/>
  <c r="V49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1" i="13"/>
  <c r="I61" i="13"/>
  <c r="G62" i="13"/>
  <c r="I62" i="13"/>
  <c r="K62" i="13"/>
  <c r="K61" i="13" s="1"/>
  <c r="M62" i="13"/>
  <c r="O62" i="13"/>
  <c r="O61" i="13" s="1"/>
  <c r="Q62" i="13"/>
  <c r="Q61" i="13" s="1"/>
  <c r="V62" i="13"/>
  <c r="V61" i="13" s="1"/>
  <c r="G64" i="13"/>
  <c r="M64" i="13" s="1"/>
  <c r="I64" i="13"/>
  <c r="K64" i="13"/>
  <c r="O64" i="13"/>
  <c r="Q64" i="13"/>
  <c r="V64" i="13"/>
  <c r="G66" i="13"/>
  <c r="M66" i="13" s="1"/>
  <c r="I66" i="13"/>
  <c r="K66" i="13"/>
  <c r="O66" i="13"/>
  <c r="Q66" i="13"/>
  <c r="V66" i="13"/>
  <c r="O68" i="13"/>
  <c r="Q68" i="13"/>
  <c r="G69" i="13"/>
  <c r="M69" i="13" s="1"/>
  <c r="I69" i="13"/>
  <c r="I68" i="13" s="1"/>
  <c r="K69" i="13"/>
  <c r="K68" i="13" s="1"/>
  <c r="O69" i="13"/>
  <c r="Q69" i="13"/>
  <c r="V69" i="13"/>
  <c r="V68" i="13" s="1"/>
  <c r="G70" i="13"/>
  <c r="I70" i="13"/>
  <c r="K70" i="13"/>
  <c r="O70" i="13"/>
  <c r="Q70" i="13"/>
  <c r="V70" i="13"/>
  <c r="G71" i="13"/>
  <c r="G72" i="13"/>
  <c r="M72" i="13" s="1"/>
  <c r="M71" i="13" s="1"/>
  <c r="I72" i="13"/>
  <c r="I71" i="13" s="1"/>
  <c r="K72" i="13"/>
  <c r="K71" i="13" s="1"/>
  <c r="O72" i="13"/>
  <c r="O71" i="13" s="1"/>
  <c r="Q72" i="13"/>
  <c r="Q71" i="13" s="1"/>
  <c r="V72" i="13"/>
  <c r="V71" i="13" s="1"/>
  <c r="G79" i="13"/>
  <c r="I79" i="13"/>
  <c r="I78" i="13" s="1"/>
  <c r="K79" i="13"/>
  <c r="M79" i="13"/>
  <c r="O79" i="13"/>
  <c r="O78" i="13" s="1"/>
  <c r="Q79" i="13"/>
  <c r="V79" i="13"/>
  <c r="V78" i="13" s="1"/>
  <c r="G81" i="13"/>
  <c r="I81" i="13"/>
  <c r="K81" i="13"/>
  <c r="M81" i="13"/>
  <c r="O81" i="13"/>
  <c r="Q81" i="13"/>
  <c r="Q78" i="13" s="1"/>
  <c r="V81" i="13"/>
  <c r="G83" i="13"/>
  <c r="I83" i="13"/>
  <c r="K83" i="13"/>
  <c r="M83" i="13"/>
  <c r="O83" i="13"/>
  <c r="Q83" i="13"/>
  <c r="V83" i="13"/>
  <c r="G85" i="13"/>
  <c r="M85" i="13" s="1"/>
  <c r="I85" i="13"/>
  <c r="K85" i="13"/>
  <c r="O85" i="13"/>
  <c r="Q85" i="13"/>
  <c r="V85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2" i="13"/>
  <c r="M92" i="13" s="1"/>
  <c r="I92" i="13"/>
  <c r="K92" i="13"/>
  <c r="K78" i="13" s="1"/>
  <c r="O92" i="13"/>
  <c r="Q92" i="13"/>
  <c r="V92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I96" i="13"/>
  <c r="K96" i="13"/>
  <c r="M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103" i="13"/>
  <c r="M103" i="13" s="1"/>
  <c r="I103" i="13"/>
  <c r="K103" i="13"/>
  <c r="O103" i="13"/>
  <c r="Q103" i="13"/>
  <c r="V103" i="13"/>
  <c r="G116" i="13"/>
  <c r="M116" i="13" s="1"/>
  <c r="I116" i="13"/>
  <c r="K116" i="13"/>
  <c r="O116" i="13"/>
  <c r="Q116" i="13"/>
  <c r="V116" i="13"/>
  <c r="G117" i="13"/>
  <c r="I117" i="13"/>
  <c r="K117" i="13"/>
  <c r="M117" i="13"/>
  <c r="O117" i="13"/>
  <c r="Q117" i="13"/>
  <c r="V117" i="13"/>
  <c r="I122" i="13"/>
  <c r="V122" i="13"/>
  <c r="G123" i="13"/>
  <c r="M123" i="13" s="1"/>
  <c r="M122" i="13" s="1"/>
  <c r="I123" i="13"/>
  <c r="K123" i="13"/>
  <c r="K122" i="13" s="1"/>
  <c r="O123" i="13"/>
  <c r="O122" i="13" s="1"/>
  <c r="Q123" i="13"/>
  <c r="Q122" i="13" s="1"/>
  <c r="V123" i="13"/>
  <c r="Q124" i="13"/>
  <c r="G125" i="13"/>
  <c r="M125" i="13" s="1"/>
  <c r="I125" i="13"/>
  <c r="I124" i="13" s="1"/>
  <c r="K125" i="13"/>
  <c r="O125" i="13"/>
  <c r="O124" i="13" s="1"/>
  <c r="Q125" i="13"/>
  <c r="V125" i="13"/>
  <c r="V124" i="13" s="1"/>
  <c r="G129" i="13"/>
  <c r="M129" i="13" s="1"/>
  <c r="I129" i="13"/>
  <c r="K129" i="13"/>
  <c r="K124" i="13" s="1"/>
  <c r="O129" i="13"/>
  <c r="Q129" i="13"/>
  <c r="V129" i="13"/>
  <c r="G132" i="13"/>
  <c r="I132" i="13"/>
  <c r="K132" i="13"/>
  <c r="O132" i="13"/>
  <c r="Q132" i="13"/>
  <c r="V132" i="13"/>
  <c r="I133" i="13"/>
  <c r="O133" i="13"/>
  <c r="V133" i="13"/>
  <c r="G134" i="13"/>
  <c r="M134" i="13" s="1"/>
  <c r="M133" i="13" s="1"/>
  <c r="I134" i="13"/>
  <c r="K134" i="13"/>
  <c r="K133" i="13" s="1"/>
  <c r="O134" i="13"/>
  <c r="Q134" i="13"/>
  <c r="Q133" i="13" s="1"/>
  <c r="V134" i="13"/>
  <c r="G136" i="13"/>
  <c r="I136" i="13"/>
  <c r="K136" i="13"/>
  <c r="K135" i="13" s="1"/>
  <c r="M136" i="13"/>
  <c r="O136" i="13"/>
  <c r="O135" i="13" s="1"/>
  <c r="Q136" i="13"/>
  <c r="Q135" i="13" s="1"/>
  <c r="V136" i="13"/>
  <c r="G137" i="13"/>
  <c r="I137" i="13"/>
  <c r="K137" i="13"/>
  <c r="O137" i="13"/>
  <c r="Q137" i="13"/>
  <c r="V137" i="13"/>
  <c r="G138" i="13"/>
  <c r="M138" i="13" s="1"/>
  <c r="I138" i="13"/>
  <c r="I135" i="13" s="1"/>
  <c r="K138" i="13"/>
  <c r="O138" i="13"/>
  <c r="Q138" i="13"/>
  <c r="V138" i="13"/>
  <c r="V135" i="13" s="1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G145" i="13"/>
  <c r="I145" i="13"/>
  <c r="K145" i="13"/>
  <c r="O145" i="13"/>
  <c r="Q145" i="13"/>
  <c r="Q144" i="13" s="1"/>
  <c r="V145" i="13"/>
  <c r="V144" i="13" s="1"/>
  <c r="G146" i="13"/>
  <c r="I146" i="13"/>
  <c r="I144" i="13" s="1"/>
  <c r="K146" i="13"/>
  <c r="M146" i="13"/>
  <c r="O146" i="13"/>
  <c r="Q146" i="13"/>
  <c r="V146" i="13"/>
  <c r="G147" i="13"/>
  <c r="M147" i="13" s="1"/>
  <c r="I147" i="13"/>
  <c r="K147" i="13"/>
  <c r="K144" i="13" s="1"/>
  <c r="O147" i="13"/>
  <c r="Q147" i="13"/>
  <c r="V147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I151" i="13"/>
  <c r="K151" i="13"/>
  <c r="M151" i="13"/>
  <c r="O151" i="13"/>
  <c r="Q151" i="13"/>
  <c r="V151" i="13"/>
  <c r="G152" i="13"/>
  <c r="I152" i="13"/>
  <c r="K152" i="13"/>
  <c r="M152" i="13"/>
  <c r="O152" i="13"/>
  <c r="O144" i="13" s="1"/>
  <c r="Q152" i="13"/>
  <c r="V152" i="13"/>
  <c r="G153" i="13"/>
  <c r="M153" i="13" s="1"/>
  <c r="I153" i="13"/>
  <c r="K153" i="13"/>
  <c r="O153" i="13"/>
  <c r="Q153" i="13"/>
  <c r="V153" i="13"/>
  <c r="G154" i="13"/>
  <c r="M154" i="13" s="1"/>
  <c r="I154" i="13"/>
  <c r="K154" i="13"/>
  <c r="O154" i="13"/>
  <c r="Q154" i="13"/>
  <c r="V154" i="13"/>
  <c r="G158" i="13"/>
  <c r="M158" i="13" s="1"/>
  <c r="I158" i="13"/>
  <c r="K158" i="13"/>
  <c r="O158" i="13"/>
  <c r="Q158" i="13"/>
  <c r="V158" i="13"/>
  <c r="G160" i="13"/>
  <c r="M160" i="13" s="1"/>
  <c r="I160" i="13"/>
  <c r="I159" i="13" s="1"/>
  <c r="K160" i="13"/>
  <c r="K159" i="13" s="1"/>
  <c r="O160" i="13"/>
  <c r="O159" i="13" s="1"/>
  <c r="Q160" i="13"/>
  <c r="V160" i="13"/>
  <c r="G161" i="13"/>
  <c r="I161" i="13"/>
  <c r="K161" i="13"/>
  <c r="M161" i="13"/>
  <c r="O161" i="13"/>
  <c r="Q161" i="13"/>
  <c r="Q159" i="13" s="1"/>
  <c r="V161" i="13"/>
  <c r="G162" i="13"/>
  <c r="M162" i="13" s="1"/>
  <c r="I162" i="13"/>
  <c r="K162" i="13"/>
  <c r="O162" i="13"/>
  <c r="Q162" i="13"/>
  <c r="V162" i="13"/>
  <c r="V159" i="13" s="1"/>
  <c r="G163" i="13"/>
  <c r="I163" i="13"/>
  <c r="K163" i="13"/>
  <c r="M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70" i="13"/>
  <c r="M170" i="13" s="1"/>
  <c r="I170" i="13"/>
  <c r="I169" i="13" s="1"/>
  <c r="K170" i="13"/>
  <c r="O170" i="13"/>
  <c r="O169" i="13" s="1"/>
  <c r="Q170" i="13"/>
  <c r="V170" i="13"/>
  <c r="V169" i="13" s="1"/>
  <c r="G171" i="13"/>
  <c r="M171" i="13" s="1"/>
  <c r="I171" i="13"/>
  <c r="K171" i="13"/>
  <c r="O171" i="13"/>
  <c r="Q171" i="13"/>
  <c r="V171" i="13"/>
  <c r="G172" i="13"/>
  <c r="I172" i="13"/>
  <c r="K172" i="13"/>
  <c r="O172" i="13"/>
  <c r="Q172" i="13"/>
  <c r="Q169" i="13" s="1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K169" i="13" s="1"/>
  <c r="O177" i="13"/>
  <c r="Q177" i="13"/>
  <c r="V177" i="13"/>
  <c r="G178" i="13"/>
  <c r="I178" i="13"/>
  <c r="K178" i="13"/>
  <c r="M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I180" i="13"/>
  <c r="K180" i="13"/>
  <c r="M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9" i="13"/>
  <c r="M189" i="13" s="1"/>
  <c r="I189" i="13"/>
  <c r="K189" i="13"/>
  <c r="O189" i="13"/>
  <c r="Q189" i="13"/>
  <c r="V189" i="13"/>
  <c r="G190" i="13"/>
  <c r="I190" i="13"/>
  <c r="K190" i="13"/>
  <c r="M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I197" i="13"/>
  <c r="K197" i="13"/>
  <c r="M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2" i="13"/>
  <c r="M202" i="13" s="1"/>
  <c r="I202" i="13"/>
  <c r="K202" i="13"/>
  <c r="K201" i="13" s="1"/>
  <c r="O202" i="13"/>
  <c r="Q202" i="13"/>
  <c r="Q201" i="13" s="1"/>
  <c r="V202" i="13"/>
  <c r="G203" i="13"/>
  <c r="I203" i="13"/>
  <c r="K203" i="13"/>
  <c r="M203" i="13"/>
  <c r="O203" i="13"/>
  <c r="Q203" i="13"/>
  <c r="V203" i="13"/>
  <c r="V201" i="13" s="1"/>
  <c r="G204" i="13"/>
  <c r="M204" i="13" s="1"/>
  <c r="I204" i="13"/>
  <c r="K204" i="13"/>
  <c r="O204" i="13"/>
  <c r="O201" i="13" s="1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I201" i="13" s="1"/>
  <c r="K209" i="13"/>
  <c r="O209" i="13"/>
  <c r="Q209" i="13"/>
  <c r="V209" i="13"/>
  <c r="G210" i="13"/>
  <c r="M210" i="13" s="1"/>
  <c r="I210" i="13"/>
  <c r="K210" i="13"/>
  <c r="O210" i="13"/>
  <c r="Q210" i="13"/>
  <c r="V210" i="13"/>
  <c r="G212" i="13"/>
  <c r="M212" i="13" s="1"/>
  <c r="I212" i="13"/>
  <c r="K212" i="13"/>
  <c r="O212" i="13"/>
  <c r="O211" i="13" s="1"/>
  <c r="Q212" i="13"/>
  <c r="Q211" i="13" s="1"/>
  <c r="V212" i="13"/>
  <c r="G213" i="13"/>
  <c r="I213" i="13"/>
  <c r="K213" i="13"/>
  <c r="M213" i="13"/>
  <c r="O213" i="13"/>
  <c r="Q213" i="13"/>
  <c r="V213" i="13"/>
  <c r="G214" i="13"/>
  <c r="M214" i="13" s="1"/>
  <c r="I214" i="13"/>
  <c r="K214" i="13"/>
  <c r="O214" i="13"/>
  <c r="Q214" i="13"/>
  <c r="V214" i="13"/>
  <c r="V211" i="13" s="1"/>
  <c r="G215" i="13"/>
  <c r="M215" i="13" s="1"/>
  <c r="I215" i="13"/>
  <c r="K215" i="13"/>
  <c r="O215" i="13"/>
  <c r="Q215" i="13"/>
  <c r="V215" i="13"/>
  <c r="G216" i="13"/>
  <c r="M216" i="13" s="1"/>
  <c r="I216" i="13"/>
  <c r="K216" i="13"/>
  <c r="O216" i="13"/>
  <c r="Q216" i="13"/>
  <c r="V216" i="13"/>
  <c r="G217" i="13"/>
  <c r="M217" i="13" s="1"/>
  <c r="I217" i="13"/>
  <c r="I211" i="13" s="1"/>
  <c r="K217" i="13"/>
  <c r="O217" i="13"/>
  <c r="Q217" i="13"/>
  <c r="V217" i="13"/>
  <c r="G218" i="13"/>
  <c r="M218" i="13" s="1"/>
  <c r="I218" i="13"/>
  <c r="K218" i="13"/>
  <c r="K211" i="13" s="1"/>
  <c r="O218" i="13"/>
  <c r="Q218" i="13"/>
  <c r="V218" i="13"/>
  <c r="G219" i="13"/>
  <c r="M219" i="13" s="1"/>
  <c r="I219" i="13"/>
  <c r="K219" i="13"/>
  <c r="O219" i="13"/>
  <c r="Q219" i="13"/>
  <c r="V219" i="13"/>
  <c r="G220" i="13"/>
  <c r="I220" i="13"/>
  <c r="K220" i="13"/>
  <c r="M220" i="13"/>
  <c r="O220" i="13"/>
  <c r="Q220" i="13"/>
  <c r="V220" i="13"/>
  <c r="G221" i="13"/>
  <c r="M221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37" i="13"/>
  <c r="M237" i="13" s="1"/>
  <c r="I237" i="13"/>
  <c r="K237" i="13"/>
  <c r="O237" i="13"/>
  <c r="Q237" i="13"/>
  <c r="V237" i="13"/>
  <c r="G239" i="13"/>
  <c r="M239" i="13" s="1"/>
  <c r="I239" i="13"/>
  <c r="K239" i="13"/>
  <c r="K238" i="13" s="1"/>
  <c r="O239" i="13"/>
  <c r="Q239" i="13"/>
  <c r="Q238" i="13" s="1"/>
  <c r="V239" i="13"/>
  <c r="G241" i="13"/>
  <c r="M241" i="13" s="1"/>
  <c r="I241" i="13"/>
  <c r="K241" i="13"/>
  <c r="O241" i="13"/>
  <c r="Q241" i="13"/>
  <c r="V241" i="13"/>
  <c r="G243" i="13"/>
  <c r="M243" i="13" s="1"/>
  <c r="I243" i="13"/>
  <c r="K243" i="13"/>
  <c r="O243" i="13"/>
  <c r="O238" i="13" s="1"/>
  <c r="Q243" i="13"/>
  <c r="V243" i="13"/>
  <c r="G245" i="13"/>
  <c r="M245" i="13" s="1"/>
  <c r="I245" i="13"/>
  <c r="K245" i="13"/>
  <c r="O245" i="13"/>
  <c r="Q245" i="13"/>
  <c r="V245" i="13"/>
  <c r="G247" i="13"/>
  <c r="M247" i="13" s="1"/>
  <c r="I247" i="13"/>
  <c r="K247" i="13"/>
  <c r="O247" i="13"/>
  <c r="Q247" i="13"/>
  <c r="V247" i="13"/>
  <c r="V238" i="13" s="1"/>
  <c r="G249" i="13"/>
  <c r="M249" i="13" s="1"/>
  <c r="I249" i="13"/>
  <c r="K249" i="13"/>
  <c r="O249" i="13"/>
  <c r="Q249" i="13"/>
  <c r="V249" i="13"/>
  <c r="G251" i="13"/>
  <c r="M251" i="13" s="1"/>
  <c r="I251" i="13"/>
  <c r="K251" i="13"/>
  <c r="O251" i="13"/>
  <c r="Q251" i="13"/>
  <c r="V251" i="13"/>
  <c r="G256" i="13"/>
  <c r="M256" i="13" s="1"/>
  <c r="I256" i="13"/>
  <c r="I238" i="13" s="1"/>
  <c r="K256" i="13"/>
  <c r="O256" i="13"/>
  <c r="Q256" i="13"/>
  <c r="V256" i="13"/>
  <c r="G258" i="13"/>
  <c r="M258" i="13" s="1"/>
  <c r="I258" i="13"/>
  <c r="I257" i="13" s="1"/>
  <c r="K258" i="13"/>
  <c r="O258" i="13"/>
  <c r="O257" i="13" s="1"/>
  <c r="Q258" i="13"/>
  <c r="V258" i="13"/>
  <c r="V257" i="13" s="1"/>
  <c r="G263" i="13"/>
  <c r="M263" i="13" s="1"/>
  <c r="I263" i="13"/>
  <c r="K263" i="13"/>
  <c r="O263" i="13"/>
  <c r="Q263" i="13"/>
  <c r="V263" i="13"/>
  <c r="G272" i="13"/>
  <c r="I272" i="13"/>
  <c r="K272" i="13"/>
  <c r="M272" i="13"/>
  <c r="O272" i="13"/>
  <c r="Q272" i="13"/>
  <c r="Q257" i="13" s="1"/>
  <c r="V272" i="13"/>
  <c r="G281" i="13"/>
  <c r="I281" i="13"/>
  <c r="K281" i="13"/>
  <c r="M281" i="13"/>
  <c r="O281" i="13"/>
  <c r="Q281" i="13"/>
  <c r="V281" i="13"/>
  <c r="G286" i="13"/>
  <c r="M286" i="13" s="1"/>
  <c r="I286" i="13"/>
  <c r="K286" i="13"/>
  <c r="O286" i="13"/>
  <c r="Q286" i="13"/>
  <c r="V286" i="13"/>
  <c r="G288" i="13"/>
  <c r="M288" i="13" s="1"/>
  <c r="I288" i="13"/>
  <c r="K288" i="13"/>
  <c r="O288" i="13"/>
  <c r="Q288" i="13"/>
  <c r="V288" i="13"/>
  <c r="G296" i="13"/>
  <c r="M296" i="13" s="1"/>
  <c r="I296" i="13"/>
  <c r="K296" i="13"/>
  <c r="O296" i="13"/>
  <c r="Q296" i="13"/>
  <c r="V296" i="13"/>
  <c r="G297" i="13"/>
  <c r="M297" i="13" s="1"/>
  <c r="I297" i="13"/>
  <c r="K297" i="13"/>
  <c r="K257" i="13" s="1"/>
  <c r="O297" i="13"/>
  <c r="Q297" i="13"/>
  <c r="V297" i="13"/>
  <c r="G299" i="13"/>
  <c r="M299" i="13" s="1"/>
  <c r="I299" i="13"/>
  <c r="K299" i="13"/>
  <c r="K298" i="13" s="1"/>
  <c r="O299" i="13"/>
  <c r="O298" i="13" s="1"/>
  <c r="Q299" i="13"/>
  <c r="Q298" i="13" s="1"/>
  <c r="V299" i="13"/>
  <c r="G304" i="13"/>
  <c r="I304" i="13"/>
  <c r="K304" i="13"/>
  <c r="M304" i="13"/>
  <c r="O304" i="13"/>
  <c r="Q304" i="13"/>
  <c r="V304" i="13"/>
  <c r="G309" i="13"/>
  <c r="M309" i="13" s="1"/>
  <c r="I309" i="13"/>
  <c r="K309" i="13"/>
  <c r="O309" i="13"/>
  <c r="Q309" i="13"/>
  <c r="V309" i="13"/>
  <c r="V298" i="13" s="1"/>
  <c r="G314" i="13"/>
  <c r="M314" i="13" s="1"/>
  <c r="I314" i="13"/>
  <c r="K314" i="13"/>
  <c r="O314" i="13"/>
  <c r="Q314" i="13"/>
  <c r="V314" i="13"/>
  <c r="G319" i="13"/>
  <c r="M319" i="13" s="1"/>
  <c r="I319" i="13"/>
  <c r="K319" i="13"/>
  <c r="O319" i="13"/>
  <c r="Q319" i="13"/>
  <c r="V319" i="13"/>
  <c r="G322" i="13"/>
  <c r="M322" i="13" s="1"/>
  <c r="I322" i="13"/>
  <c r="I298" i="13" s="1"/>
  <c r="K322" i="13"/>
  <c r="O322" i="13"/>
  <c r="Q322" i="13"/>
  <c r="V322" i="13"/>
  <c r="G330" i="13"/>
  <c r="M330" i="13" s="1"/>
  <c r="I330" i="13"/>
  <c r="K330" i="13"/>
  <c r="O330" i="13"/>
  <c r="Q330" i="13"/>
  <c r="V330" i="13"/>
  <c r="G331" i="13"/>
  <c r="M331" i="13" s="1"/>
  <c r="I331" i="13"/>
  <c r="K331" i="13"/>
  <c r="O331" i="13"/>
  <c r="Q331" i="13"/>
  <c r="V331" i="13"/>
  <c r="I332" i="13"/>
  <c r="K332" i="13"/>
  <c r="O332" i="13"/>
  <c r="G333" i="13"/>
  <c r="I333" i="13"/>
  <c r="K333" i="13"/>
  <c r="M333" i="13"/>
  <c r="O333" i="13"/>
  <c r="Q333" i="13"/>
  <c r="Q332" i="13" s="1"/>
  <c r="V333" i="13"/>
  <c r="V332" i="13" s="1"/>
  <c r="G335" i="13"/>
  <c r="M335" i="13" s="1"/>
  <c r="I335" i="13"/>
  <c r="K335" i="13"/>
  <c r="O335" i="13"/>
  <c r="Q335" i="13"/>
  <c r="V335" i="13"/>
  <c r="G338" i="13"/>
  <c r="M338" i="13" s="1"/>
  <c r="I338" i="13"/>
  <c r="K338" i="13"/>
  <c r="O338" i="13"/>
  <c r="Q338" i="13"/>
  <c r="V338" i="13"/>
  <c r="G343" i="13"/>
  <c r="M343" i="13" s="1"/>
  <c r="I343" i="13"/>
  <c r="K343" i="13"/>
  <c r="O343" i="13"/>
  <c r="Q343" i="13"/>
  <c r="V343" i="13"/>
  <c r="I345" i="13"/>
  <c r="G346" i="13"/>
  <c r="M346" i="13" s="1"/>
  <c r="I346" i="13"/>
  <c r="K346" i="13"/>
  <c r="K345" i="13" s="1"/>
  <c r="O346" i="13"/>
  <c r="Q346" i="13"/>
  <c r="V346" i="13"/>
  <c r="G348" i="13"/>
  <c r="I348" i="13"/>
  <c r="K348" i="13"/>
  <c r="M348" i="13"/>
  <c r="O348" i="13"/>
  <c r="Q348" i="13"/>
  <c r="V348" i="13"/>
  <c r="G360" i="13"/>
  <c r="M360" i="13" s="1"/>
  <c r="I360" i="13"/>
  <c r="K360" i="13"/>
  <c r="O360" i="13"/>
  <c r="O345" i="13" s="1"/>
  <c r="Q360" i="13"/>
  <c r="V360" i="13"/>
  <c r="G364" i="13"/>
  <c r="I364" i="13"/>
  <c r="K364" i="13"/>
  <c r="M364" i="13"/>
  <c r="O364" i="13"/>
  <c r="Q364" i="13"/>
  <c r="Q345" i="13" s="1"/>
  <c r="V364" i="13"/>
  <c r="G377" i="13"/>
  <c r="M377" i="13" s="1"/>
  <c r="I377" i="13"/>
  <c r="K377" i="13"/>
  <c r="O377" i="13"/>
  <c r="Q377" i="13"/>
  <c r="V377" i="13"/>
  <c r="V345" i="13" s="1"/>
  <c r="O383" i="13"/>
  <c r="Q383" i="13"/>
  <c r="G384" i="13"/>
  <c r="I384" i="13"/>
  <c r="I383" i="13" s="1"/>
  <c r="K384" i="13"/>
  <c r="O384" i="13"/>
  <c r="Q384" i="13"/>
  <c r="V384" i="13"/>
  <c r="V383" i="13" s="1"/>
  <c r="G385" i="13"/>
  <c r="M385" i="13" s="1"/>
  <c r="I385" i="13"/>
  <c r="K385" i="13"/>
  <c r="K383" i="13" s="1"/>
  <c r="O385" i="13"/>
  <c r="Q385" i="13"/>
  <c r="V385" i="13"/>
  <c r="G388" i="13"/>
  <c r="M388" i="13" s="1"/>
  <c r="I388" i="13"/>
  <c r="I387" i="13" s="1"/>
  <c r="K388" i="13"/>
  <c r="O388" i="13"/>
  <c r="O387" i="13" s="1"/>
  <c r="Q388" i="13"/>
  <c r="V388" i="13"/>
  <c r="G389" i="13"/>
  <c r="I389" i="13"/>
  <c r="K389" i="13"/>
  <c r="K387" i="13" s="1"/>
  <c r="M389" i="13"/>
  <c r="O389" i="13"/>
  <c r="Q389" i="13"/>
  <c r="Q387" i="13" s="1"/>
  <c r="V389" i="13"/>
  <c r="G390" i="13"/>
  <c r="M390" i="13" s="1"/>
  <c r="I390" i="13"/>
  <c r="K390" i="13"/>
  <c r="O390" i="13"/>
  <c r="Q390" i="13"/>
  <c r="V390" i="13"/>
  <c r="G391" i="13"/>
  <c r="M391" i="13" s="1"/>
  <c r="I391" i="13"/>
  <c r="K391" i="13"/>
  <c r="O391" i="13"/>
  <c r="Q391" i="13"/>
  <c r="V391" i="13"/>
  <c r="V387" i="13" s="1"/>
  <c r="G392" i="13"/>
  <c r="I392" i="13"/>
  <c r="K392" i="13"/>
  <c r="M392" i="13"/>
  <c r="O392" i="13"/>
  <c r="Q392" i="13"/>
  <c r="V392" i="13"/>
  <c r="G393" i="13"/>
  <c r="M393" i="13" s="1"/>
  <c r="I393" i="13"/>
  <c r="K393" i="13"/>
  <c r="O393" i="13"/>
  <c r="Q393" i="13"/>
  <c r="V393" i="13"/>
  <c r="G394" i="13"/>
  <c r="M394" i="13" s="1"/>
  <c r="I394" i="13"/>
  <c r="K394" i="13"/>
  <c r="O394" i="13"/>
  <c r="Q394" i="13"/>
  <c r="V394" i="13"/>
  <c r="G395" i="13"/>
  <c r="M395" i="13" s="1"/>
  <c r="I395" i="13"/>
  <c r="K395" i="13"/>
  <c r="O395" i="13"/>
  <c r="Q395" i="13"/>
  <c r="V395" i="13"/>
  <c r="G396" i="13"/>
  <c r="M396" i="13" s="1"/>
  <c r="I396" i="13"/>
  <c r="K396" i="13"/>
  <c r="O396" i="13"/>
  <c r="Q396" i="13"/>
  <c r="V396" i="13"/>
  <c r="G397" i="13"/>
  <c r="I397" i="13"/>
  <c r="K397" i="13"/>
  <c r="M397" i="13"/>
  <c r="O397" i="13"/>
  <c r="Q397" i="13"/>
  <c r="V397" i="13"/>
  <c r="G398" i="13"/>
  <c r="M398" i="13" s="1"/>
  <c r="I398" i="13"/>
  <c r="K398" i="13"/>
  <c r="O398" i="13"/>
  <c r="Q398" i="13"/>
  <c r="V398" i="13"/>
  <c r="G399" i="13"/>
  <c r="M399" i="13" s="1"/>
  <c r="I399" i="13"/>
  <c r="K399" i="13"/>
  <c r="O399" i="13"/>
  <c r="Q399" i="13"/>
  <c r="V399" i="13"/>
  <c r="G400" i="13"/>
  <c r="I400" i="13"/>
  <c r="K400" i="13"/>
  <c r="M400" i="13"/>
  <c r="O400" i="13"/>
  <c r="Q400" i="13"/>
  <c r="V400" i="13"/>
  <c r="G401" i="13"/>
  <c r="M401" i="13" s="1"/>
  <c r="I401" i="13"/>
  <c r="K401" i="13"/>
  <c r="O401" i="13"/>
  <c r="Q401" i="13"/>
  <c r="V401" i="13"/>
  <c r="G402" i="13"/>
  <c r="M402" i="13" s="1"/>
  <c r="I402" i="13"/>
  <c r="K402" i="13"/>
  <c r="O402" i="13"/>
  <c r="Q402" i="13"/>
  <c r="V402" i="13"/>
  <c r="G403" i="13"/>
  <c r="M403" i="13" s="1"/>
  <c r="I403" i="13"/>
  <c r="K403" i="13"/>
  <c r="O403" i="13"/>
  <c r="Q403" i="13"/>
  <c r="V403" i="13"/>
  <c r="G404" i="13"/>
  <c r="M404" i="13" s="1"/>
  <c r="I404" i="13"/>
  <c r="K404" i="13"/>
  <c r="O404" i="13"/>
  <c r="Q404" i="13"/>
  <c r="V404" i="13"/>
  <c r="G405" i="13"/>
  <c r="I405" i="13"/>
  <c r="K405" i="13"/>
  <c r="M405" i="13"/>
  <c r="O405" i="13"/>
  <c r="Q405" i="13"/>
  <c r="V405" i="13"/>
  <c r="G406" i="13"/>
  <c r="M406" i="13" s="1"/>
  <c r="I406" i="13"/>
  <c r="K406" i="13"/>
  <c r="O406" i="13"/>
  <c r="Q406" i="13"/>
  <c r="V406" i="13"/>
  <c r="G407" i="13"/>
  <c r="I407" i="13"/>
  <c r="K407" i="13"/>
  <c r="M407" i="13"/>
  <c r="O407" i="13"/>
  <c r="Q407" i="13"/>
  <c r="V407" i="13"/>
  <c r="G408" i="13"/>
  <c r="M408" i="13" s="1"/>
  <c r="I408" i="13"/>
  <c r="K408" i="13"/>
  <c r="O408" i="13"/>
  <c r="Q408" i="13"/>
  <c r="V408" i="13"/>
  <c r="G409" i="13"/>
  <c r="M409" i="13" s="1"/>
  <c r="I409" i="13"/>
  <c r="K409" i="13"/>
  <c r="O409" i="13"/>
  <c r="Q409" i="13"/>
  <c r="V409" i="13"/>
  <c r="G410" i="13"/>
  <c r="M410" i="13" s="1"/>
  <c r="I410" i="13"/>
  <c r="K410" i="13"/>
  <c r="O410" i="13"/>
  <c r="Q410" i="13"/>
  <c r="V410" i="13"/>
  <c r="G411" i="13"/>
  <c r="M411" i="13" s="1"/>
  <c r="I411" i="13"/>
  <c r="K411" i="13"/>
  <c r="O411" i="13"/>
  <c r="Q411" i="13"/>
  <c r="V411" i="13"/>
  <c r="G412" i="13"/>
  <c r="I412" i="13"/>
  <c r="K412" i="13"/>
  <c r="M412" i="13"/>
  <c r="O412" i="13"/>
  <c r="Q412" i="13"/>
  <c r="V412" i="13"/>
  <c r="G413" i="13"/>
  <c r="M413" i="13" s="1"/>
  <c r="I413" i="13"/>
  <c r="K413" i="13"/>
  <c r="O413" i="13"/>
  <c r="Q413" i="13"/>
  <c r="V413" i="13"/>
  <c r="G414" i="13"/>
  <c r="M414" i="13" s="1"/>
  <c r="I414" i="13"/>
  <c r="K414" i="13"/>
  <c r="O414" i="13"/>
  <c r="Q414" i="13"/>
  <c r="V414" i="13"/>
  <c r="G415" i="13"/>
  <c r="I415" i="13"/>
  <c r="K415" i="13"/>
  <c r="M415" i="13"/>
  <c r="O415" i="13"/>
  <c r="Q415" i="13"/>
  <c r="V415" i="13"/>
  <c r="G416" i="13"/>
  <c r="M416" i="13" s="1"/>
  <c r="I416" i="13"/>
  <c r="K416" i="13"/>
  <c r="O416" i="13"/>
  <c r="Q416" i="13"/>
  <c r="V416" i="13"/>
  <c r="G417" i="13"/>
  <c r="M417" i="13" s="1"/>
  <c r="I417" i="13"/>
  <c r="K417" i="13"/>
  <c r="O417" i="13"/>
  <c r="Q417" i="13"/>
  <c r="V417" i="13"/>
  <c r="G418" i="13"/>
  <c r="M418" i="13" s="1"/>
  <c r="I418" i="13"/>
  <c r="K418" i="13"/>
  <c r="O418" i="13"/>
  <c r="Q418" i="13"/>
  <c r="V418" i="13"/>
  <c r="G419" i="13"/>
  <c r="M419" i="13" s="1"/>
  <c r="I419" i="13"/>
  <c r="K419" i="13"/>
  <c r="O419" i="13"/>
  <c r="Q419" i="13"/>
  <c r="V419" i="13"/>
  <c r="G420" i="13"/>
  <c r="I420" i="13"/>
  <c r="K420" i="13"/>
  <c r="M420" i="13"/>
  <c r="O420" i="13"/>
  <c r="Q420" i="13"/>
  <c r="V420" i="13"/>
  <c r="G421" i="13"/>
  <c r="M421" i="13" s="1"/>
  <c r="I421" i="13"/>
  <c r="K421" i="13"/>
  <c r="O421" i="13"/>
  <c r="Q421" i="13"/>
  <c r="V421" i="13"/>
  <c r="G422" i="13"/>
  <c r="M422" i="13" s="1"/>
  <c r="I422" i="13"/>
  <c r="K422" i="13"/>
  <c r="O422" i="13"/>
  <c r="Q422" i="13"/>
  <c r="V422" i="13"/>
  <c r="G423" i="13"/>
  <c r="I423" i="13"/>
  <c r="K423" i="13"/>
  <c r="M423" i="13"/>
  <c r="O423" i="13"/>
  <c r="Q423" i="13"/>
  <c r="V423" i="13"/>
  <c r="G424" i="13"/>
  <c r="M424" i="13" s="1"/>
  <c r="I424" i="13"/>
  <c r="K424" i="13"/>
  <c r="O424" i="13"/>
  <c r="Q424" i="13"/>
  <c r="V424" i="13"/>
  <c r="G425" i="13"/>
  <c r="M425" i="13" s="1"/>
  <c r="I425" i="13"/>
  <c r="K425" i="13"/>
  <c r="O425" i="13"/>
  <c r="Q425" i="13"/>
  <c r="V425" i="13"/>
  <c r="G426" i="13"/>
  <c r="M426" i="13" s="1"/>
  <c r="I426" i="13"/>
  <c r="K426" i="13"/>
  <c r="O426" i="13"/>
  <c r="Q426" i="13"/>
  <c r="V426" i="13"/>
  <c r="G428" i="13"/>
  <c r="I428" i="13"/>
  <c r="I427" i="13" s="1"/>
  <c r="K428" i="13"/>
  <c r="K427" i="13" s="1"/>
  <c r="M428" i="13"/>
  <c r="O428" i="13"/>
  <c r="O427" i="13" s="1"/>
  <c r="Q428" i="13"/>
  <c r="V428" i="13"/>
  <c r="G429" i="13"/>
  <c r="G427" i="13" s="1"/>
  <c r="I429" i="13"/>
  <c r="K429" i="13"/>
  <c r="O429" i="13"/>
  <c r="Q429" i="13"/>
  <c r="V429" i="13"/>
  <c r="G430" i="13"/>
  <c r="M430" i="13" s="1"/>
  <c r="I430" i="13"/>
  <c r="K430" i="13"/>
  <c r="O430" i="13"/>
  <c r="Q430" i="13"/>
  <c r="Q427" i="13" s="1"/>
  <c r="V430" i="13"/>
  <c r="G431" i="13"/>
  <c r="I431" i="13"/>
  <c r="K431" i="13"/>
  <c r="M431" i="13"/>
  <c r="O431" i="13"/>
  <c r="Q431" i="13"/>
  <c r="V431" i="13"/>
  <c r="V427" i="13" s="1"/>
  <c r="Q432" i="13"/>
  <c r="G433" i="13"/>
  <c r="I433" i="13"/>
  <c r="I432" i="13" s="1"/>
  <c r="K433" i="13"/>
  <c r="O433" i="13"/>
  <c r="Q433" i="13"/>
  <c r="V433" i="13"/>
  <c r="V432" i="13" s="1"/>
  <c r="G434" i="13"/>
  <c r="M434" i="13" s="1"/>
  <c r="I434" i="13"/>
  <c r="K434" i="13"/>
  <c r="K432" i="13" s="1"/>
  <c r="O434" i="13"/>
  <c r="Q434" i="13"/>
  <c r="V434" i="13"/>
  <c r="G435" i="13"/>
  <c r="M435" i="13" s="1"/>
  <c r="I435" i="13"/>
  <c r="K435" i="13"/>
  <c r="O435" i="13"/>
  <c r="Q435" i="13"/>
  <c r="V435" i="13"/>
  <c r="G436" i="13"/>
  <c r="M436" i="13" s="1"/>
  <c r="I436" i="13"/>
  <c r="K436" i="13"/>
  <c r="O436" i="13"/>
  <c r="Q436" i="13"/>
  <c r="V436" i="13"/>
  <c r="G437" i="13"/>
  <c r="M437" i="13" s="1"/>
  <c r="I437" i="13"/>
  <c r="K437" i="13"/>
  <c r="O437" i="13"/>
  <c r="O432" i="13" s="1"/>
  <c r="Q437" i="13"/>
  <c r="V437" i="13"/>
  <c r="G438" i="13"/>
  <c r="M438" i="13" s="1"/>
  <c r="I438" i="13"/>
  <c r="K438" i="13"/>
  <c r="O438" i="13"/>
  <c r="Q438" i="13"/>
  <c r="V438" i="13"/>
  <c r="G439" i="13"/>
  <c r="I439" i="13"/>
  <c r="K439" i="13"/>
  <c r="M439" i="13"/>
  <c r="O439" i="13"/>
  <c r="Q439" i="13"/>
  <c r="V439" i="13"/>
  <c r="AF441" i="13"/>
  <c r="G44" i="1" s="1"/>
  <c r="G9" i="12"/>
  <c r="I9" i="12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I8" i="12" s="1"/>
  <c r="K17" i="12"/>
  <c r="O17" i="12"/>
  <c r="Q17" i="12"/>
  <c r="V17" i="12"/>
  <c r="K19" i="12"/>
  <c r="Q19" i="12"/>
  <c r="V19" i="12"/>
  <c r="G20" i="12"/>
  <c r="M20" i="12" s="1"/>
  <c r="M19" i="12" s="1"/>
  <c r="I20" i="12"/>
  <c r="I19" i="12" s="1"/>
  <c r="K20" i="12"/>
  <c r="O20" i="12"/>
  <c r="O19" i="12" s="1"/>
  <c r="Q20" i="12"/>
  <c r="V20" i="12"/>
  <c r="G23" i="12"/>
  <c r="I23" i="12"/>
  <c r="I22" i="12" s="1"/>
  <c r="K23" i="12"/>
  <c r="M23" i="12"/>
  <c r="O23" i="12"/>
  <c r="Q23" i="12"/>
  <c r="Q22" i="12" s="1"/>
  <c r="V23" i="12"/>
  <c r="V22" i="12" s="1"/>
  <c r="G25" i="12"/>
  <c r="I25" i="12"/>
  <c r="K25" i="12"/>
  <c r="K22" i="12" s="1"/>
  <c r="M25" i="12"/>
  <c r="O25" i="12"/>
  <c r="Q25" i="12"/>
  <c r="V25" i="12"/>
  <c r="G30" i="12"/>
  <c r="I30" i="12"/>
  <c r="K30" i="12"/>
  <c r="M30" i="12"/>
  <c r="O30" i="12"/>
  <c r="Q30" i="12"/>
  <c r="V30" i="12"/>
  <c r="G36" i="12"/>
  <c r="M36" i="12" s="1"/>
  <c r="I36" i="12"/>
  <c r="K36" i="12"/>
  <c r="O36" i="12"/>
  <c r="Q36" i="12"/>
  <c r="V36" i="12"/>
  <c r="G48" i="12"/>
  <c r="M48" i="12" s="1"/>
  <c r="I48" i="12"/>
  <c r="K48" i="12"/>
  <c r="O48" i="12"/>
  <c r="Q48" i="12"/>
  <c r="V48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7" i="12"/>
  <c r="M57" i="12" s="1"/>
  <c r="I57" i="12"/>
  <c r="K57" i="12"/>
  <c r="O57" i="12"/>
  <c r="O22" i="12" s="1"/>
  <c r="Q57" i="12"/>
  <c r="V57" i="12"/>
  <c r="I60" i="12"/>
  <c r="Q60" i="12"/>
  <c r="G61" i="12"/>
  <c r="I61" i="12"/>
  <c r="K61" i="12"/>
  <c r="K60" i="12" s="1"/>
  <c r="M61" i="12"/>
  <c r="O61" i="12"/>
  <c r="O60" i="12" s="1"/>
  <c r="Q61" i="12"/>
  <c r="V61" i="12"/>
  <c r="V60" i="12" s="1"/>
  <c r="G63" i="12"/>
  <c r="M63" i="12" s="1"/>
  <c r="I63" i="12"/>
  <c r="K63" i="12"/>
  <c r="O63" i="12"/>
  <c r="Q63" i="12"/>
  <c r="V63" i="12"/>
  <c r="G66" i="12"/>
  <c r="I66" i="12"/>
  <c r="K66" i="12"/>
  <c r="O66" i="12"/>
  <c r="Q66" i="12"/>
  <c r="V66" i="12"/>
  <c r="I69" i="12"/>
  <c r="O69" i="12"/>
  <c r="Q69" i="12"/>
  <c r="G70" i="12"/>
  <c r="G69" i="12" s="1"/>
  <c r="I70" i="12"/>
  <c r="K70" i="12"/>
  <c r="K69" i="12" s="1"/>
  <c r="O70" i="12"/>
  <c r="Q70" i="12"/>
  <c r="V70" i="12"/>
  <c r="V69" i="12" s="1"/>
  <c r="G71" i="12"/>
  <c r="I71" i="12"/>
  <c r="K71" i="12"/>
  <c r="M71" i="12"/>
  <c r="O71" i="12"/>
  <c r="Q71" i="12"/>
  <c r="V71" i="12"/>
  <c r="K72" i="12"/>
  <c r="O72" i="12"/>
  <c r="G73" i="12"/>
  <c r="G72" i="12" s="1"/>
  <c r="I73" i="12"/>
  <c r="I72" i="12" s="1"/>
  <c r="K73" i="12"/>
  <c r="O73" i="12"/>
  <c r="Q73" i="12"/>
  <c r="Q72" i="12" s="1"/>
  <c r="V73" i="12"/>
  <c r="V72" i="12" s="1"/>
  <c r="G80" i="12"/>
  <c r="M80" i="12" s="1"/>
  <c r="I80" i="12"/>
  <c r="K80" i="12"/>
  <c r="O80" i="12"/>
  <c r="Q80" i="12"/>
  <c r="Q79" i="12" s="1"/>
  <c r="V80" i="12"/>
  <c r="G82" i="12"/>
  <c r="I82" i="12"/>
  <c r="K82" i="12"/>
  <c r="O82" i="12"/>
  <c r="O79" i="12" s="1"/>
  <c r="Q82" i="12"/>
  <c r="V82" i="12"/>
  <c r="G84" i="12"/>
  <c r="M84" i="12" s="1"/>
  <c r="I84" i="12"/>
  <c r="I79" i="12" s="1"/>
  <c r="K84" i="12"/>
  <c r="O84" i="12"/>
  <c r="Q84" i="12"/>
  <c r="V84" i="12"/>
  <c r="G86" i="12"/>
  <c r="M86" i="12" s="1"/>
  <c r="I86" i="12"/>
  <c r="K86" i="12"/>
  <c r="K79" i="12" s="1"/>
  <c r="O86" i="12"/>
  <c r="Q86" i="12"/>
  <c r="V86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V79" i="12" s="1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4" i="12"/>
  <c r="M104" i="12" s="1"/>
  <c r="I104" i="12"/>
  <c r="K104" i="12"/>
  <c r="O104" i="12"/>
  <c r="Q104" i="12"/>
  <c r="V104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I122" i="12"/>
  <c r="K122" i="12"/>
  <c r="Q122" i="12"/>
  <c r="G123" i="12"/>
  <c r="G122" i="12" s="1"/>
  <c r="I123" i="12"/>
  <c r="K123" i="12"/>
  <c r="O123" i="12"/>
  <c r="O122" i="12" s="1"/>
  <c r="Q123" i="12"/>
  <c r="V123" i="12"/>
  <c r="V122" i="12" s="1"/>
  <c r="I124" i="12"/>
  <c r="Q124" i="12"/>
  <c r="G125" i="12"/>
  <c r="I125" i="12"/>
  <c r="K125" i="12"/>
  <c r="K124" i="12" s="1"/>
  <c r="O125" i="12"/>
  <c r="Q125" i="12"/>
  <c r="V125" i="12"/>
  <c r="V124" i="12" s="1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O124" i="12" s="1"/>
  <c r="Q132" i="12"/>
  <c r="V132" i="12"/>
  <c r="I133" i="12"/>
  <c r="Q133" i="12"/>
  <c r="G134" i="12"/>
  <c r="G133" i="12" s="1"/>
  <c r="I134" i="12"/>
  <c r="K134" i="12"/>
  <c r="K133" i="12" s="1"/>
  <c r="M134" i="12"/>
  <c r="M133" i="12" s="1"/>
  <c r="O134" i="12"/>
  <c r="O133" i="12" s="1"/>
  <c r="Q134" i="12"/>
  <c r="V134" i="12"/>
  <c r="V133" i="12" s="1"/>
  <c r="G136" i="12"/>
  <c r="I136" i="12"/>
  <c r="K136" i="12"/>
  <c r="O136" i="12"/>
  <c r="O135" i="12" s="1"/>
  <c r="Q136" i="12"/>
  <c r="V136" i="12"/>
  <c r="V135" i="12" s="1"/>
  <c r="G137" i="12"/>
  <c r="M137" i="12" s="1"/>
  <c r="I137" i="12"/>
  <c r="I135" i="12" s="1"/>
  <c r="K137" i="12"/>
  <c r="O137" i="12"/>
  <c r="Q137" i="12"/>
  <c r="Q135" i="12" s="1"/>
  <c r="V137" i="12"/>
  <c r="G138" i="12"/>
  <c r="M138" i="12" s="1"/>
  <c r="I138" i="12"/>
  <c r="K138" i="12"/>
  <c r="K135" i="12" s="1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I141" i="12"/>
  <c r="K141" i="12"/>
  <c r="M141" i="12"/>
  <c r="O141" i="12"/>
  <c r="Q141" i="12"/>
  <c r="V141" i="12"/>
  <c r="G142" i="12"/>
  <c r="I142" i="12"/>
  <c r="K142" i="12"/>
  <c r="M142" i="12"/>
  <c r="O142" i="12"/>
  <c r="Q142" i="12"/>
  <c r="V142" i="12"/>
  <c r="G143" i="12"/>
  <c r="I143" i="12"/>
  <c r="K143" i="12"/>
  <c r="M143" i="12"/>
  <c r="O143" i="12"/>
  <c r="Q143" i="12"/>
  <c r="V143" i="12"/>
  <c r="G145" i="12"/>
  <c r="M145" i="12" s="1"/>
  <c r="I145" i="12"/>
  <c r="I144" i="12" s="1"/>
  <c r="K145" i="12"/>
  <c r="K144" i="12" s="1"/>
  <c r="O145" i="12"/>
  <c r="Q145" i="12"/>
  <c r="Q144" i="12" s="1"/>
  <c r="V145" i="12"/>
  <c r="G146" i="12"/>
  <c r="M146" i="12" s="1"/>
  <c r="I146" i="12"/>
  <c r="K146" i="12"/>
  <c r="O146" i="12"/>
  <c r="Q146" i="12"/>
  <c r="V146" i="12"/>
  <c r="V144" i="12" s="1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O144" i="12" s="1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I151" i="12"/>
  <c r="K151" i="12"/>
  <c r="M151" i="12"/>
  <c r="O151" i="12"/>
  <c r="Q151" i="12"/>
  <c r="V151" i="12"/>
  <c r="G152" i="12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8" i="12"/>
  <c r="M158" i="12" s="1"/>
  <c r="I158" i="12"/>
  <c r="K158" i="12"/>
  <c r="O158" i="12"/>
  <c r="Q158" i="12"/>
  <c r="V158" i="12"/>
  <c r="G160" i="12"/>
  <c r="I160" i="12"/>
  <c r="I159" i="12" s="1"/>
  <c r="K160" i="12"/>
  <c r="M160" i="12"/>
  <c r="O160" i="12"/>
  <c r="Q160" i="12"/>
  <c r="Q159" i="12" s="1"/>
  <c r="V160" i="12"/>
  <c r="V159" i="12" s="1"/>
  <c r="G161" i="12"/>
  <c r="M161" i="12" s="1"/>
  <c r="I161" i="12"/>
  <c r="K161" i="12"/>
  <c r="K159" i="12" s="1"/>
  <c r="O161" i="12"/>
  <c r="Q161" i="12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O159" i="12" s="1"/>
  <c r="Q167" i="12"/>
  <c r="V167" i="12"/>
  <c r="G168" i="12"/>
  <c r="I168" i="12"/>
  <c r="K168" i="12"/>
  <c r="M168" i="12"/>
  <c r="O168" i="12"/>
  <c r="Q168" i="12"/>
  <c r="V168" i="12"/>
  <c r="G170" i="12"/>
  <c r="I170" i="12"/>
  <c r="K170" i="12"/>
  <c r="M170" i="12"/>
  <c r="O170" i="12"/>
  <c r="Q170" i="12"/>
  <c r="Q169" i="12" s="1"/>
  <c r="V170" i="12"/>
  <c r="G171" i="12"/>
  <c r="I171" i="12"/>
  <c r="K171" i="12"/>
  <c r="O171" i="12"/>
  <c r="O169" i="12" s="1"/>
  <c r="Q171" i="12"/>
  <c r="V171" i="12"/>
  <c r="G172" i="12"/>
  <c r="M172" i="12" s="1"/>
  <c r="I172" i="12"/>
  <c r="I169" i="12" s="1"/>
  <c r="K172" i="12"/>
  <c r="O172" i="12"/>
  <c r="Q172" i="12"/>
  <c r="V172" i="12"/>
  <c r="G173" i="12"/>
  <c r="M173" i="12" s="1"/>
  <c r="I173" i="12"/>
  <c r="K173" i="12"/>
  <c r="K169" i="12" s="1"/>
  <c r="O173" i="12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I177" i="12"/>
  <c r="K177" i="12"/>
  <c r="M177" i="12"/>
  <c r="O177" i="12"/>
  <c r="Q177" i="12"/>
  <c r="V177" i="12"/>
  <c r="V169" i="12" s="1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I191" i="12"/>
  <c r="K191" i="12"/>
  <c r="M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I199" i="12"/>
  <c r="K199" i="12"/>
  <c r="M199" i="12"/>
  <c r="O199" i="12"/>
  <c r="Q199" i="12"/>
  <c r="V199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K201" i="12" s="1"/>
  <c r="O202" i="12"/>
  <c r="O201" i="12" s="1"/>
  <c r="Q202" i="12"/>
  <c r="V202" i="12"/>
  <c r="V201" i="12" s="1"/>
  <c r="G203" i="12"/>
  <c r="I203" i="12"/>
  <c r="K203" i="12"/>
  <c r="M203" i="12"/>
  <c r="O203" i="12"/>
  <c r="Q203" i="12"/>
  <c r="V203" i="12"/>
  <c r="G204" i="12"/>
  <c r="I204" i="12"/>
  <c r="K204" i="12"/>
  <c r="O204" i="12"/>
  <c r="Q204" i="12"/>
  <c r="V204" i="12"/>
  <c r="G205" i="12"/>
  <c r="M205" i="12" s="1"/>
  <c r="I205" i="12"/>
  <c r="I201" i="12" s="1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Q201" i="12" s="1"/>
  <c r="V209" i="12"/>
  <c r="G210" i="12"/>
  <c r="I210" i="12"/>
  <c r="K210" i="12"/>
  <c r="M210" i="12"/>
  <c r="O210" i="12"/>
  <c r="Q210" i="12"/>
  <c r="V210" i="12"/>
  <c r="G212" i="12"/>
  <c r="I212" i="12"/>
  <c r="I211" i="12" s="1"/>
  <c r="K212" i="12"/>
  <c r="O212" i="12"/>
  <c r="O211" i="12" s="1"/>
  <c r="Q212" i="12"/>
  <c r="V212" i="12"/>
  <c r="V211" i="12" s="1"/>
  <c r="G213" i="12"/>
  <c r="M213" i="12" s="1"/>
  <c r="I213" i="12"/>
  <c r="K213" i="12"/>
  <c r="O213" i="12"/>
  <c r="Q213" i="12"/>
  <c r="Q211" i="12" s="1"/>
  <c r="V213" i="12"/>
  <c r="G214" i="12"/>
  <c r="M214" i="12" s="1"/>
  <c r="I214" i="12"/>
  <c r="K214" i="12"/>
  <c r="K211" i="12" s="1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8" i="12"/>
  <c r="I218" i="12"/>
  <c r="K218" i="12"/>
  <c r="K217" i="12" s="1"/>
  <c r="M218" i="12"/>
  <c r="O218" i="12"/>
  <c r="O217" i="12" s="1"/>
  <c r="Q218" i="12"/>
  <c r="V218" i="12"/>
  <c r="V217" i="12" s="1"/>
  <c r="G219" i="12"/>
  <c r="M219" i="12" s="1"/>
  <c r="I219" i="12"/>
  <c r="K219" i="12"/>
  <c r="O219" i="12"/>
  <c r="Q219" i="12"/>
  <c r="V219" i="12"/>
  <c r="G220" i="12"/>
  <c r="I220" i="12"/>
  <c r="K220" i="12"/>
  <c r="O220" i="12"/>
  <c r="Q220" i="12"/>
  <c r="V220" i="12"/>
  <c r="G221" i="12"/>
  <c r="M221" i="12" s="1"/>
  <c r="I221" i="12"/>
  <c r="I217" i="12" s="1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Q217" i="12" s="1"/>
  <c r="V225" i="12"/>
  <c r="G226" i="12"/>
  <c r="M226" i="12" s="1"/>
  <c r="I226" i="12"/>
  <c r="K226" i="12"/>
  <c r="O226" i="12"/>
  <c r="Q226" i="12"/>
  <c r="V226" i="12"/>
  <c r="G227" i="12"/>
  <c r="I227" i="12"/>
  <c r="K227" i="12"/>
  <c r="M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44" i="12"/>
  <c r="M244" i="12" s="1"/>
  <c r="I244" i="12"/>
  <c r="K244" i="12"/>
  <c r="O244" i="12"/>
  <c r="Q244" i="12"/>
  <c r="V244" i="12"/>
  <c r="K245" i="12"/>
  <c r="O245" i="12"/>
  <c r="G246" i="12"/>
  <c r="M246" i="12" s="1"/>
  <c r="M245" i="12" s="1"/>
  <c r="I246" i="12"/>
  <c r="I245" i="12" s="1"/>
  <c r="K246" i="12"/>
  <c r="O246" i="12"/>
  <c r="Q246" i="12"/>
  <c r="Q245" i="12" s="1"/>
  <c r="V246" i="12"/>
  <c r="V245" i="12" s="1"/>
  <c r="G248" i="12"/>
  <c r="M248" i="12" s="1"/>
  <c r="I248" i="12"/>
  <c r="K248" i="12"/>
  <c r="O248" i="12"/>
  <c r="Q248" i="12"/>
  <c r="Q247" i="12" s="1"/>
  <c r="V248" i="12"/>
  <c r="G250" i="12"/>
  <c r="I250" i="12"/>
  <c r="K250" i="12"/>
  <c r="O250" i="12"/>
  <c r="O247" i="12" s="1"/>
  <c r="Q250" i="12"/>
  <c r="V250" i="12"/>
  <c r="G252" i="12"/>
  <c r="M252" i="12" s="1"/>
  <c r="I252" i="12"/>
  <c r="I247" i="12" s="1"/>
  <c r="K252" i="12"/>
  <c r="O252" i="12"/>
  <c r="Q252" i="12"/>
  <c r="V252" i="12"/>
  <c r="G254" i="12"/>
  <c r="M254" i="12" s="1"/>
  <c r="I254" i="12"/>
  <c r="K254" i="12"/>
  <c r="K247" i="12" s="1"/>
  <c r="O254" i="12"/>
  <c r="Q254" i="12"/>
  <c r="V254" i="12"/>
  <c r="G256" i="12"/>
  <c r="I256" i="12"/>
  <c r="K256" i="12"/>
  <c r="M256" i="12"/>
  <c r="O256" i="12"/>
  <c r="Q256" i="12"/>
  <c r="V256" i="12"/>
  <c r="G258" i="12"/>
  <c r="M258" i="12" s="1"/>
  <c r="I258" i="12"/>
  <c r="K258" i="12"/>
  <c r="O258" i="12"/>
  <c r="Q258" i="12"/>
  <c r="V258" i="12"/>
  <c r="G260" i="12"/>
  <c r="M260" i="12" s="1"/>
  <c r="I260" i="12"/>
  <c r="K260" i="12"/>
  <c r="O260" i="12"/>
  <c r="Q260" i="12"/>
  <c r="V260" i="12"/>
  <c r="G265" i="12"/>
  <c r="M265" i="12" s="1"/>
  <c r="I265" i="12"/>
  <c r="K265" i="12"/>
  <c r="O265" i="12"/>
  <c r="Q265" i="12"/>
  <c r="V265" i="12"/>
  <c r="V247" i="12" s="1"/>
  <c r="G267" i="12"/>
  <c r="I267" i="12"/>
  <c r="I266" i="12" s="1"/>
  <c r="K267" i="12"/>
  <c r="O267" i="12"/>
  <c r="O266" i="12" s="1"/>
  <c r="Q267" i="12"/>
  <c r="V267" i="12"/>
  <c r="V266" i="12" s="1"/>
  <c r="G272" i="12"/>
  <c r="M272" i="12" s="1"/>
  <c r="I272" i="12"/>
  <c r="K272" i="12"/>
  <c r="O272" i="12"/>
  <c r="Q272" i="12"/>
  <c r="Q266" i="12" s="1"/>
  <c r="V272" i="12"/>
  <c r="G281" i="12"/>
  <c r="M281" i="12" s="1"/>
  <c r="I281" i="12"/>
  <c r="K281" i="12"/>
  <c r="K266" i="12" s="1"/>
  <c r="O281" i="12"/>
  <c r="Q281" i="12"/>
  <c r="V281" i="12"/>
  <c r="G283" i="12"/>
  <c r="I283" i="12"/>
  <c r="K283" i="12"/>
  <c r="M283" i="12"/>
  <c r="O283" i="12"/>
  <c r="Q283" i="12"/>
  <c r="V283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O289" i="12"/>
  <c r="Q289" i="12"/>
  <c r="V289" i="12"/>
  <c r="G297" i="12"/>
  <c r="M297" i="12" s="1"/>
  <c r="I297" i="12"/>
  <c r="K297" i="12"/>
  <c r="O297" i="12"/>
  <c r="Q297" i="12"/>
  <c r="V297" i="12"/>
  <c r="G298" i="12"/>
  <c r="I298" i="12"/>
  <c r="K298" i="12"/>
  <c r="M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I302" i="12"/>
  <c r="K302" i="12"/>
  <c r="K301" i="12" s="1"/>
  <c r="O302" i="12"/>
  <c r="Q302" i="12"/>
  <c r="V302" i="12"/>
  <c r="V301" i="12" s="1"/>
  <c r="G307" i="12"/>
  <c r="M307" i="12" s="1"/>
  <c r="I307" i="12"/>
  <c r="K307" i="12"/>
  <c r="O307" i="12"/>
  <c r="Q307" i="12"/>
  <c r="V307" i="12"/>
  <c r="G312" i="12"/>
  <c r="M312" i="12" s="1"/>
  <c r="I312" i="12"/>
  <c r="K312" i="12"/>
  <c r="O312" i="12"/>
  <c r="O301" i="12" s="1"/>
  <c r="Q312" i="12"/>
  <c r="V312" i="12"/>
  <c r="G317" i="12"/>
  <c r="M317" i="12" s="1"/>
  <c r="I317" i="12"/>
  <c r="K317" i="12"/>
  <c r="O317" i="12"/>
  <c r="Q317" i="12"/>
  <c r="Q301" i="12" s="1"/>
  <c r="V317" i="12"/>
  <c r="G322" i="12"/>
  <c r="I322" i="12"/>
  <c r="K322" i="12"/>
  <c r="M322" i="12"/>
  <c r="O322" i="12"/>
  <c r="Q322" i="12"/>
  <c r="V322" i="12"/>
  <c r="G325" i="12"/>
  <c r="M325" i="12" s="1"/>
  <c r="I325" i="12"/>
  <c r="K325" i="12"/>
  <c r="O325" i="12"/>
  <c r="Q325" i="12"/>
  <c r="V325" i="12"/>
  <c r="G333" i="12"/>
  <c r="M333" i="12" s="1"/>
  <c r="I333" i="12"/>
  <c r="K333" i="12"/>
  <c r="O333" i="12"/>
  <c r="Q333" i="12"/>
  <c r="V333" i="12"/>
  <c r="G334" i="12"/>
  <c r="M334" i="12" s="1"/>
  <c r="I334" i="12"/>
  <c r="I301" i="12" s="1"/>
  <c r="K334" i="12"/>
  <c r="O334" i="12"/>
  <c r="Q334" i="12"/>
  <c r="V334" i="12"/>
  <c r="K335" i="12"/>
  <c r="V335" i="12"/>
  <c r="G336" i="12"/>
  <c r="I336" i="12"/>
  <c r="I335" i="12" s="1"/>
  <c r="K336" i="12"/>
  <c r="M336" i="12"/>
  <c r="O336" i="12"/>
  <c r="O335" i="12" s="1"/>
  <c r="Q336" i="12"/>
  <c r="V336" i="12"/>
  <c r="G338" i="12"/>
  <c r="G335" i="12" s="1"/>
  <c r="I338" i="12"/>
  <c r="K338" i="12"/>
  <c r="O338" i="12"/>
  <c r="Q338" i="12"/>
  <c r="V338" i="12"/>
  <c r="G341" i="12"/>
  <c r="M341" i="12" s="1"/>
  <c r="I341" i="12"/>
  <c r="K341" i="12"/>
  <c r="O341" i="12"/>
  <c r="Q341" i="12"/>
  <c r="Q335" i="12" s="1"/>
  <c r="V341" i="12"/>
  <c r="V343" i="12"/>
  <c r="G344" i="12"/>
  <c r="I344" i="12"/>
  <c r="K344" i="12"/>
  <c r="M344" i="12"/>
  <c r="O344" i="12"/>
  <c r="Q344" i="12"/>
  <c r="Q343" i="12" s="1"/>
  <c r="V344" i="12"/>
  <c r="G346" i="12"/>
  <c r="I346" i="12"/>
  <c r="K346" i="12"/>
  <c r="O346" i="12"/>
  <c r="O343" i="12" s="1"/>
  <c r="Q346" i="12"/>
  <c r="V346" i="12"/>
  <c r="G358" i="12"/>
  <c r="M358" i="12" s="1"/>
  <c r="I358" i="12"/>
  <c r="I343" i="12" s="1"/>
  <c r="K358" i="12"/>
  <c r="O358" i="12"/>
  <c r="Q358" i="12"/>
  <c r="V358" i="12"/>
  <c r="G362" i="12"/>
  <c r="M362" i="12" s="1"/>
  <c r="I362" i="12"/>
  <c r="K362" i="12"/>
  <c r="K343" i="12" s="1"/>
  <c r="O362" i="12"/>
  <c r="Q362" i="12"/>
  <c r="V362" i="12"/>
  <c r="G375" i="12"/>
  <c r="M375" i="12" s="1"/>
  <c r="I375" i="12"/>
  <c r="K375" i="12"/>
  <c r="O375" i="12"/>
  <c r="Q375" i="12"/>
  <c r="V375" i="12"/>
  <c r="G382" i="12"/>
  <c r="M382" i="12" s="1"/>
  <c r="I382" i="12"/>
  <c r="I381" i="12" s="1"/>
  <c r="K382" i="12"/>
  <c r="O382" i="12"/>
  <c r="Q382" i="12"/>
  <c r="Q381" i="12" s="1"/>
  <c r="V382" i="12"/>
  <c r="G383" i="12"/>
  <c r="M383" i="12" s="1"/>
  <c r="I383" i="12"/>
  <c r="K383" i="12"/>
  <c r="K381" i="12" s="1"/>
  <c r="O383" i="12"/>
  <c r="Q383" i="12"/>
  <c r="V383" i="12"/>
  <c r="V381" i="12" s="1"/>
  <c r="G384" i="12"/>
  <c r="I384" i="12"/>
  <c r="K384" i="12"/>
  <c r="M384" i="12"/>
  <c r="O384" i="12"/>
  <c r="Q384" i="12"/>
  <c r="V384" i="12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O381" i="12" s="1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I392" i="12"/>
  <c r="K392" i="12"/>
  <c r="M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I399" i="12"/>
  <c r="K399" i="12"/>
  <c r="M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I404" i="12"/>
  <c r="K404" i="12"/>
  <c r="M404" i="12"/>
  <c r="O404" i="12"/>
  <c r="Q404" i="12"/>
  <c r="V404" i="12"/>
  <c r="G405" i="12"/>
  <c r="M405" i="12" s="1"/>
  <c r="I405" i="12"/>
  <c r="K405" i="12"/>
  <c r="O405" i="12"/>
  <c r="Q405" i="12"/>
  <c r="V405" i="12"/>
  <c r="G406" i="12"/>
  <c r="M406" i="12" s="1"/>
  <c r="I406" i="12"/>
  <c r="K406" i="12"/>
  <c r="O406" i="12"/>
  <c r="Q406" i="12"/>
  <c r="V406" i="12"/>
  <c r="G407" i="12"/>
  <c r="I407" i="12"/>
  <c r="K407" i="12"/>
  <c r="M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M410" i="12" s="1"/>
  <c r="I410" i="12"/>
  <c r="K410" i="12"/>
  <c r="O410" i="12"/>
  <c r="Q410" i="12"/>
  <c r="V410" i="12"/>
  <c r="G411" i="12"/>
  <c r="M411" i="12" s="1"/>
  <c r="I411" i="12"/>
  <c r="K411" i="12"/>
  <c r="O411" i="12"/>
  <c r="Q411" i="12"/>
  <c r="V411" i="12"/>
  <c r="G412" i="12"/>
  <c r="I412" i="12"/>
  <c r="K412" i="12"/>
  <c r="M412" i="12"/>
  <c r="O412" i="12"/>
  <c r="Q412" i="12"/>
  <c r="V412" i="12"/>
  <c r="G413" i="12"/>
  <c r="M413" i="12" s="1"/>
  <c r="I413" i="12"/>
  <c r="K413" i="12"/>
  <c r="O413" i="12"/>
  <c r="Q413" i="12"/>
  <c r="V413" i="12"/>
  <c r="G414" i="12"/>
  <c r="I414" i="12"/>
  <c r="K414" i="12"/>
  <c r="M414" i="12"/>
  <c r="O414" i="12"/>
  <c r="Q414" i="12"/>
  <c r="V414" i="12"/>
  <c r="G415" i="12"/>
  <c r="I415" i="12"/>
  <c r="K415" i="12"/>
  <c r="M415" i="12"/>
  <c r="O415" i="12"/>
  <c r="Q415" i="12"/>
  <c r="V415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I420" i="12"/>
  <c r="K420" i="12"/>
  <c r="M420" i="12"/>
  <c r="O420" i="12"/>
  <c r="Q420" i="12"/>
  <c r="V420" i="12"/>
  <c r="O421" i="12"/>
  <c r="G422" i="12"/>
  <c r="I422" i="12"/>
  <c r="I421" i="12" s="1"/>
  <c r="K422" i="12"/>
  <c r="M422" i="12"/>
  <c r="O422" i="12"/>
  <c r="Q422" i="12"/>
  <c r="Q421" i="12" s="1"/>
  <c r="V422" i="12"/>
  <c r="V421" i="12" s="1"/>
  <c r="G423" i="12"/>
  <c r="M423" i="12" s="1"/>
  <c r="I423" i="12"/>
  <c r="K423" i="12"/>
  <c r="K421" i="12" s="1"/>
  <c r="O423" i="12"/>
  <c r="Q423" i="12"/>
  <c r="V423" i="12"/>
  <c r="G424" i="12"/>
  <c r="I424" i="12"/>
  <c r="K424" i="12"/>
  <c r="M424" i="12"/>
  <c r="O424" i="12"/>
  <c r="Q424" i="12"/>
  <c r="V424" i="12"/>
  <c r="G425" i="12"/>
  <c r="I425" i="12"/>
  <c r="K425" i="12"/>
  <c r="O425" i="12"/>
  <c r="Q425" i="12"/>
  <c r="V425" i="12"/>
  <c r="I426" i="12"/>
  <c r="G427" i="12"/>
  <c r="I427" i="12"/>
  <c r="K427" i="12"/>
  <c r="K426" i="12" s="1"/>
  <c r="O427" i="12"/>
  <c r="Q427" i="12"/>
  <c r="V427" i="12"/>
  <c r="V426" i="12" s="1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O426" i="12" s="1"/>
  <c r="Q429" i="12"/>
  <c r="V429" i="12"/>
  <c r="G430" i="12"/>
  <c r="M430" i="12" s="1"/>
  <c r="I430" i="12"/>
  <c r="K430" i="12"/>
  <c r="O430" i="12"/>
  <c r="Q430" i="12"/>
  <c r="Q426" i="12" s="1"/>
  <c r="V430" i="12"/>
  <c r="G431" i="12"/>
  <c r="I431" i="12"/>
  <c r="K431" i="12"/>
  <c r="M431" i="12"/>
  <c r="O431" i="12"/>
  <c r="Q431" i="12"/>
  <c r="V431" i="12"/>
  <c r="G432" i="12"/>
  <c r="M432" i="12" s="1"/>
  <c r="I432" i="12"/>
  <c r="K432" i="12"/>
  <c r="O432" i="12"/>
  <c r="Q432" i="12"/>
  <c r="V432" i="12"/>
  <c r="G433" i="12"/>
  <c r="M433" i="12" s="1"/>
  <c r="I433" i="12"/>
  <c r="K433" i="12"/>
  <c r="O433" i="12"/>
  <c r="Q433" i="12"/>
  <c r="V433" i="12"/>
  <c r="AF435" i="12"/>
  <c r="G43" i="1" s="1"/>
  <c r="I19" i="1"/>
  <c r="J28" i="1"/>
  <c r="J26" i="1"/>
  <c r="G38" i="1"/>
  <c r="F38" i="1"/>
  <c r="J23" i="1"/>
  <c r="J24" i="1"/>
  <c r="J25" i="1"/>
  <c r="J27" i="1"/>
  <c r="E24" i="1"/>
  <c r="E26" i="1"/>
  <c r="G8" i="16" l="1"/>
  <c r="G20" i="15"/>
  <c r="G8" i="15"/>
  <c r="G10" i="15"/>
  <c r="I58" i="1" s="1"/>
  <c r="G27" i="15"/>
  <c r="G18" i="15"/>
  <c r="I59" i="1"/>
  <c r="M88" i="14"/>
  <c r="G234" i="14"/>
  <c r="AE341" i="14"/>
  <c r="F42" i="1" s="1"/>
  <c r="H42" i="1" s="1"/>
  <c r="I42" i="1" s="1"/>
  <c r="G332" i="14"/>
  <c r="G110" i="14"/>
  <c r="G56" i="14"/>
  <c r="G327" i="14"/>
  <c r="G141" i="14"/>
  <c r="G15" i="14"/>
  <c r="G341" i="14" s="1"/>
  <c r="G287" i="14"/>
  <c r="M177" i="14"/>
  <c r="M170" i="14"/>
  <c r="G116" i="14"/>
  <c r="G131" i="14"/>
  <c r="G95" i="14"/>
  <c r="M257" i="13"/>
  <c r="G432" i="13"/>
  <c r="G144" i="13"/>
  <c r="G68" i="13"/>
  <c r="I57" i="1" s="1"/>
  <c r="M345" i="13"/>
  <c r="G169" i="13"/>
  <c r="M332" i="13"/>
  <c r="G211" i="13"/>
  <c r="G124" i="13"/>
  <c r="M61" i="13"/>
  <c r="G8" i="13"/>
  <c r="M429" i="13"/>
  <c r="M427" i="13" s="1"/>
  <c r="G122" i="13"/>
  <c r="I61" i="1" s="1"/>
  <c r="M211" i="13"/>
  <c r="G135" i="13"/>
  <c r="G383" i="13"/>
  <c r="I77" i="1" s="1"/>
  <c r="G78" i="13"/>
  <c r="M172" i="13"/>
  <c r="M169" i="13" s="1"/>
  <c r="G247" i="12"/>
  <c r="I72" i="1" s="1"/>
  <c r="G245" i="12"/>
  <c r="I71" i="1" s="1"/>
  <c r="M73" i="12"/>
  <c r="M72" i="12" s="1"/>
  <c r="G40" i="1"/>
  <c r="G421" i="12"/>
  <c r="G211" i="12"/>
  <c r="I69" i="1" s="1"/>
  <c r="G144" i="12"/>
  <c r="G124" i="12"/>
  <c r="I62" i="1" s="1"/>
  <c r="G426" i="12"/>
  <c r="I80" i="1" s="1"/>
  <c r="G8" i="12"/>
  <c r="G343" i="12"/>
  <c r="G301" i="12"/>
  <c r="G135" i="12"/>
  <c r="I64" i="1" s="1"/>
  <c r="G19" i="12"/>
  <c r="I54" i="1" s="1"/>
  <c r="G266" i="12"/>
  <c r="G217" i="12"/>
  <c r="G60" i="12"/>
  <c r="I56" i="1" s="1"/>
  <c r="G201" i="12"/>
  <c r="G79" i="12"/>
  <c r="AE435" i="12"/>
  <c r="G169" i="12"/>
  <c r="G39" i="1"/>
  <c r="G46" i="1" s="1"/>
  <c r="G25" i="1" s="1"/>
  <c r="A25" i="1" s="1"/>
  <c r="G26" i="1" s="1"/>
  <c r="AE18" i="16"/>
  <c r="F45" i="1" s="1"/>
  <c r="H45" i="1" s="1"/>
  <c r="I45" i="1" s="1"/>
  <c r="M16" i="16"/>
  <c r="M8" i="16" s="1"/>
  <c r="M23" i="15"/>
  <c r="M20" i="15" s="1"/>
  <c r="M29" i="15"/>
  <c r="M27" i="15" s="1"/>
  <c r="M327" i="14"/>
  <c r="M287" i="14"/>
  <c r="M176" i="14"/>
  <c r="M56" i="14"/>
  <c r="M8" i="14"/>
  <c r="M247" i="14"/>
  <c r="G247" i="14"/>
  <c r="M235" i="14"/>
  <c r="M234" i="14" s="1"/>
  <c r="M169" i="14"/>
  <c r="M167" i="14" s="1"/>
  <c r="M132" i="14"/>
  <c r="M131" i="14" s="1"/>
  <c r="M115" i="14"/>
  <c r="M110" i="14" s="1"/>
  <c r="M96" i="14"/>
  <c r="M95" i="14" s="1"/>
  <c r="M222" i="14"/>
  <c r="M217" i="14" s="1"/>
  <c r="M286" i="14"/>
  <c r="M285" i="14" s="1"/>
  <c r="M143" i="14"/>
  <c r="M141" i="14" s="1"/>
  <c r="M118" i="14"/>
  <c r="M116" i="14" s="1"/>
  <c r="M23" i="14"/>
  <c r="M15" i="14" s="1"/>
  <c r="M335" i="14"/>
  <c r="M332" i="14" s="1"/>
  <c r="M201" i="13"/>
  <c r="M238" i="13"/>
  <c r="M387" i="13"/>
  <c r="M298" i="13"/>
  <c r="M78" i="13"/>
  <c r="M22" i="13"/>
  <c r="M159" i="13"/>
  <c r="M8" i="13"/>
  <c r="G159" i="13"/>
  <c r="G22" i="13"/>
  <c r="G345" i="13"/>
  <c r="G238" i="13"/>
  <c r="G201" i="13"/>
  <c r="G133" i="13"/>
  <c r="I63" i="1" s="1"/>
  <c r="G387" i="13"/>
  <c r="G257" i="13"/>
  <c r="M145" i="13"/>
  <c r="M144" i="13" s="1"/>
  <c r="M137" i="13"/>
  <c r="M135" i="13" s="1"/>
  <c r="G298" i="13"/>
  <c r="G332" i="13"/>
  <c r="M70" i="13"/>
  <c r="M68" i="13" s="1"/>
  <c r="M20" i="13"/>
  <c r="M19" i="13" s="1"/>
  <c r="M433" i="13"/>
  <c r="M432" i="13" s="1"/>
  <c r="M384" i="13"/>
  <c r="M383" i="13" s="1"/>
  <c r="M132" i="13"/>
  <c r="M124" i="13" s="1"/>
  <c r="AE441" i="13"/>
  <c r="F44" i="1" s="1"/>
  <c r="H44" i="1" s="1"/>
  <c r="I44" i="1" s="1"/>
  <c r="M159" i="12"/>
  <c r="M22" i="12"/>
  <c r="M381" i="12"/>
  <c r="G381" i="12"/>
  <c r="G159" i="12"/>
  <c r="G22" i="12"/>
  <c r="M346" i="12"/>
  <c r="M343" i="12" s="1"/>
  <c r="M267" i="12"/>
  <c r="M266" i="12" s="1"/>
  <c r="M250" i="12"/>
  <c r="M247" i="12" s="1"/>
  <c r="M220" i="12"/>
  <c r="M217" i="12" s="1"/>
  <c r="M212" i="12"/>
  <c r="M211" i="12" s="1"/>
  <c r="M204" i="12"/>
  <c r="M201" i="12" s="1"/>
  <c r="M171" i="12"/>
  <c r="M169" i="12" s="1"/>
  <c r="M152" i="12"/>
  <c r="M144" i="12" s="1"/>
  <c r="M136" i="12"/>
  <c r="M135" i="12" s="1"/>
  <c r="M123" i="12"/>
  <c r="M122" i="12" s="1"/>
  <c r="M82" i="12"/>
  <c r="M79" i="12" s="1"/>
  <c r="M66" i="12"/>
  <c r="M60" i="12" s="1"/>
  <c r="M425" i="12"/>
  <c r="M421" i="12" s="1"/>
  <c r="M427" i="12"/>
  <c r="M426" i="12" s="1"/>
  <c r="M302" i="12"/>
  <c r="M301" i="12" s="1"/>
  <c r="M125" i="12"/>
  <c r="M124" i="12" s="1"/>
  <c r="M70" i="12"/>
  <c r="M69" i="12" s="1"/>
  <c r="M338" i="12"/>
  <c r="M335" i="12" s="1"/>
  <c r="M9" i="12"/>
  <c r="M8" i="12" s="1"/>
  <c r="I81" i="1" l="1"/>
  <c r="I20" i="1" s="1"/>
  <c r="G18" i="16"/>
  <c r="G45" i="15"/>
  <c r="I67" i="1"/>
  <c r="I79" i="1"/>
  <c r="I75" i="1"/>
  <c r="A26" i="1"/>
  <c r="I70" i="1"/>
  <c r="I65" i="1"/>
  <c r="I68" i="1"/>
  <c r="I17" i="1"/>
  <c r="I55" i="1"/>
  <c r="I73" i="1"/>
  <c r="G441" i="13"/>
  <c r="I66" i="1"/>
  <c r="I74" i="1"/>
  <c r="I78" i="1"/>
  <c r="I18" i="1" s="1"/>
  <c r="I60" i="1"/>
  <c r="I76" i="1"/>
  <c r="F43" i="1"/>
  <c r="H43" i="1" s="1"/>
  <c r="I43" i="1" s="1"/>
  <c r="F39" i="1"/>
  <c r="F40" i="1"/>
  <c r="H40" i="1" s="1"/>
  <c r="I40" i="1" s="1"/>
  <c r="I53" i="1"/>
  <c r="G435" i="12"/>
  <c r="I16" i="1" l="1"/>
  <c r="I21" i="1" s="1"/>
  <c r="I82" i="1"/>
  <c r="F46" i="1"/>
  <c r="H39" i="1"/>
  <c r="H46" i="1" s="1"/>
  <c r="I39" i="1" l="1"/>
  <c r="I46" i="1" s="1"/>
  <c r="J43" i="1" s="1"/>
  <c r="J81" i="1"/>
  <c r="J57" i="1"/>
  <c r="J56" i="1"/>
  <c r="J72" i="1"/>
  <c r="J80" i="1"/>
  <c r="J53" i="1"/>
  <c r="J55" i="1"/>
  <c r="J71" i="1"/>
  <c r="J77" i="1"/>
  <c r="J61" i="1"/>
  <c r="J67" i="1"/>
  <c r="J73" i="1"/>
  <c r="J58" i="1"/>
  <c r="J69" i="1"/>
  <c r="J74" i="1"/>
  <c r="J60" i="1"/>
  <c r="J59" i="1"/>
  <c r="J75" i="1"/>
  <c r="J79" i="1"/>
  <c r="J64" i="1"/>
  <c r="J70" i="1"/>
  <c r="J68" i="1"/>
  <c r="J65" i="1"/>
  <c r="J62" i="1"/>
  <c r="J76" i="1"/>
  <c r="J54" i="1"/>
  <c r="J66" i="1"/>
  <c r="J63" i="1"/>
  <c r="J78" i="1"/>
  <c r="J41" i="1"/>
  <c r="J39" i="1"/>
  <c r="J46" i="1" s="1"/>
  <c r="J40" i="1"/>
  <c r="G28" i="1"/>
  <c r="G23" i="1"/>
  <c r="A23" i="1" s="1"/>
  <c r="J42" i="1" l="1"/>
  <c r="J45" i="1"/>
  <c r="J44" i="1"/>
  <c r="J82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315E7F4-D031-4748-9A32-CBF147BE8E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1FA0D37-B5D5-4980-8688-99B147EAEF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BA54B94-8B3D-47A2-99C4-92EC3E5E55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5BF8FC-95D9-4E6E-9EB1-F0B59861E75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28684E7A-6809-4606-A68B-0838342F2F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001635-BDD5-4472-8990-5E1B653625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EFFBC6E8-ADD5-4256-8782-05EB9E3FB2E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9170B6-57EA-408A-B97B-10629E3F44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19B6BDE-510B-4AF7-A732-5B227F7C27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D37866-3168-4EF4-90CF-5AF65B7333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<sst xmlns="http://schemas.openxmlformats.org/spreadsheetml/2006/main" count="6090" uniqueCount="791">
  <si>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</si>
  <si>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</si>
  <si>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</si>
  <si>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</si>
  <si>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</si>
  <si>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</si>
  <si>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</si>
  <si>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</si>
  <si>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</si>
  <si>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</si>
  <si>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</si>
  <si>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</si>
  <si>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</si>
  <si>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</si>
  <si>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</si>
  <si>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</si>
  <si>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</si>
  <si>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</si>
  <si>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</si>
  <si>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</si>
  <si>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</si>
  <si>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</si>
  <si>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</si>
  <si>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</si>
  <si>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</si>
  <si>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</si>
  <si>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</si>
  <si>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</si>
  <si>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</si>
  <si>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</si>
  <si>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</si>
  <si>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</si>
  <si>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</si>
  <si>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</si>
  <si>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</si>
  <si>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</si>
  <si>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</si>
  <si>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</si>
  <si>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</si>
  <si>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</si>
  <si>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</si>
  <si>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</si>
  <si>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</si>
  <si>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</si>
  <si>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</si>
  <si>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</si>
  <si>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</si>
  <si>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Přívody elektro do 10 bytů</t>
  </si>
  <si>
    <t>Rekonstrukce bytu - U Jatek 1 byt č.19</t>
  </si>
  <si>
    <t>Rekonstrukce bytu - U Jatek 1 byt č.2</t>
  </si>
  <si>
    <t>Rekonstrukce bytu - U Jatek 1 byt č.21</t>
  </si>
  <si>
    <t>Rekonstrukce bytu - 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</si>
  <si>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</si>
  <si>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</si>
  <si>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</si>
  <si>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</si>
  <si>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</si>
  <si>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</si>
  <si>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</si>
  <si>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</si>
  <si>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</si>
  <si>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</si>
  <si>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</si>
  <si>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</si>
  <si>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</si>
  <si>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</si>
  <si>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</si>
  <si>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</si>
  <si>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</si>
  <si>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</si>
  <si>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</si>
  <si>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</si>
  <si>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</si>
  <si>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</si>
  <si>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</si>
  <si>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</si>
  <si>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</si>
  <si>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</si>
  <si>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</si>
  <si>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</si>
  <si>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</si>
  <si>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</si>
  <si>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</si>
  <si>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</si>
  <si>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</si>
  <si>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</si>
  <si>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</si>
  <si>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</si>
  <si>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</si>
  <si>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</si>
  <si>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</si>
  <si>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</si>
  <si>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</si>
  <si>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</si>
  <si>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</si>
  <si>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</si>
  <si>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</si>
  <si>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</si>
  <si>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</si>
  <si>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</si>
  <si>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</si>
  <si>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</si>
  <si>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</si>
  <si>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</si>
  <si>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</si>
  <si>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</si>
  <si>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</si>
  <si>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</si>
  <si>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</si>
  <si>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</si>
  <si>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</si>
  <si>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</si>
  <si>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</si>
  <si>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</si>
  <si>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</si>
  <si>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</si>
  <si>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</si>
  <si>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</si>
  <si>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</si>
  <si>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</si>
  <si>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</si>
  <si>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</si>
  <si>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</si>
  <si>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</si>
  <si>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</si>
  <si>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</si>
  <si>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</si>
  <si>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</si>
  <si>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</si>
  <si>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</si>
  <si>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</si>
  <si>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</si>
  <si>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</si>
  <si>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</si>
  <si>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</si>
  <si>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</si>
  <si>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</si>
  <si>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</si>
  <si>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</si>
  <si>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</si>
  <si>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</si>
  <si>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</si>
  <si>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</si>
  <si>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</si>
  <si>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</si>
  <si>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</si>
  <si>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Práce</t>
  </si>
  <si>
    <t>POL1_</t>
  </si>
  <si>
    <t>1,1*3,06*2/1000</t>
  </si>
  <si>
    <t>VV</t>
  </si>
  <si>
    <t>342255024</t>
  </si>
  <si>
    <t>Příčky z desek Ytong tl. 10 cm desky P 2 - 500, 599 x 249 x 100 mm</t>
  </si>
  <si>
    <t>m2</t>
  </si>
  <si>
    <t>RTS 20/ II</t>
  </si>
  <si>
    <t>(0,55*2,0)+(0,85*0,2)</t>
  </si>
  <si>
    <t>342948111</t>
  </si>
  <si>
    <t>Ukotvení příček k cihel.konstr. kotvami na hmožd.</t>
  </si>
  <si>
    <t>m</t>
  </si>
  <si>
    <t>347013111</t>
  </si>
  <si>
    <t>Oprava předstěny - jádro - demontáž + opětovná montáž</t>
  </si>
  <si>
    <t>hod</t>
  </si>
  <si>
    <t>Indiv</t>
  </si>
  <si>
    <t>342264098</t>
  </si>
  <si>
    <t>Příplatek k podhledu sádrokart. za plochu do 10 m2 pro plochy 5 - 10 m2</t>
  </si>
  <si>
    <t>Předsíň : 1,3*1,5</t>
  </si>
  <si>
    <t>15411740</t>
  </si>
  <si>
    <t>Profil L rovnoramenný S235  50x50x4 mm</t>
  </si>
  <si>
    <t>SPCM</t>
  </si>
  <si>
    <t>Specifikace</t>
  </si>
  <si>
    <t>POL3_</t>
  </si>
  <si>
    <t>416021121</t>
  </si>
  <si>
    <t>Podhledy SDK, kovová.kce CD. 1x deska RB 12,5 mm</t>
  </si>
  <si>
    <t>602011141</t>
  </si>
  <si>
    <t>Štuk na stěnách vnitřní, ručně tloušťka vrstvy 4 mm</t>
  </si>
  <si>
    <t>Kuchyň : 1,8*0,6</t>
  </si>
  <si>
    <t>611421231</t>
  </si>
  <si>
    <t>Oprava váp.omítek stropů do 10% plochy - štukových po provedení rozvodů elektro</t>
  </si>
  <si>
    <t>Chodba : 2,8*1,8</t>
  </si>
  <si>
    <t>Kuchyň : 2,4*2,8</t>
  </si>
  <si>
    <t>Koupelna : 1,8*2,3</t>
  </si>
  <si>
    <t>Pokoj : 4,0*4,1</t>
  </si>
  <si>
    <t>612421626</t>
  </si>
  <si>
    <t>Omítka vnitřní zdiva, MVC, hladká</t>
  </si>
  <si>
    <t>(1,0+0,6)*1,75</t>
  </si>
  <si>
    <t>Koupelna : (2,3*2+1,8*2)*2,0</t>
  </si>
  <si>
    <t>-0,8*2,0</t>
  </si>
  <si>
    <t>-1,0*2,0</t>
  </si>
  <si>
    <t>612421231</t>
  </si>
  <si>
    <t>Oprava vápen.omítek stěn do 10 % pl. - štukových po provedení rozvodů elektro</t>
  </si>
  <si>
    <t>Předsíň : (1,3*2+1,5*2)*2,7</t>
  </si>
  <si>
    <t>-0,8*1,97*2</t>
  </si>
  <si>
    <t>Chodba : (1,8*2+2,8*2)*2,7</t>
  </si>
  <si>
    <t>-0,8*1,97*4</t>
  </si>
  <si>
    <t>Kuchyň : (2,4*2+2,8*2)*2,7</t>
  </si>
  <si>
    <t>-0,8*1,97</t>
  </si>
  <si>
    <t>-1,5*1,5</t>
  </si>
  <si>
    <t>Koupelna : (2,3*2+1,8*2-1,0)*(2,7-2,0)</t>
  </si>
  <si>
    <t>Pokoj : (4,0*2+4,1*2)*2,7</t>
  </si>
  <si>
    <t>612423531</t>
  </si>
  <si>
    <t>Omítka rýh stěn vápenná šířky do 15 cm, štuková</t>
  </si>
  <si>
    <t>6,0*0,07</t>
  </si>
  <si>
    <t>5,0*0,15</t>
  </si>
  <si>
    <t>40,0*0,03</t>
  </si>
  <si>
    <t>10,0*0,03</t>
  </si>
  <si>
    <t>612481211</t>
  </si>
  <si>
    <t>Montáž výztužné sítě(perlinky)do stěrky-vnit.stěny včetně výztužné sítě a stěrkového tmelu</t>
  </si>
  <si>
    <t>Koupelna : (0,55*2,0+0,1)*2,0</t>
  </si>
  <si>
    <t>632411904</t>
  </si>
  <si>
    <t>Penetrace savých podkladů 0,25 l/m2</t>
  </si>
  <si>
    <t>610991111R00</t>
  </si>
  <si>
    <t>Zakrývání výplní vnitřních otvorů</t>
  </si>
  <si>
    <t>R-položka</t>
  </si>
  <si>
    <t>POL12_1</t>
  </si>
  <si>
    <t>1,5*1,5</t>
  </si>
  <si>
    <t>1,2*1,5</t>
  </si>
  <si>
    <t>631311121</t>
  </si>
  <si>
    <t>Doplnění mazanin betonem do 1 m2, do tl. 8 cm</t>
  </si>
  <si>
    <t>m3</t>
  </si>
  <si>
    <t>Vyspádování sprch. koutu : 1,0*0,85*0,08</t>
  </si>
  <si>
    <t>Koupelna : (2,3*1,8)-(0,45*0,9)</t>
  </si>
  <si>
    <t>632421120</t>
  </si>
  <si>
    <t>Potěr samonivelační ,ručně zpracovaný,tl. do 10 mm</t>
  </si>
  <si>
    <t>642942111</t>
  </si>
  <si>
    <t>Osazení zárubní dveřních ocelových, pl. do 2,5 m2</t>
  </si>
  <si>
    <t>kus</t>
  </si>
  <si>
    <t>55330383</t>
  </si>
  <si>
    <t>Zárubeň ocelová YH100   800x1970x100 P ZAKO pro přesné zdění, bez drážky, pevně přivařené závěsy</t>
  </si>
  <si>
    <t>952901111</t>
  </si>
  <si>
    <t>Vyčištění budov o výšce podlaží do 4 m</t>
  </si>
  <si>
    <t>962031143</t>
  </si>
  <si>
    <t>Bourání příček z tvárnic pórobetonových tl. 100 mm</t>
  </si>
  <si>
    <t>(1,7+0,7)*2*0,5</t>
  </si>
  <si>
    <t>965048150</t>
  </si>
  <si>
    <t>Dočištění povrchu po vybourání dlažeb, tmel do 50%</t>
  </si>
  <si>
    <t>(2,3*1,8)-(0,45*0,9)</t>
  </si>
  <si>
    <t>965081713</t>
  </si>
  <si>
    <t>Bourání dlažeb keramických tl.10 mm, nad 1 m2</t>
  </si>
  <si>
    <t>967031132</t>
  </si>
  <si>
    <t>Přisekání rovných ostění cihelných na MVC</t>
  </si>
  <si>
    <t>0,1*1,97</t>
  </si>
  <si>
    <t>968061125</t>
  </si>
  <si>
    <t>Vyvěšení dřevěných dveřních křídel pl. do 2 m2 odvoz do skladu - PRIOR</t>
  </si>
  <si>
    <t>968072455</t>
  </si>
  <si>
    <t>Vybourání kovových dveřních zárubní pl. do 2 m2</t>
  </si>
  <si>
    <t>0,6*1,97</t>
  </si>
  <si>
    <t>970231100</t>
  </si>
  <si>
    <t>Řezání cihelného zdiva hl. řezu 100 mm</t>
  </si>
  <si>
    <t>1,97+0,25</t>
  </si>
  <si>
    <t>971033621</t>
  </si>
  <si>
    <t>Vybourání otv. zeď cihel. pl.4 m2, tl.10 cm, MVC</t>
  </si>
  <si>
    <t>0,25*1,97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</si>
  <si>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</si>
  <si>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</si>
  <si>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</si>
  <si>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</si>
  <si>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</si>
  <si>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</si>
  <si>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</si>
  <si>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</si>
  <si>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</si>
  <si>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</si>
  <si>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</si>
  <si>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</si>
  <si>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Koupelna : (2,3*2+1,8*2)*(2,7-2,0)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</si>
  <si>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</si>
  <si>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</si>
  <si>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</si>
  <si>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</si>
  <si>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-(0,8*2,0)-(0,9*2)</t>
  </si>
  <si>
    <t>999281105</t>
  </si>
  <si>
    <t>Přesun hmot pro opravy a údržbu do výšky 6 m</t>
  </si>
  <si>
    <t>Přesun hmot</t>
  </si>
  <si>
    <t>POL7_</t>
  </si>
  <si>
    <t>711212002</t>
  </si>
  <si>
    <t>Hydroizolační povlak - nátěr nebo stěrka</t>
  </si>
  <si>
    <t>(2,3*2+1,8*2-0,8)*0,1</t>
  </si>
  <si>
    <t>(1,0+0,8+1,0)*2,0</t>
  </si>
  <si>
    <t>711212601</t>
  </si>
  <si>
    <t>Těsnicí pás do spoje podlaha - stěna</t>
  </si>
  <si>
    <t>(2,3*2+1,8*2-0,8+0,55*2+0,1+0,9*2)</t>
  </si>
  <si>
    <t>2*2,0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</si>
  <si>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</si>
  <si>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</si>
  <si>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</si>
  <si>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</si>
  <si>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</si>
  <si>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Vlastní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</si>
  <si>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</si>
  <si>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</si>
  <si>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</si>
  <si>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</si>
  <si>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</si>
  <si>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</si>
  <si>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</si>
  <si>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</si>
  <si>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</si>
  <si>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</si>
  <si>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</si>
  <si>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</si>
  <si>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</si>
  <si>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</si>
  <si>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</si>
  <si>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</si>
  <si>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</si>
  <si>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</si>
  <si>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</si>
  <si>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</si>
  <si>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</si>
  <si>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</si>
  <si>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</si>
  <si>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</si>
  <si>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</si>
  <si>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722220872</t>
  </si>
  <si>
    <t>Demontáž armatur se závitem a šroubením G 3/4</t>
  </si>
  <si>
    <t>722229102</t>
  </si>
  <si>
    <t>Montáž vodovodních armatur,1závit, G 3/4 včetně armatury - kulový kohout 3/4"</t>
  </si>
  <si>
    <t>722260812</t>
  </si>
  <si>
    <t>Demontáž vodoměrů závitových G 3/4</t>
  </si>
  <si>
    <t>722260922</t>
  </si>
  <si>
    <t>Zpětná montáž vodoměrů závitových G 3/4</t>
  </si>
  <si>
    <t>733190107</t>
  </si>
  <si>
    <t>Tlaková zkouška potrubí  DN 40</t>
  </si>
  <si>
    <t xml:space="preserve">900      </t>
  </si>
  <si>
    <t>HZS Práce v tarifní třídě 4</t>
  </si>
  <si>
    <t>h</t>
  </si>
  <si>
    <t>vyhledávání hlavních uzávěrů vody v objektu : 2</t>
  </si>
  <si>
    <t xml:space="preserve">vypuštění, zpětné napuštění vody do stoupaček : </t>
  </si>
  <si>
    <t xml:space="preserve">zaplombování vodoměrů : </t>
  </si>
  <si>
    <t>998722202</t>
  </si>
  <si>
    <t>Přesun hmot pro vnitřní vodovod, výšky do 12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</si>
  <si>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</si>
  <si>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</si>
  <si>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</si>
  <si>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</si>
  <si>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</si>
  <si>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</si>
  <si>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</si>
  <si>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</si>
  <si>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</si>
  <si>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</si>
  <si>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</si>
  <si>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</si>
  <si>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</si>
  <si>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</si>
  <si>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</si>
  <si>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723548777</t>
  </si>
  <si>
    <t>Revize PLYNU</t>
  </si>
  <si>
    <t>998723201</t>
  </si>
  <si>
    <t>Přesun hmot pro vnitřní plynovod, výšky do 6 m</t>
  </si>
  <si>
    <t>721223424</t>
  </si>
  <si>
    <t>D+M Sprchový žlab nerez 70cm včetně napojení na kanalizaci</t>
  </si>
  <si>
    <t>725013138</t>
  </si>
  <si>
    <t xml:space="preserve">Klozet kombi ,nádrž s armat.odpad svislý,bílý včetně sedátka v bílé barvě </t>
  </si>
  <si>
    <t>725119305</t>
  </si>
  <si>
    <t xml:space="preserve">Montáž klozetových mís kombinovaných </t>
  </si>
  <si>
    <t>725219401</t>
  </si>
  <si>
    <t>Montáž umyvadel na šrouby do zdiva</t>
  </si>
  <si>
    <t>725299101</t>
  </si>
  <si>
    <t>Montáž koupelnových doplňků - mýdelníků, držáků ap</t>
  </si>
  <si>
    <t>725619101</t>
  </si>
  <si>
    <t xml:space="preserve">Montáž plynových sporáků 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</si>
  <si>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</si>
  <si>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</si>
  <si>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</si>
  <si>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</si>
  <si>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</si>
  <si>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</si>
  <si>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</si>
  <si>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</si>
  <si>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</si>
  <si>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</si>
  <si>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</si>
  <si>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</si>
  <si>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</si>
  <si>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</si>
  <si>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725849201</t>
  </si>
  <si>
    <t>Montáž baterií sprchových, pevná výška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</si>
  <si>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</si>
  <si>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</si>
  <si>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</si>
  <si>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</si>
  <si>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725860213</t>
  </si>
  <si>
    <t>Sifon umyvadlový HL132, D 32, 40 mm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</si>
  <si>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</si>
  <si>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</si>
  <si>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</si>
  <si>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</si>
  <si>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</si>
  <si>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</si>
  <si>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</si>
  <si>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</si>
  <si>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5491570R</t>
  </si>
  <si>
    <t>Závěs sprchový včetně teleskopické tyče,  130x210cm</t>
  </si>
  <si>
    <t>55144162</t>
  </si>
  <si>
    <t>Sprchová sada 3-funkční ruční sprcha d 100 mm, Chrom</t>
  </si>
  <si>
    <t>551450092</t>
  </si>
  <si>
    <t>Baterie sprchová nástěnná  bez příslušenství, Chrom</t>
  </si>
  <si>
    <t>55145356</t>
  </si>
  <si>
    <t>Sprchová tyč s délkou 70 cm s výškou 70 cm. V kulatém designu. Chrom</t>
  </si>
  <si>
    <t>551789001R</t>
  </si>
  <si>
    <t>Držák toaletního papíru chrom</t>
  </si>
  <si>
    <t>63465124</t>
  </si>
  <si>
    <t>Zrcadlo nemontované čiré tl. 4 mm 40x60cm</t>
  </si>
  <si>
    <t>ks</t>
  </si>
  <si>
    <t>725110811R00</t>
  </si>
  <si>
    <t>Demontáž klozetů splachovacích</t>
  </si>
  <si>
    <t>725210821R00</t>
  </si>
  <si>
    <t>Demontáž umyvadel bez výtokových armatur</t>
  </si>
  <si>
    <t>725220841R00</t>
  </si>
  <si>
    <t>Demontáž ocelové vany, vaniček</t>
  </si>
  <si>
    <t>998725202</t>
  </si>
  <si>
    <t>Přesun hmot pro zařizovací předměty, výšky do 12 m</t>
  </si>
  <si>
    <t>877353121</t>
  </si>
  <si>
    <t>Montáž tvarovek odboč. plast. gum. kroužek DN 200 včetně dodávky odbočky PVC 110/110 mm</t>
  </si>
  <si>
    <t>728115211</t>
  </si>
  <si>
    <t>Montáž potrubí ohebného neizol. z PVC do d 100 mm</t>
  </si>
  <si>
    <t>728415112</t>
  </si>
  <si>
    <t>Montáž mřížky větrací nebo ventilační do 0,10 m2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</si>
  <si>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</si>
  <si>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</si>
  <si>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</si>
  <si>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</si>
  <si>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28611773.AR</t>
  </si>
  <si>
    <t>PVC ventilační trubka ohebná O 100 mm</t>
  </si>
  <si>
    <t>429148013</t>
  </si>
  <si>
    <t>Ventilátor do koupelny s automatickou žaluzií - radiální d=100</t>
  </si>
  <si>
    <t>429724811R</t>
  </si>
  <si>
    <t>Větrací mřížka 60x400mm dveřní</t>
  </si>
  <si>
    <t>998728202</t>
  </si>
  <si>
    <t>Přesun hmot pro vzduchotechniku, výšky do 12 m</t>
  </si>
  <si>
    <t>735179110</t>
  </si>
  <si>
    <t>Montáž otopných těles koupelnových (žebříků) včetně nových konzol</t>
  </si>
  <si>
    <t>735191910</t>
  </si>
  <si>
    <t>Napuštění vody do otopného systému</t>
  </si>
  <si>
    <t>735494811</t>
  </si>
  <si>
    <t>Vypuštění vody z otopných těles</t>
  </si>
  <si>
    <t>735111870R00</t>
  </si>
  <si>
    <t>Demontáž těles otopných koupelnových</t>
  </si>
  <si>
    <t>998735201</t>
  </si>
  <si>
    <t>Přesun hmot pro otopná tělesa, výšky do 6 m</t>
  </si>
  <si>
    <t>766661112</t>
  </si>
  <si>
    <t>Montáž dveří do zárubně,otevíravých 1kř.do 0,8 m</t>
  </si>
  <si>
    <t>766662811</t>
  </si>
  <si>
    <t>Demontáž prahů dveří 1křídlových</t>
  </si>
  <si>
    <t>766695213</t>
  </si>
  <si>
    <t>Montáž prahů dveří jednokřídlových š. nad 10 cm</t>
  </si>
  <si>
    <t>766825821</t>
  </si>
  <si>
    <t xml:space="preserve">Demontáž vestavěných skříní </t>
  </si>
  <si>
    <t>04</t>
  </si>
  <si>
    <t>D+M kombi sporák, Počet hořáků 4,senzory StopGas,integrovaným zapalováním a  klasickou elektrickou troubu s dvojicí topných těles a horkovzdušným ventilátorem.</t>
  </si>
  <si>
    <t>766772840R00</t>
  </si>
  <si>
    <t>D+M šatní skříně - dělená DTD, TL. 18mm,ABS HRANA. BARVA DEKOR DŘEVO - sonoma šatní tyč kovová včetně madel, rozměr 600x1200mm v.2,7m 2dveřová, uchytky nerez, 5x vnitřní police 600x1200mm</t>
  </si>
  <si>
    <t>766872840R00</t>
  </si>
  <si>
    <t>D+M kuchyň. špíze - laminát včetně madla barva dle kuchyň. linky (sonoma) nerez úchytky  včetně dvířek a polic dle stávající skříně 600x600x2700</t>
  </si>
  <si>
    <t>61160101R</t>
  </si>
  <si>
    <t>Dveře vnitřní hladké plné 1kř. 80x197 bílé včetně kování WC</t>
  </si>
  <si>
    <t>61160603</t>
  </si>
  <si>
    <t>Dveře vnitřní hladké 2/3 sklo 1kř. 80x197 bílé včetně kování</t>
  </si>
  <si>
    <t>76685488</t>
  </si>
  <si>
    <t>D+M Vnitřní vchodové dveře 800/1970  EI 30DP3, VSTUPNÍ, PLNÉ, DEKOR DŘEVO, KOVÁNÍ BEZPEČNOSTNÍ  koule-klika,KUKÁTKO, ZÁMEK S VLOŽKOU (3 KLÍČE), PRÁH</t>
  </si>
  <si>
    <t>06</t>
  </si>
  <si>
    <t>D+M Odsavač par bílý 630W rekuperační</t>
  </si>
  <si>
    <t>7665488</t>
  </si>
  <si>
    <t>Vystěhování bytu - kuchyň. linka, skříň špajz včetně odvozu a poplatku za skládku</t>
  </si>
  <si>
    <t>766877115R00</t>
  </si>
  <si>
    <t>D+M Kuchyňské linky atyp DL=1200mm + 600mm skříňka nad digestoří</t>
  </si>
  <si>
    <t>Lamino barvy dle požadavku invesotra, hrany ABS, : 1,8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</si>
  <si>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</si>
  <si>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</si>
  <si>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</si>
  <si>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</si>
  <si>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</si>
  <si>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</si>
  <si>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</si>
  <si>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</si>
  <si>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</si>
  <si>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</si>
  <si>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</si>
  <si>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</si>
  <si>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</si>
  <si>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</si>
  <si>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767612915</t>
  </si>
  <si>
    <t>Oprava - seřízení plastových oken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</si>
  <si>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</si>
  <si>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</si>
  <si>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</si>
  <si>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</si>
  <si>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</si>
  <si>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</si>
  <si>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</si>
  <si>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</si>
  <si>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Koupelna : 2,3*2+1,8*2-0,8+0,55*2+0,1+0,85*2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</si>
  <si>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</si>
  <si>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</si>
  <si>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</si>
  <si>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</si>
  <si>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</si>
  <si>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400Kč/m2</t>
  </si>
  <si>
    <t>Začátek provozního součtu</t>
  </si>
  <si>
    <t xml:space="preserve">  Koupelna : (2,3*1,8)-(0,45*0,9)</t>
  </si>
  <si>
    <t>Konec provozního součtu</t>
  </si>
  <si>
    <t>3,735*1,1</t>
  </si>
  <si>
    <t>998771202</t>
  </si>
  <si>
    <t>Přesun hmot pro podlahy z dlaždic, výšky do 12 m</t>
  </si>
  <si>
    <t>776101101</t>
  </si>
  <si>
    <t>Vysávání podlah prům.vysavačem pod povlak.podlahy</t>
  </si>
  <si>
    <t>776421100</t>
  </si>
  <si>
    <t>Lepení podlahových soklíků z PVC a vinylu včetně dodávky soklíku PVC</t>
  </si>
  <si>
    <t>Předsíň : (1,3*2+1,5*2)</t>
  </si>
  <si>
    <t>-0,8*2</t>
  </si>
  <si>
    <t>Chodba : (1,8*2+2,8*2)</t>
  </si>
  <si>
    <t>-0,8*4</t>
  </si>
  <si>
    <t>Kuchyň : (2,4*2+2,8*2)</t>
  </si>
  <si>
    <t>-0,8</t>
  </si>
  <si>
    <t>Pokoj : (4,0*2+4,1*2)</t>
  </si>
  <si>
    <t>776511820</t>
  </si>
  <si>
    <t>Odstranění PVC a koberců lepených s podložkou včetně lišt včetně odstranění lepidla</t>
  </si>
  <si>
    <t>776521100</t>
  </si>
  <si>
    <t>Lepení povlak.podlah z pásů PVC na fixační lepidlo včetně podlahoviny s nášlapnou vrstvou 0,6mm (dekor dřeva)</t>
  </si>
  <si>
    <t>776981101</t>
  </si>
  <si>
    <t xml:space="preserve">Montáž přechodové, podlahové lišty samolepicí </t>
  </si>
  <si>
    <t>0,8</t>
  </si>
  <si>
    <t>776994111</t>
  </si>
  <si>
    <t>Svařování povlakových podlah z pásů nebo čtverců včetně svařovací šňůry PVC 1179</t>
  </si>
  <si>
    <t xml:space="preserve">  Předsíň : 1,3*1,5</t>
  </si>
  <si>
    <t xml:space="preserve">  Chodba : 2,8*1,8</t>
  </si>
  <si>
    <t xml:space="preserve">  Kuchyň : 2,4*2,8</t>
  </si>
  <si>
    <t xml:space="preserve">  Pokoj : 4,0*4,1</t>
  </si>
  <si>
    <t>30,11*0,5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</si>
  <si>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</si>
  <si>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</si>
  <si>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</si>
  <si>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</si>
  <si>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</si>
  <si>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</si>
  <si>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</si>
  <si>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</si>
  <si>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(0,55*2,0*2)+(0,15*2*0,85)</t>
  </si>
  <si>
    <t>-(0,8*2,0)-(0,9*2,0)</t>
  </si>
  <si>
    <t>Kuchyň : (1,0+0,6)*1,75</t>
  </si>
  <si>
    <t>781419711</t>
  </si>
  <si>
    <t>Příplatek k obkladu stěn za plochu do 10 m2 jedntl</t>
  </si>
  <si>
    <t>781475120</t>
  </si>
  <si>
    <t>Obklad vnitřní stěn keramický, do tmele, 20x40 cm</t>
  </si>
  <si>
    <t>781479705</t>
  </si>
  <si>
    <t>Přípl.za spárovací hmotu-plošně,keram.vnitř.obklad</t>
  </si>
  <si>
    <t>781491001</t>
  </si>
  <si>
    <t>Montáž lišt k obkladům rohových, koutových i dilatačních</t>
  </si>
  <si>
    <t>Koupelna : 4*2,0+0,55*2+0,1+0,85*2</t>
  </si>
  <si>
    <t>Kuchyň : 1,75</t>
  </si>
  <si>
    <t>03</t>
  </si>
  <si>
    <t>Keramický obklad 20x40 - předpoklad ceny 350Kč/m2</t>
  </si>
  <si>
    <t xml:space="preserve">  Koupelna : (2,3*2+1,8*2)*2,0</t>
  </si>
  <si>
    <t xml:space="preserve">  (0,55*2,0*2)+(0,15*2*0,85)</t>
  </si>
  <si>
    <t xml:space="preserve">  -(0,8*2,0)-(0,9*2,0)</t>
  </si>
  <si>
    <t xml:space="preserve">  Kuchyň : (1,0+0,6)*1,75</t>
  </si>
  <si>
    <t>18,255*1,05</t>
  </si>
  <si>
    <t>59760720.AR</t>
  </si>
  <si>
    <t>Lišta obkl/dlažba plast v barvě obkladu</t>
  </si>
  <si>
    <t>998781202</t>
  </si>
  <si>
    <t>Přesun hmot pro obklady keramické, výšky do 12 m</t>
  </si>
  <si>
    <t>783112510</t>
  </si>
  <si>
    <t>Nátěr olejový OK "A" 2x + 1x email</t>
  </si>
  <si>
    <t>0,16*0,6*2*(10+8)+0,8*0,6</t>
  </si>
  <si>
    <t>783424340</t>
  </si>
  <si>
    <t>Nátěr syntet. potrubí do DN 50 mm  Z+2x +1x email</t>
  </si>
  <si>
    <t>2,7*4</t>
  </si>
  <si>
    <t>11</t>
  </si>
  <si>
    <t>783225400</t>
  </si>
  <si>
    <t>Nátěr syntetický kov. konstr. 2x + 1x email + tmel</t>
  </si>
  <si>
    <t>(0,8+2*2,1)*(0,15+0,05*2)*5</t>
  </si>
  <si>
    <t>784402801</t>
  </si>
  <si>
    <t>Odstranění malby oškrábáním v místnosti H do 3,8 m</t>
  </si>
  <si>
    <t>Pokoj : (4,1)*(2,7)</t>
  </si>
  <si>
    <t>784403801</t>
  </si>
  <si>
    <t>Odstranění maleb omytím v místnosti H do 3,8 m</t>
  </si>
  <si>
    <t xml:space="preserve">Stropy : </t>
  </si>
  <si>
    <t xml:space="preserve">Stěny : </t>
  </si>
  <si>
    <t>Pokoj : (4,0*2+4,1)*2,7</t>
  </si>
  <si>
    <t>784191101</t>
  </si>
  <si>
    <t>Penetrace podkladu univerzální Primalex 1x</t>
  </si>
  <si>
    <t>Nové omítky : 4,1*2,7</t>
  </si>
  <si>
    <t>784195112</t>
  </si>
  <si>
    <t>Malba Primalex Standard, bílá, bez penetrace, 2x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</si>
  <si>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</si>
  <si>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</si>
  <si>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</si>
  <si>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</si>
  <si>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</si>
  <si>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</si>
  <si>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</si>
  <si>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</si>
  <si>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</si>
  <si>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</si>
  <si>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</si>
  <si>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</si>
  <si>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210120901</t>
  </si>
  <si>
    <t>Hlavní vypínač v rozvaděči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</si>
  <si>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</si>
  <si>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</si>
  <si>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</si>
  <si>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</si>
  <si>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</si>
  <si>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</si>
  <si>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</si>
  <si>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</si>
  <si>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</si>
  <si>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</si>
  <si>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</si>
  <si>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</si>
  <si>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</si>
  <si>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</si>
  <si>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</si>
  <si>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</si>
  <si>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</si>
  <si>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</si>
  <si>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</si>
  <si>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</si>
  <si>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</si>
  <si>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</si>
  <si>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</si>
  <si>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</si>
  <si>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</si>
  <si>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</si>
  <si>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021548885</t>
  </si>
  <si>
    <t>HLAVNÍ JISTIČ 3X25A TŘÍFÁZOVÝ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</si>
  <si>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</si>
  <si>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</si>
  <si>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</si>
  <si>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</si>
  <si>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</si>
  <si>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</si>
  <si>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</si>
  <si>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</si>
  <si>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</si>
  <si>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</si>
  <si>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</si>
  <si>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</si>
  <si>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</si>
  <si>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</si>
  <si>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</si>
  <si>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</si>
  <si>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</si>
  <si>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</si>
  <si>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</si>
  <si>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</si>
  <si>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</si>
  <si>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</si>
  <si>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</si>
  <si>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</si>
  <si>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</si>
  <si>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</si>
  <si>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</si>
  <si>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</si>
  <si>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</si>
  <si>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</si>
  <si>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</si>
  <si>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</si>
  <si>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358891530</t>
  </si>
  <si>
    <t>Chránič kombi PFL7-16/1N/B/003 proudový s nadproud.ochranou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</si>
  <si>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</si>
  <si>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</si>
  <si>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</si>
  <si>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</si>
  <si>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</si>
  <si>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</si>
  <si>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</si>
  <si>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</si>
  <si>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</si>
  <si>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</si>
  <si>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</si>
  <si>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</si>
  <si>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</si>
  <si>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</si>
  <si>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</si>
  <si>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</si>
  <si>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</si>
  <si>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</si>
  <si>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</si>
  <si>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</si>
  <si>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</si>
  <si>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</si>
  <si>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</si>
  <si>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</si>
  <si>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</si>
  <si>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</si>
  <si>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</si>
  <si>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</si>
  <si>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</si>
  <si>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</si>
  <si>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</si>
  <si>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SUM</t>
  </si>
  <si>
    <t>Poznámky uchazeče k zadání</t>
  </si>
  <si>
    <t>POPUZIV</t>
  </si>
  <si>
    <t>END</t>
  </si>
  <si>
    <t>-0,8*1,5</t>
  </si>
  <si>
    <t>-0,8*2,4</t>
  </si>
  <si>
    <t>Vyvěšení dřevěných dveřních křídel pl. do 2 m2</t>
  </si>
  <si>
    <t>Montáž vodovodních armatur,1závit, G 3/4 včetně armatury (kulový kohout)</t>
  </si>
  <si>
    <t>Montáž klozetových mís kombinovaných</t>
  </si>
  <si>
    <t>Montáž plynových sporáků stávajících včetně vyčištění</t>
  </si>
  <si>
    <t>Demontáž plynového sporáku pro opětovné použití</t>
  </si>
  <si>
    <t xml:space="preserve">Demontáž klozetů splachovacích </t>
  </si>
  <si>
    <t>D+M šatní skříně - dělená - DTD TL. 18mm,ABS HRANA. BARVA DEKOR DŘEVO - sonoma šatní tyč kovová včetně madel, rozměr 600x1200mm v.2,7m 2dveřová, uchytky nerez, 5x vnitřní police 600x1200mm</t>
  </si>
  <si>
    <t>61187156</t>
  </si>
  <si>
    <t>Prah dubový délka 80 cm šířka 10 cm tl. 2 cm včetně nátěrů</t>
  </si>
  <si>
    <t>776401800</t>
  </si>
  <si>
    <t>Demontáž soklíků nebo lišt, pryžových nebo z PVC odstranění a uložení na hromady</t>
  </si>
  <si>
    <t>0,8*2</t>
  </si>
  <si>
    <t xml:space="preserve">  -(0,8*2,0)-(0,9*2)</t>
  </si>
  <si>
    <t>0,16*0,6*2*(7+8)+0,8*0,6</t>
  </si>
  <si>
    <t>18,0</t>
  </si>
  <si>
    <t>783903811</t>
  </si>
  <si>
    <t>Odmaštění chemickými rozpouštědly</t>
  </si>
  <si>
    <t>786611811</t>
  </si>
  <si>
    <t>Dmtž předokenních rolet s viditelným boxem - garnýž</t>
  </si>
  <si>
    <t>786622211</t>
  </si>
  <si>
    <t>Seřízení žaluzie horizontální vnitřní AL lamely bílé včetně doplnění ovládání</t>
  </si>
  <si>
    <t>0,8*1,5</t>
  </si>
  <si>
    <t>0,8*2,4</t>
  </si>
  <si>
    <t>Montáž vodovodních armatur,1závit, G 3/4 včetně armatury (kulový kohout 3/4")</t>
  </si>
  <si>
    <t>Montáž baterie umyv.a dřezové stojánkové - stávající</t>
  </si>
  <si>
    <t xml:space="preserve">- obkladový panel i pracovní deska v šedá (bez rohové lišty) /transparentní tmel : </t>
  </si>
  <si>
    <t xml:space="preserve">- osvětlení led páskem v AL liště : </t>
  </si>
  <si>
    <t>767641110</t>
  </si>
  <si>
    <t>Výměna kování dveří,oc.zárub.,otvíravých 1kříd</t>
  </si>
  <si>
    <t>54914630</t>
  </si>
  <si>
    <t>Dveřní kování ELEGANT wc zámek, včetně zámku</t>
  </si>
  <si>
    <t>Sprchový kout : 0,9*3+2,0*2</t>
  </si>
  <si>
    <t>771574491R00</t>
  </si>
  <si>
    <t>Příplatek za přetmelení spár keramických dlažeb</t>
  </si>
  <si>
    <t>Sprchový kout : 0,9*0,9</t>
  </si>
  <si>
    <t>781411944R00</t>
  </si>
  <si>
    <t>Oprava obkladů z obkladaček porovin. 20x30</t>
  </si>
  <si>
    <t>2,8*1,05</t>
  </si>
  <si>
    <t>0,16*0,6*2*(10+8)+0,6*0,8</t>
  </si>
  <si>
    <t>340235211</t>
  </si>
  <si>
    <t>Zazdívka otvorů 0,0225 m2 cihlami, tl.zdi do 10cm s použitím suché maltové směsi</t>
  </si>
  <si>
    <t>941955001</t>
  </si>
  <si>
    <t>Lešení lehké pomocné, výška podlahy do 1,2 m</t>
  </si>
  <si>
    <t>25,0*0,6*2</t>
  </si>
  <si>
    <t>954312102</t>
  </si>
  <si>
    <t>Opláštění z SDK,2.str.,do 200x200 mm,RF tl.12,5 mm</t>
  </si>
  <si>
    <t>SDK kufr pro přívod elektro : 25,0*2</t>
  </si>
  <si>
    <t>971033231</t>
  </si>
  <si>
    <t>Vybourání otv. zeď cihel. 0,0225 m2, tl. 15cm, MVC</t>
  </si>
  <si>
    <t>SDK kufr pro přívod elektro : 25,0*2*(0,2*0,15)</t>
  </si>
  <si>
    <t>Malba Primalex Standard, bílá, bez penetrace, 2 x</t>
  </si>
  <si>
    <t>622300181</t>
  </si>
  <si>
    <t>Montáž chráničky kabelu  vč. chráničky Kopoflex DN 50 mm</t>
  </si>
  <si>
    <t>953991111</t>
  </si>
  <si>
    <t>Osazení hmoždinek ve stěnách z cihel DN 6 - 8 mm</t>
  </si>
  <si>
    <t>byt 1 : 10,0</t>
  </si>
  <si>
    <t xml:space="preserve">byt 2 : </t>
  </si>
  <si>
    <t>byt 3 : 19,0</t>
  </si>
  <si>
    <t>byt 4 : 28,0</t>
  </si>
  <si>
    <t>byt 5 : 30,0</t>
  </si>
  <si>
    <t>byt 17 : 10,0</t>
  </si>
  <si>
    <t>byt 18 : 16,0</t>
  </si>
  <si>
    <t xml:space="preserve">byt 19 : </t>
  </si>
  <si>
    <t>byt 20 : 28,0</t>
  </si>
  <si>
    <t xml:space="preserve">byt 21 : </t>
  </si>
  <si>
    <t>210800528</t>
  </si>
  <si>
    <t>Vodič H07V-U (CY) 10 mm2 uložený volně</t>
  </si>
  <si>
    <t>34140967</t>
  </si>
  <si>
    <t>Vodič silový CY zelenožlutý 10,00 mm2 - drát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</si>
  <si>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</si>
  <si>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</si>
  <si>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</si>
  <si>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</si>
  <si>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</si>
  <si>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</si>
  <si>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</si>
  <si>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</si>
  <si>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</si>
  <si>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</si>
  <si>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</si>
  <si>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</si>
  <si>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</si>
  <si>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</si>
  <si>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</si>
  <si>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</si>
  <si>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</si>
  <si>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</si>
  <si>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</si>
  <si>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Rekonstrukce bytu - U Jatek 1 byt č.2, 19, 21 a přívod elektro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</si>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</sst>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9" t="s">
        <v>41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abSelected="1" topLeftCell="B1" zoomScaleNormal="100" zoomScaleSheetLayoutView="75" workbookViewId="0">
      <selection activeCell="E14" sqref="E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5">
      <c r="A2" s="2"/>
      <c r="B2" s="108" t="s">
        <v>24</v>
      </c>
      <c r="C2" s="109"/>
      <c r="D2" s="110"/>
      <c r="E2" s="111" t="s">
        <v>785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23</v>
      </c>
      <c r="D5" s="60" t="s">
        <v>786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265" t="s">
        <v>787</v>
      </c>
      <c r="E6" s="77"/>
      <c r="F6" s="77"/>
      <c r="G6" s="77"/>
      <c r="H6" s="18" t="s">
        <v>36</v>
      </c>
      <c r="I6" s="22" t="s">
        <v>790</v>
      </c>
      <c r="J6" s="8"/>
    </row>
    <row r="7" spans="1:15" ht="15.75" customHeight="1" x14ac:dyDescent="0.25">
      <c r="A7" s="2"/>
      <c r="B7" s="29"/>
      <c r="C7" s="56"/>
      <c r="D7" s="53" t="s">
        <v>788</v>
      </c>
      <c r="E7" s="78" t="s">
        <v>789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4"/>
      <c r="E11" s="124"/>
      <c r="F11" s="124"/>
      <c r="G11" s="124"/>
      <c r="H11" s="18" t="s">
        <v>42</v>
      </c>
      <c r="I11" s="129"/>
      <c r="J11" s="8"/>
    </row>
    <row r="12" spans="1:15" ht="15.75" customHeight="1" x14ac:dyDescent="0.25">
      <c r="A12" s="2"/>
      <c r="B12" s="28"/>
      <c r="C12" s="55"/>
      <c r="D12" s="125"/>
      <c r="E12" s="125"/>
      <c r="F12" s="125"/>
      <c r="G12" s="125"/>
      <c r="H12" s="18" t="s">
        <v>36</v>
      </c>
      <c r="I12" s="129"/>
      <c r="J12" s="8"/>
    </row>
    <row r="13" spans="1:15" ht="15.75" customHeight="1" x14ac:dyDescent="0.25">
      <c r="A13" s="2"/>
      <c r="B13" s="29"/>
      <c r="C13" s="56"/>
      <c r="D13" s="128"/>
      <c r="E13" s="126"/>
      <c r="F13" s="127"/>
      <c r="G13" s="127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9"/>
      <c r="F15" s="89"/>
      <c r="G15" s="90"/>
      <c r="H15" s="90"/>
      <c r="I15" s="90" t="s">
        <v>31</v>
      </c>
      <c r="J15" s="91"/>
    </row>
    <row r="16" spans="1:15" ht="23.25" customHeight="1" x14ac:dyDescent="0.25">
      <c r="A16" s="191" t="s">
        <v>26</v>
      </c>
      <c r="B16" s="38" t="s">
        <v>26</v>
      </c>
      <c r="C16" s="62"/>
      <c r="D16" s="63"/>
      <c r="E16" s="86"/>
      <c r="F16" s="87"/>
      <c r="G16" s="86"/>
      <c r="H16" s="87"/>
      <c r="I16" s="86">
        <f>SUMIF(F53:F81,A16,I53:I81)+SUMIF(F53:F81,"PSU",I53:I81)</f>
        <v>0</v>
      </c>
      <c r="J16" s="88"/>
    </row>
    <row r="17" spans="1:10" ht="23.25" customHeight="1" x14ac:dyDescent="0.25">
      <c r="A17" s="191" t="s">
        <v>27</v>
      </c>
      <c r="B17" s="38" t="s">
        <v>27</v>
      </c>
      <c r="C17" s="62"/>
      <c r="D17" s="63"/>
      <c r="E17" s="86"/>
      <c r="F17" s="87"/>
      <c r="G17" s="86"/>
      <c r="H17" s="87"/>
      <c r="I17" s="86">
        <f>SUMIF(F53:F81,A17,I53:I81)</f>
        <v>0</v>
      </c>
      <c r="J17" s="88"/>
    </row>
    <row r="18" spans="1:10" ht="23.25" customHeight="1" x14ac:dyDescent="0.25">
      <c r="A18" s="191" t="s">
        <v>28</v>
      </c>
      <c r="B18" s="38" t="s">
        <v>28</v>
      </c>
      <c r="C18" s="62"/>
      <c r="D18" s="63"/>
      <c r="E18" s="86"/>
      <c r="F18" s="87"/>
      <c r="G18" s="86"/>
      <c r="H18" s="87"/>
      <c r="I18" s="86">
        <f>SUMIF(F53:F81,A18,I53:I81)</f>
        <v>0</v>
      </c>
      <c r="J18" s="88"/>
    </row>
    <row r="19" spans="1:10" ht="23.25" customHeight="1" x14ac:dyDescent="0.25">
      <c r="A19" s="191" t="s">
        <v>114</v>
      </c>
      <c r="B19" s="38" t="s">
        <v>29</v>
      </c>
      <c r="C19" s="62"/>
      <c r="D19" s="63"/>
      <c r="E19" s="86"/>
      <c r="F19" s="87"/>
      <c r="G19" s="86"/>
      <c r="H19" s="87"/>
      <c r="I19" s="86">
        <f>SUMIF(F53:F81,A19,I53:I81)</f>
        <v>0</v>
      </c>
      <c r="J19" s="88"/>
    </row>
    <row r="20" spans="1:10" ht="23.25" customHeight="1" x14ac:dyDescent="0.25">
      <c r="A20" s="191" t="s">
        <v>113</v>
      </c>
      <c r="B20" s="38" t="s">
        <v>30</v>
      </c>
      <c r="C20" s="62"/>
      <c r="D20" s="63"/>
      <c r="E20" s="86"/>
      <c r="F20" s="87"/>
      <c r="G20" s="86"/>
      <c r="H20" s="87"/>
      <c r="I20" s="86">
        <f>SUMIF(F53:F81,A20,I53:I81)</f>
        <v>0</v>
      </c>
      <c r="J20" s="88"/>
    </row>
    <row r="21" spans="1:10" ht="23.25" customHeight="1" x14ac:dyDescent="0.25">
      <c r="A21" s="2"/>
      <c r="B21" s="48" t="s">
        <v>31</v>
      </c>
      <c r="C21" s="64"/>
      <c r="D21" s="65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3">
        <f>A25</f>
        <v>0</v>
      </c>
      <c r="H26" s="84"/>
      <c r="I26" s="84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5">
        <f>CenaCelkem-(ZakladDPHSni+DPHSni+ZakladDPHZakl+DPHZakl)</f>
        <v>0</v>
      </c>
      <c r="H27" s="85"/>
      <c r="I27" s="85"/>
      <c r="J27" s="41" t="str">
        <f t="shared" si="0"/>
        <v>CZK</v>
      </c>
    </row>
    <row r="28" spans="1:10" ht="27.75" hidden="1" customHeight="1" thickBot="1" x14ac:dyDescent="0.3">
      <c r="A28" s="2"/>
      <c r="B28" s="161" t="s">
        <v>25</v>
      </c>
      <c r="C28" s="162"/>
      <c r="D28" s="162"/>
      <c r="E28" s="163"/>
      <c r="F28" s="164"/>
      <c r="G28" s="165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1" t="s">
        <v>37</v>
      </c>
      <c r="C29" s="168"/>
      <c r="D29" s="168"/>
      <c r="E29" s="168"/>
      <c r="F29" s="169"/>
      <c r="G29" s="165">
        <f>A27</f>
        <v>0</v>
      </c>
      <c r="H29" s="165"/>
      <c r="I29" s="165"/>
      <c r="J29" s="170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3" t="s">
        <v>17</v>
      </c>
      <c r="C37" s="134"/>
      <c r="D37" s="134"/>
      <c r="E37" s="134"/>
      <c r="F37" s="135"/>
      <c r="G37" s="135"/>
      <c r="H37" s="135"/>
      <c r="I37" s="135"/>
      <c r="J37" s="136"/>
    </row>
    <row r="38" spans="1:10" ht="25.5" customHeight="1" x14ac:dyDescent="0.25">
      <c r="A38" s="132" t="s">
        <v>39</v>
      </c>
      <c r="B38" s="137" t="s">
        <v>18</v>
      </c>
      <c r="C38" s="138" t="s">
        <v>6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19</v>
      </c>
      <c r="I38" s="140" t="s">
        <v>1</v>
      </c>
      <c r="J38" s="141" t="s">
        <v>0</v>
      </c>
    </row>
    <row r="39" spans="1:10" ht="25.5" hidden="1" customHeight="1" x14ac:dyDescent="0.25">
      <c r="A39" s="132">
        <v>1</v>
      </c>
      <c r="B39" s="142" t="s">
        <v>43</v>
      </c>
      <c r="C39" s="143"/>
      <c r="D39" s="143"/>
      <c r="E39" s="143"/>
      <c r="F39" s="144">
        <f>'SO 01 P3'!AE45+'SO 01 P2'!AE341+'SO 01 Pol'!AE435+'SO 01 P1'!AE441+'SO 01 P4'!AE18</f>
        <v>0</v>
      </c>
      <c r="G39" s="145">
        <f>'SO 01 P3'!AF45+'SO 01 P2'!AF341+'SO 01 Pol'!AF435+'SO 01 P1'!AF441+'SO 01 P4'!AF18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customHeight="1" x14ac:dyDescent="0.25">
      <c r="A40" s="132">
        <v>2</v>
      </c>
      <c r="B40" s="148" t="s">
        <v>44</v>
      </c>
      <c r="C40" s="149" t="s">
        <v>45</v>
      </c>
      <c r="D40" s="149"/>
      <c r="E40" s="149"/>
      <c r="F40" s="150">
        <f>'SO 01 P3'!AE45+'SO 01 P2'!AE341+'SO 01 Pol'!AE435+'SO 01 P1'!AE441+'SO 01 P4'!AE18</f>
        <v>0</v>
      </c>
      <c r="G40" s="151">
        <f>'SO 01 P3'!AF45+'SO 01 P2'!AF341+'SO 01 Pol'!AF435+'SO 01 P1'!AF441+'SO 01 P4'!AF18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5">
      <c r="A41" s="132">
        <v>3</v>
      </c>
      <c r="B41" s="153" t="s">
        <v>46</v>
      </c>
      <c r="C41" s="143" t="s">
        <v>47</v>
      </c>
      <c r="D41" s="143"/>
      <c r="E41" s="143"/>
      <c r="F41" s="154">
        <f>'SO 01 P3'!AE45</f>
        <v>0</v>
      </c>
      <c r="G41" s="146">
        <f>'SO 01 P3'!AF45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customHeight="1" x14ac:dyDescent="0.25">
      <c r="A42" s="132">
        <v>3</v>
      </c>
      <c r="B42" s="153" t="s">
        <v>46</v>
      </c>
      <c r="C42" s="143" t="s">
        <v>48</v>
      </c>
      <c r="D42" s="143"/>
      <c r="E42" s="143"/>
      <c r="F42" s="154">
        <f>'SO 01 P2'!AE341</f>
        <v>0</v>
      </c>
      <c r="G42" s="146">
        <f>'SO 01 P2'!AF341</f>
        <v>0</v>
      </c>
      <c r="H42" s="146">
        <f>(F42*SazbaDPH1/100)+(G42*SazbaDPH2/100)</f>
        <v>0</v>
      </c>
      <c r="I42" s="146">
        <f>F42+G42+H42</f>
        <v>0</v>
      </c>
      <c r="J42" s="147" t="str">
        <f>IF(CenaCelkemVypocet=0,"",I42/CenaCelkemVypocet*100)</f>
        <v/>
      </c>
    </row>
    <row r="43" spans="1:10" ht="25.5" customHeight="1" x14ac:dyDescent="0.25">
      <c r="A43" s="132">
        <v>3</v>
      </c>
      <c r="B43" s="153" t="s">
        <v>46</v>
      </c>
      <c r="C43" s="143" t="s">
        <v>49</v>
      </c>
      <c r="D43" s="143"/>
      <c r="E43" s="143"/>
      <c r="F43" s="154">
        <f>'SO 01 Pol'!AE435</f>
        <v>0</v>
      </c>
      <c r="G43" s="146">
        <f>'SO 01 Pol'!AF435</f>
        <v>0</v>
      </c>
      <c r="H43" s="146">
        <f>(F43*SazbaDPH1/100)+(G43*SazbaDPH2/100)</f>
        <v>0</v>
      </c>
      <c r="I43" s="146">
        <f>F43+G43+H43</f>
        <v>0</v>
      </c>
      <c r="J43" s="147" t="str">
        <f>IF(CenaCelkemVypocet=0,"",I43/CenaCelkemVypocet*100)</f>
        <v/>
      </c>
    </row>
    <row r="44" spans="1:10" ht="25.5" customHeight="1" x14ac:dyDescent="0.25">
      <c r="A44" s="132">
        <v>3</v>
      </c>
      <c r="B44" s="153" t="s">
        <v>46</v>
      </c>
      <c r="C44" s="143" t="s">
        <v>50</v>
      </c>
      <c r="D44" s="143"/>
      <c r="E44" s="143"/>
      <c r="F44" s="154">
        <f>'SO 01 P1'!AE441</f>
        <v>0</v>
      </c>
      <c r="G44" s="146">
        <f>'SO 01 P1'!AF441</f>
        <v>0</v>
      </c>
      <c r="H44" s="146">
        <f>(F44*SazbaDPH1/100)+(G44*SazbaDPH2/100)</f>
        <v>0</v>
      </c>
      <c r="I44" s="146">
        <f>F44+G44+H44</f>
        <v>0</v>
      </c>
      <c r="J44" s="147" t="str">
        <f>IF(CenaCelkemVypocet=0,"",I44/CenaCelkemVypocet*100)</f>
        <v/>
      </c>
    </row>
    <row r="45" spans="1:10" ht="25.5" customHeight="1" x14ac:dyDescent="0.25">
      <c r="A45" s="132">
        <v>3</v>
      </c>
      <c r="B45" s="153" t="s">
        <v>46</v>
      </c>
      <c r="C45" s="143" t="s">
        <v>51</v>
      </c>
      <c r="D45" s="143"/>
      <c r="E45" s="143"/>
      <c r="F45" s="154">
        <f>'SO 01 P4'!AE18</f>
        <v>0</v>
      </c>
      <c r="G45" s="146">
        <f>'SO 01 P4'!AF18</f>
        <v>0</v>
      </c>
      <c r="H45" s="146">
        <f>(F45*SazbaDPH1/100)+(G45*SazbaDPH2/100)</f>
        <v>0</v>
      </c>
      <c r="I45" s="146">
        <f>F45+G45+H45</f>
        <v>0</v>
      </c>
      <c r="J45" s="147" t="str">
        <f>IF(CenaCelkemVypocet=0,"",I45/CenaCelkemVypocet*100)</f>
        <v/>
      </c>
    </row>
    <row r="46" spans="1:10" ht="25.5" customHeight="1" x14ac:dyDescent="0.25">
      <c r="A46" s="132"/>
      <c r="B46" s="155" t="s">
        <v>52</v>
      </c>
      <c r="C46" s="156"/>
      <c r="D46" s="156"/>
      <c r="E46" s="157"/>
      <c r="F46" s="158">
        <f>SUMIF(A39:A45,"=1",F39:F45)</f>
        <v>0</v>
      </c>
      <c r="G46" s="159">
        <f>SUMIF(A39:A45,"=1",G39:G45)</f>
        <v>0</v>
      </c>
      <c r="H46" s="159">
        <f>SUMIF(A39:A45,"=1",H39:H45)</f>
        <v>0</v>
      </c>
      <c r="I46" s="159">
        <f>SUMIF(A39:A45,"=1",I39:I45)</f>
        <v>0</v>
      </c>
      <c r="J46" s="160">
        <f>SUMIF(A39:A45,"=1",J39:J45)</f>
        <v>0</v>
      </c>
    </row>
    <row r="50" spans="1:10" ht="15.6" x14ac:dyDescent="0.3">
      <c r="B50" s="171" t="s">
        <v>54</v>
      </c>
    </row>
    <row r="52" spans="1:10" ht="25.5" customHeight="1" x14ac:dyDescent="0.25">
      <c r="A52" s="173"/>
      <c r="B52" s="176" t="s">
        <v>18</v>
      </c>
      <c r="C52" s="176" t="s">
        <v>6</v>
      </c>
      <c r="D52" s="177"/>
      <c r="E52" s="177"/>
      <c r="F52" s="178" t="s">
        <v>55</v>
      </c>
      <c r="G52" s="178"/>
      <c r="H52" s="178"/>
      <c r="I52" s="178" t="s">
        <v>31</v>
      </c>
      <c r="J52" s="178" t="s">
        <v>0</v>
      </c>
    </row>
    <row r="53" spans="1:10" ht="36.75" customHeight="1" x14ac:dyDescent="0.25">
      <c r="A53" s="174"/>
      <c r="B53" s="179" t="s">
        <v>56</v>
      </c>
      <c r="C53" s="180" t="s">
        <v>57</v>
      </c>
      <c r="D53" s="181"/>
      <c r="E53" s="181"/>
      <c r="F53" s="189" t="s">
        <v>26</v>
      </c>
      <c r="G53" s="182"/>
      <c r="H53" s="182"/>
      <c r="I53" s="182">
        <f>'SO 01 Pol'!G8+'SO 01 P1'!G8+'SO 01 P2'!G8+'SO 01 P3'!G8</f>
        <v>0</v>
      </c>
      <c r="J53" s="187" t="str">
        <f>IF(I82=0,"",I53/I82*100)</f>
        <v/>
      </c>
    </row>
    <row r="54" spans="1:10" ht="36.75" customHeight="1" x14ac:dyDescent="0.25">
      <c r="A54" s="174"/>
      <c r="B54" s="179" t="s">
        <v>58</v>
      </c>
      <c r="C54" s="180" t="s">
        <v>59</v>
      </c>
      <c r="D54" s="181"/>
      <c r="E54" s="181"/>
      <c r="F54" s="189" t="s">
        <v>26</v>
      </c>
      <c r="G54" s="182"/>
      <c r="H54" s="182"/>
      <c r="I54" s="182">
        <f>'SO 01 Pol'!G19+'SO 01 P1'!G19+'SO 01 P2'!G12</f>
        <v>0</v>
      </c>
      <c r="J54" s="187" t="str">
        <f>IF(I82=0,"",I54/I82*100)</f>
        <v/>
      </c>
    </row>
    <row r="55" spans="1:10" ht="36.75" customHeight="1" x14ac:dyDescent="0.25">
      <c r="A55" s="174"/>
      <c r="B55" s="179" t="s">
        <v>60</v>
      </c>
      <c r="C55" s="180" t="s">
        <v>61</v>
      </c>
      <c r="D55" s="181"/>
      <c r="E55" s="181"/>
      <c r="F55" s="189" t="s">
        <v>26</v>
      </c>
      <c r="G55" s="182"/>
      <c r="H55" s="182"/>
      <c r="I55" s="182">
        <f>'SO 01 Pol'!G22+'SO 01 P1'!G22+'SO 01 P2'!G15</f>
        <v>0</v>
      </c>
      <c r="J55" s="187" t="str">
        <f>IF(I82=0,"",I55/I82*100)</f>
        <v/>
      </c>
    </row>
    <row r="56" spans="1:10" ht="36.75" customHeight="1" x14ac:dyDescent="0.25">
      <c r="A56" s="174"/>
      <c r="B56" s="179" t="s">
        <v>62</v>
      </c>
      <c r="C56" s="180" t="s">
        <v>63</v>
      </c>
      <c r="D56" s="181"/>
      <c r="E56" s="181"/>
      <c r="F56" s="189" t="s">
        <v>26</v>
      </c>
      <c r="G56" s="182"/>
      <c r="H56" s="182"/>
      <c r="I56" s="182">
        <f>'SO 01 Pol'!G60+'SO 01 P1'!G61</f>
        <v>0</v>
      </c>
      <c r="J56" s="187" t="str">
        <f>IF(I82=0,"",I56/I82*100)</f>
        <v/>
      </c>
    </row>
    <row r="57" spans="1:10" ht="36.75" customHeight="1" x14ac:dyDescent="0.25">
      <c r="A57" s="174"/>
      <c r="B57" s="179" t="s">
        <v>64</v>
      </c>
      <c r="C57" s="180" t="s">
        <v>65</v>
      </c>
      <c r="D57" s="181"/>
      <c r="E57" s="181"/>
      <c r="F57" s="189" t="s">
        <v>26</v>
      </c>
      <c r="G57" s="182"/>
      <c r="H57" s="182"/>
      <c r="I57" s="182">
        <f>'SO 01 Pol'!G69+'SO 01 P1'!G68</f>
        <v>0</v>
      </c>
      <c r="J57" s="187" t="str">
        <f>IF(I82=0,"",I57/I82*100)</f>
        <v/>
      </c>
    </row>
    <row r="58" spans="1:10" ht="36.75" customHeight="1" x14ac:dyDescent="0.25">
      <c r="A58" s="174"/>
      <c r="B58" s="179" t="s">
        <v>66</v>
      </c>
      <c r="C58" s="180" t="s">
        <v>67</v>
      </c>
      <c r="D58" s="181"/>
      <c r="E58" s="181"/>
      <c r="F58" s="189" t="s">
        <v>26</v>
      </c>
      <c r="G58" s="182"/>
      <c r="H58" s="182"/>
      <c r="I58" s="182">
        <f>'SO 01 P3'!G10</f>
        <v>0</v>
      </c>
      <c r="J58" s="187" t="str">
        <f>IF(I82=0,"",I58/I82*100)</f>
        <v/>
      </c>
    </row>
    <row r="59" spans="1:10" ht="36.75" customHeight="1" x14ac:dyDescent="0.25">
      <c r="A59" s="174"/>
      <c r="B59" s="179" t="s">
        <v>68</v>
      </c>
      <c r="C59" s="180" t="s">
        <v>69</v>
      </c>
      <c r="D59" s="181"/>
      <c r="E59" s="181"/>
      <c r="F59" s="189" t="s">
        <v>26</v>
      </c>
      <c r="G59" s="182"/>
      <c r="H59" s="182"/>
      <c r="I59" s="182">
        <f>'SO 01 Pol'!G72+'SO 01 P1'!G71+'SO 01 P2'!G49+'SO 01 P3'!G13</f>
        <v>0</v>
      </c>
      <c r="J59" s="187" t="str">
        <f>IF(I82=0,"",I59/I82*100)</f>
        <v/>
      </c>
    </row>
    <row r="60" spans="1:10" ht="36.75" customHeight="1" x14ac:dyDescent="0.25">
      <c r="A60" s="174"/>
      <c r="B60" s="179" t="s">
        <v>70</v>
      </c>
      <c r="C60" s="180" t="s">
        <v>71</v>
      </c>
      <c r="D60" s="181"/>
      <c r="E60" s="181"/>
      <c r="F60" s="189" t="s">
        <v>26</v>
      </c>
      <c r="G60" s="182"/>
      <c r="H60" s="182"/>
      <c r="I60" s="182">
        <f>'SO 01 Pol'!G79+'SO 01 P1'!G78+'SO 01 P2'!G56+'SO 01 P3'!G16</f>
        <v>0</v>
      </c>
      <c r="J60" s="187" t="str">
        <f>IF(I82=0,"",I60/I82*100)</f>
        <v/>
      </c>
    </row>
    <row r="61" spans="1:10" ht="36.75" customHeight="1" x14ac:dyDescent="0.25">
      <c r="A61" s="174"/>
      <c r="B61" s="179" t="s">
        <v>72</v>
      </c>
      <c r="C61" s="180" t="s">
        <v>73</v>
      </c>
      <c r="D61" s="181"/>
      <c r="E61" s="181"/>
      <c r="F61" s="189" t="s">
        <v>26</v>
      </c>
      <c r="G61" s="182"/>
      <c r="H61" s="182"/>
      <c r="I61" s="182">
        <f>'SO 01 Pol'!G122+'SO 01 P1'!G122+'SO 01 P2'!G84+'SO 01 P3'!G18</f>
        <v>0</v>
      </c>
      <c r="J61" s="187" t="str">
        <f>IF(I82=0,"",I61/I82*100)</f>
        <v/>
      </c>
    </row>
    <row r="62" spans="1:10" ht="36.75" customHeight="1" x14ac:dyDescent="0.25">
      <c r="A62" s="174"/>
      <c r="B62" s="179" t="s">
        <v>74</v>
      </c>
      <c r="C62" s="180" t="s">
        <v>75</v>
      </c>
      <c r="D62" s="181"/>
      <c r="E62" s="181"/>
      <c r="F62" s="189" t="s">
        <v>27</v>
      </c>
      <c r="G62" s="182"/>
      <c r="H62" s="182"/>
      <c r="I62" s="182">
        <f>'SO 01 Pol'!G124+'SO 01 P1'!G124</f>
        <v>0</v>
      </c>
      <c r="J62" s="187" t="str">
        <f>IF(I82=0,"",I62/I82*100)</f>
        <v/>
      </c>
    </row>
    <row r="63" spans="1:10" ht="36.75" customHeight="1" x14ac:dyDescent="0.25">
      <c r="A63" s="174"/>
      <c r="B63" s="179" t="s">
        <v>76</v>
      </c>
      <c r="C63" s="180" t="s">
        <v>77</v>
      </c>
      <c r="D63" s="181"/>
      <c r="E63" s="181"/>
      <c r="F63" s="189" t="s">
        <v>27</v>
      </c>
      <c r="G63" s="182"/>
      <c r="H63" s="182"/>
      <c r="I63" s="182">
        <f>'SO 01 Pol'!G133+'SO 01 P1'!G133+'SO 01 P2'!G86</f>
        <v>0</v>
      </c>
      <c r="J63" s="187" t="str">
        <f>IF(I82=0,"",I63/I82*100)</f>
        <v/>
      </c>
    </row>
    <row r="64" spans="1:10" ht="36.75" customHeight="1" x14ac:dyDescent="0.25">
      <c r="A64" s="174"/>
      <c r="B64" s="179" t="s">
        <v>78</v>
      </c>
      <c r="C64" s="180" t="s">
        <v>79</v>
      </c>
      <c r="D64" s="181"/>
      <c r="E64" s="181"/>
      <c r="F64" s="189" t="s">
        <v>27</v>
      </c>
      <c r="G64" s="182"/>
      <c r="H64" s="182"/>
      <c r="I64" s="182">
        <f>'SO 01 Pol'!G135+'SO 01 P1'!G135+'SO 01 P2'!G88</f>
        <v>0</v>
      </c>
      <c r="J64" s="187" t="str">
        <f>IF(I82=0,"",I64/I82*100)</f>
        <v/>
      </c>
    </row>
    <row r="65" spans="1:10" ht="36.75" customHeight="1" x14ac:dyDescent="0.25">
      <c r="A65" s="174"/>
      <c r="B65" s="179" t="s">
        <v>80</v>
      </c>
      <c r="C65" s="180" t="s">
        <v>81</v>
      </c>
      <c r="D65" s="181"/>
      <c r="E65" s="181"/>
      <c r="F65" s="189" t="s">
        <v>27</v>
      </c>
      <c r="G65" s="182"/>
      <c r="H65" s="182"/>
      <c r="I65" s="182">
        <f>'SO 01 Pol'!G144+'SO 01 P1'!G144+'SO 01 P2'!G95</f>
        <v>0</v>
      </c>
      <c r="J65" s="187" t="str">
        <f>IF(I82=0,"",I65/I82*100)</f>
        <v/>
      </c>
    </row>
    <row r="66" spans="1:10" ht="36.75" customHeight="1" x14ac:dyDescent="0.25">
      <c r="A66" s="174"/>
      <c r="B66" s="179" t="s">
        <v>82</v>
      </c>
      <c r="C66" s="180" t="s">
        <v>83</v>
      </c>
      <c r="D66" s="181"/>
      <c r="E66" s="181"/>
      <c r="F66" s="189" t="s">
        <v>27</v>
      </c>
      <c r="G66" s="182"/>
      <c r="H66" s="182"/>
      <c r="I66" s="182">
        <f>'SO 01 Pol'!G159+'SO 01 P1'!G159+'SO 01 P2'!G110</f>
        <v>0</v>
      </c>
      <c r="J66" s="187" t="str">
        <f>IF(I82=0,"",I66/I82*100)</f>
        <v/>
      </c>
    </row>
    <row r="67" spans="1:10" ht="36.75" customHeight="1" x14ac:dyDescent="0.25">
      <c r="A67" s="174"/>
      <c r="B67" s="179" t="s">
        <v>84</v>
      </c>
      <c r="C67" s="180" t="s">
        <v>85</v>
      </c>
      <c r="D67" s="181"/>
      <c r="E67" s="181"/>
      <c r="F67" s="189" t="s">
        <v>27</v>
      </c>
      <c r="G67" s="182"/>
      <c r="H67" s="182"/>
      <c r="I67" s="182">
        <f>'SO 01 Pol'!G169+'SO 01 P1'!G169+'SO 01 P2'!G116</f>
        <v>0</v>
      </c>
      <c r="J67" s="187" t="str">
        <f>IF(I82=0,"",I67/I82*100)</f>
        <v/>
      </c>
    </row>
    <row r="68" spans="1:10" ht="36.75" customHeight="1" x14ac:dyDescent="0.25">
      <c r="A68" s="174"/>
      <c r="B68" s="179" t="s">
        <v>86</v>
      </c>
      <c r="C68" s="180" t="s">
        <v>87</v>
      </c>
      <c r="D68" s="181"/>
      <c r="E68" s="181"/>
      <c r="F68" s="189" t="s">
        <v>27</v>
      </c>
      <c r="G68" s="182"/>
      <c r="H68" s="182"/>
      <c r="I68" s="182">
        <f>'SO 01 Pol'!G201+'SO 01 P1'!G201+'SO 01 P2'!G131</f>
        <v>0</v>
      </c>
      <c r="J68" s="187" t="str">
        <f>IF(I82=0,"",I68/I82*100)</f>
        <v/>
      </c>
    </row>
    <row r="69" spans="1:10" ht="36.75" customHeight="1" x14ac:dyDescent="0.25">
      <c r="A69" s="174"/>
      <c r="B69" s="179" t="s">
        <v>88</v>
      </c>
      <c r="C69" s="180" t="s">
        <v>89</v>
      </c>
      <c r="D69" s="181"/>
      <c r="E69" s="181"/>
      <c r="F69" s="189" t="s">
        <v>27</v>
      </c>
      <c r="G69" s="182"/>
      <c r="H69" s="182"/>
      <c r="I69" s="182">
        <f>'SO 01 Pol'!G211</f>
        <v>0</v>
      </c>
      <c r="J69" s="187" t="str">
        <f>IF(I82=0,"",I69/I82*100)</f>
        <v/>
      </c>
    </row>
    <row r="70" spans="1:10" ht="36.75" customHeight="1" x14ac:dyDescent="0.25">
      <c r="A70" s="174"/>
      <c r="B70" s="179" t="s">
        <v>90</v>
      </c>
      <c r="C70" s="180" t="s">
        <v>91</v>
      </c>
      <c r="D70" s="181"/>
      <c r="E70" s="181"/>
      <c r="F70" s="189" t="s">
        <v>27</v>
      </c>
      <c r="G70" s="182"/>
      <c r="H70" s="182"/>
      <c r="I70" s="182">
        <f>'SO 01 Pol'!G217+'SO 01 P1'!G211+'SO 01 P2'!G141</f>
        <v>0</v>
      </c>
      <c r="J70" s="187" t="str">
        <f>IF(I82=0,"",I70/I82*100)</f>
        <v/>
      </c>
    </row>
    <row r="71" spans="1:10" ht="36.75" customHeight="1" x14ac:dyDescent="0.25">
      <c r="A71" s="174"/>
      <c r="B71" s="179" t="s">
        <v>92</v>
      </c>
      <c r="C71" s="180" t="s">
        <v>93</v>
      </c>
      <c r="D71" s="181"/>
      <c r="E71" s="181"/>
      <c r="F71" s="189" t="s">
        <v>27</v>
      </c>
      <c r="G71" s="182"/>
      <c r="H71" s="182"/>
      <c r="I71" s="182">
        <f>'SO 01 Pol'!G245+'SO 01 P2'!G167</f>
        <v>0</v>
      </c>
      <c r="J71" s="187" t="str">
        <f>IF(I82=0,"",I71/I82*100)</f>
        <v/>
      </c>
    </row>
    <row r="72" spans="1:10" ht="36.75" customHeight="1" x14ac:dyDescent="0.25">
      <c r="A72" s="174"/>
      <c r="B72" s="179" t="s">
        <v>94</v>
      </c>
      <c r="C72" s="180" t="s">
        <v>95</v>
      </c>
      <c r="D72" s="181"/>
      <c r="E72" s="181"/>
      <c r="F72" s="189" t="s">
        <v>27</v>
      </c>
      <c r="G72" s="182"/>
      <c r="H72" s="182"/>
      <c r="I72" s="182">
        <f>'SO 01 Pol'!G247+'SO 01 P1'!G238+'SO 01 P2'!G170</f>
        <v>0</v>
      </c>
      <c r="J72" s="187" t="str">
        <f>IF(I82=0,"",I72/I82*100)</f>
        <v/>
      </c>
    </row>
    <row r="73" spans="1:10" ht="36.75" customHeight="1" x14ac:dyDescent="0.25">
      <c r="A73" s="174"/>
      <c r="B73" s="179" t="s">
        <v>96</v>
      </c>
      <c r="C73" s="180" t="s">
        <v>97</v>
      </c>
      <c r="D73" s="181"/>
      <c r="E73" s="181"/>
      <c r="F73" s="189" t="s">
        <v>27</v>
      </c>
      <c r="G73" s="182"/>
      <c r="H73" s="182"/>
      <c r="I73" s="182">
        <f>'SO 01 Pol'!G266+'SO 01 P1'!G257+'SO 01 P2'!G176</f>
        <v>0</v>
      </c>
      <c r="J73" s="187" t="str">
        <f>IF(I82=0,"",I73/I82*100)</f>
        <v/>
      </c>
    </row>
    <row r="74" spans="1:10" ht="36.75" customHeight="1" x14ac:dyDescent="0.25">
      <c r="A74" s="174"/>
      <c r="B74" s="179" t="s">
        <v>98</v>
      </c>
      <c r="C74" s="180" t="s">
        <v>99</v>
      </c>
      <c r="D74" s="181"/>
      <c r="E74" s="181"/>
      <c r="F74" s="189" t="s">
        <v>27</v>
      </c>
      <c r="G74" s="182"/>
      <c r="H74" s="182"/>
      <c r="I74" s="182">
        <f>'SO 01 Pol'!G301+'SO 01 P1'!G298+'SO 01 P2'!G217</f>
        <v>0</v>
      </c>
      <c r="J74" s="187" t="str">
        <f>IF(I82=0,"",I74/I82*100)</f>
        <v/>
      </c>
    </row>
    <row r="75" spans="1:10" ht="36.75" customHeight="1" x14ac:dyDescent="0.25">
      <c r="A75" s="174"/>
      <c r="B75" s="179" t="s">
        <v>100</v>
      </c>
      <c r="C75" s="180" t="s">
        <v>101</v>
      </c>
      <c r="D75" s="181"/>
      <c r="E75" s="181"/>
      <c r="F75" s="189" t="s">
        <v>27</v>
      </c>
      <c r="G75" s="182"/>
      <c r="H75" s="182"/>
      <c r="I75" s="182">
        <f>'SO 01 Pol'!G335+'SO 01 P1'!G332+'SO 01 P2'!G234</f>
        <v>0</v>
      </c>
      <c r="J75" s="187" t="str">
        <f>IF(I82=0,"",I75/I82*100)</f>
        <v/>
      </c>
    </row>
    <row r="76" spans="1:10" ht="36.75" customHeight="1" x14ac:dyDescent="0.25">
      <c r="A76" s="174"/>
      <c r="B76" s="179" t="s">
        <v>102</v>
      </c>
      <c r="C76" s="180" t="s">
        <v>103</v>
      </c>
      <c r="D76" s="181"/>
      <c r="E76" s="181"/>
      <c r="F76" s="189" t="s">
        <v>27</v>
      </c>
      <c r="G76" s="182"/>
      <c r="H76" s="182"/>
      <c r="I76" s="182">
        <f>'SO 01 Pol'!G343+'SO 01 P1'!G345+'SO 01 P2'!G247+'SO 01 P3'!G20</f>
        <v>0</v>
      </c>
      <c r="J76" s="187" t="str">
        <f>IF(I82=0,"",I76/I82*100)</f>
        <v/>
      </c>
    </row>
    <row r="77" spans="1:10" ht="36.75" customHeight="1" x14ac:dyDescent="0.25">
      <c r="A77" s="174"/>
      <c r="B77" s="179" t="s">
        <v>104</v>
      </c>
      <c r="C77" s="180" t="s">
        <v>105</v>
      </c>
      <c r="D77" s="181"/>
      <c r="E77" s="181"/>
      <c r="F77" s="189" t="s">
        <v>27</v>
      </c>
      <c r="G77" s="182"/>
      <c r="H77" s="182"/>
      <c r="I77" s="182">
        <f>'SO 01 P1'!G383+'SO 01 P2'!G285</f>
        <v>0</v>
      </c>
      <c r="J77" s="187" t="str">
        <f>IF(I82=0,"",I77/I82*100)</f>
        <v/>
      </c>
    </row>
    <row r="78" spans="1:10" ht="36.75" customHeight="1" x14ac:dyDescent="0.25">
      <c r="A78" s="174"/>
      <c r="B78" s="179" t="s">
        <v>106</v>
      </c>
      <c r="C78" s="180" t="s">
        <v>107</v>
      </c>
      <c r="D78" s="181"/>
      <c r="E78" s="181"/>
      <c r="F78" s="189" t="s">
        <v>28</v>
      </c>
      <c r="G78" s="182"/>
      <c r="H78" s="182"/>
      <c r="I78" s="182">
        <f>'SO 01 Pol'!G381+'SO 01 P1'!G387+'SO 01 P2'!G287+'SO 01 P3'!G27</f>
        <v>0</v>
      </c>
      <c r="J78" s="187" t="str">
        <f>IF(I82=0,"",I78/I82*100)</f>
        <v/>
      </c>
    </row>
    <row r="79" spans="1:10" ht="36.75" customHeight="1" x14ac:dyDescent="0.25">
      <c r="A79" s="174"/>
      <c r="B79" s="179" t="s">
        <v>108</v>
      </c>
      <c r="C79" s="180" t="s">
        <v>109</v>
      </c>
      <c r="D79" s="181"/>
      <c r="E79" s="181"/>
      <c r="F79" s="189" t="s">
        <v>28</v>
      </c>
      <c r="G79" s="182"/>
      <c r="H79" s="182"/>
      <c r="I79" s="182">
        <f>'SO 01 Pol'!G421+'SO 01 P1'!G427+'SO 01 P2'!G327</f>
        <v>0</v>
      </c>
      <c r="J79" s="187" t="str">
        <f>IF(I82=0,"",I79/I82*100)</f>
        <v/>
      </c>
    </row>
    <row r="80" spans="1:10" ht="36.75" customHeight="1" x14ac:dyDescent="0.25">
      <c r="A80" s="174"/>
      <c r="B80" s="179" t="s">
        <v>110</v>
      </c>
      <c r="C80" s="180" t="s">
        <v>111</v>
      </c>
      <c r="D80" s="181"/>
      <c r="E80" s="181"/>
      <c r="F80" s="189" t="s">
        <v>112</v>
      </c>
      <c r="G80" s="182"/>
      <c r="H80" s="182"/>
      <c r="I80" s="182">
        <f>'SO 01 Pol'!G426+'SO 01 P1'!G432+'SO 01 P2'!G332</f>
        <v>0</v>
      </c>
      <c r="J80" s="187" t="str">
        <f>IF(I82=0,"",I80/I82*100)</f>
        <v/>
      </c>
    </row>
    <row r="81" spans="1:10" ht="36.75" customHeight="1" x14ac:dyDescent="0.25">
      <c r="A81" s="174"/>
      <c r="B81" s="179" t="s">
        <v>113</v>
      </c>
      <c r="C81" s="180" t="s">
        <v>30</v>
      </c>
      <c r="D81" s="181"/>
      <c r="E81" s="181"/>
      <c r="F81" s="189" t="s">
        <v>113</v>
      </c>
      <c r="G81" s="182"/>
      <c r="H81" s="182"/>
      <c r="I81" s="182">
        <f>'SO 01 P4'!G8</f>
        <v>0</v>
      </c>
      <c r="J81" s="187" t="str">
        <f>IF(I82=0,"",I81/I82*100)</f>
        <v/>
      </c>
    </row>
    <row r="82" spans="1:10" ht="25.5" customHeight="1" x14ac:dyDescent="0.25">
      <c r="A82" s="175"/>
      <c r="B82" s="183" t="s">
        <v>1</v>
      </c>
      <c r="C82" s="184"/>
      <c r="D82" s="185"/>
      <c r="E82" s="185"/>
      <c r="F82" s="190"/>
      <c r="G82" s="186"/>
      <c r="H82" s="186"/>
      <c r="I82" s="186">
        <f>SUM(I53:I81)</f>
        <v>0</v>
      </c>
      <c r="J82" s="188">
        <f>SUM(J53:J81)</f>
        <v>0</v>
      </c>
    </row>
    <row r="83" spans="1:10" x14ac:dyDescent="0.25">
      <c r="F83" s="130"/>
      <c r="G83" s="130"/>
      <c r="H83" s="130"/>
      <c r="I83" s="130"/>
      <c r="J83" s="131"/>
    </row>
    <row r="84" spans="1:10" x14ac:dyDescent="0.25">
      <c r="F84" s="130"/>
      <c r="G84" s="130"/>
      <c r="H84" s="130"/>
      <c r="I84" s="130"/>
      <c r="J84" s="131"/>
    </row>
    <row r="85" spans="1:10" x14ac:dyDescent="0.25">
      <c r="F85" s="130"/>
      <c r="G85" s="130"/>
      <c r="H85" s="130"/>
      <c r="I85" s="130"/>
      <c r="J85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80:E80"/>
    <mergeCell ref="C81:E81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7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8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9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10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657E-B575-4E13-8368-9FD5F99754E3}">
  <sheetPr>
    <outlinePr summaryBelow="0"/>
  </sheetPr>
  <dimension ref="A1:BH5000"/>
  <sheetViews>
    <sheetView workbookViewId="0">
      <pane ySplit="7" topLeftCell="A8" activePane="bottomLeft" state="frozen"/>
      <selection pane="bottomLeft" activeCell="AA13" sqref="AA13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115</v>
      </c>
    </row>
    <row r="2" spans="1:60" ht="25.05" customHeight="1" x14ac:dyDescent="0.25">
      <c r="A2" s="193" t="s">
        <v>8</v>
      </c>
      <c r="B2" s="49"/>
      <c r="C2" s="196" t="s">
        <v>785</v>
      </c>
      <c r="D2" s="194"/>
      <c r="E2" s="194"/>
      <c r="F2" s="194"/>
      <c r="G2" s="195"/>
      <c r="AG2" t="s">
        <v>116</v>
      </c>
    </row>
    <row r="3" spans="1:60" ht="25.05" customHeight="1" x14ac:dyDescent="0.25">
      <c r="A3" s="193" t="s">
        <v>9</v>
      </c>
      <c r="B3" s="49"/>
      <c r="C3" s="196" t="s">
        <v>45</v>
      </c>
      <c r="D3" s="194"/>
      <c r="E3" s="194"/>
      <c r="F3" s="194"/>
      <c r="G3" s="195"/>
      <c r="AC3" s="172" t="s">
        <v>116</v>
      </c>
      <c r="AG3" t="s">
        <v>117</v>
      </c>
    </row>
    <row r="4" spans="1:60" ht="25.05" customHeight="1" x14ac:dyDescent="0.25">
      <c r="A4" s="197" t="s">
        <v>10</v>
      </c>
      <c r="B4" s="198"/>
      <c r="C4" s="199" t="s">
        <v>49</v>
      </c>
      <c r="D4" s="200"/>
      <c r="E4" s="200"/>
      <c r="F4" s="200"/>
      <c r="G4" s="201"/>
      <c r="AG4" t="s">
        <v>118</v>
      </c>
    </row>
    <row r="5" spans="1:60" x14ac:dyDescent="0.25">
      <c r="D5" s="10"/>
    </row>
    <row r="6" spans="1:60" ht="39.6" x14ac:dyDescent="0.25">
      <c r="A6" s="203" t="s">
        <v>119</v>
      </c>
      <c r="B6" s="205" t="s">
        <v>120</v>
      </c>
      <c r="C6" s="205" t="s">
        <v>121</v>
      </c>
      <c r="D6" s="204" t="s">
        <v>122</v>
      </c>
      <c r="E6" s="203" t="s">
        <v>123</v>
      </c>
      <c r="F6" s="202" t="s">
        <v>124</v>
      </c>
      <c r="G6" s="203" t="s">
        <v>31</v>
      </c>
      <c r="H6" s="206" t="s">
        <v>32</v>
      </c>
      <c r="I6" s="206" t="s">
        <v>125</v>
      </c>
      <c r="J6" s="206" t="s">
        <v>33</v>
      </c>
      <c r="K6" s="206" t="s">
        <v>126</v>
      </c>
      <c r="L6" s="206" t="s">
        <v>127</v>
      </c>
      <c r="M6" s="206" t="s">
        <v>128</v>
      </c>
      <c r="N6" s="206" t="s">
        <v>129</v>
      </c>
      <c r="O6" s="206" t="s">
        <v>130</v>
      </c>
      <c r="P6" s="206" t="s">
        <v>131</v>
      </c>
      <c r="Q6" s="206" t="s">
        <v>132</v>
      </c>
      <c r="R6" s="206" t="s">
        <v>133</v>
      </c>
      <c r="S6" s="206" t="s">
        <v>134</v>
      </c>
      <c r="T6" s="206" t="s">
        <v>135</v>
      </c>
      <c r="U6" s="206" t="s">
        <v>136</v>
      </c>
      <c r="V6" s="206" t="s">
        <v>137</v>
      </c>
      <c r="W6" s="206" t="s">
        <v>138</v>
      </c>
      <c r="X6" s="206" t="s">
        <v>139</v>
      </c>
    </row>
    <row r="7" spans="1:60" hidden="1" x14ac:dyDescent="0.25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5">
      <c r="A8" s="233" t="s">
        <v>140</v>
      </c>
      <c r="B8" s="234" t="s">
        <v>56</v>
      </c>
      <c r="C8" s="252" t="s">
        <v>57</v>
      </c>
      <c r="D8" s="235"/>
      <c r="E8" s="236"/>
      <c r="F8" s="237"/>
      <c r="G8" s="238">
        <f>SUMIF(AG9:AG18,"&lt;&gt;NOR",G9:G18)</f>
        <v>0</v>
      </c>
      <c r="H8" s="232"/>
      <c r="I8" s="232">
        <f>SUM(I9:I18)</f>
        <v>1468.8600000000001</v>
      </c>
      <c r="J8" s="232"/>
      <c r="K8" s="232">
        <f>SUM(K9:K18)</f>
        <v>1515.47</v>
      </c>
      <c r="L8" s="232"/>
      <c r="M8" s="232">
        <f>SUM(M9:M18)</f>
        <v>0</v>
      </c>
      <c r="N8" s="232"/>
      <c r="O8" s="232">
        <f>SUM(O9:O18)</f>
        <v>0.13</v>
      </c>
      <c r="P8" s="232"/>
      <c r="Q8" s="232">
        <f>SUM(Q9:Q18)</f>
        <v>0</v>
      </c>
      <c r="R8" s="232"/>
      <c r="S8" s="232"/>
      <c r="T8" s="232"/>
      <c r="U8" s="232"/>
      <c r="V8" s="232">
        <f>SUM(V9:V18)</f>
        <v>3.51</v>
      </c>
      <c r="W8" s="232"/>
      <c r="X8" s="232"/>
      <c r="AG8" t="s">
        <v>141</v>
      </c>
    </row>
    <row r="9" spans="1:60" outlineLevel="1" x14ac:dyDescent="0.25">
      <c r="A9" s="239">
        <v>1</v>
      </c>
      <c r="B9" s="240" t="s">
        <v>142</v>
      </c>
      <c r="C9" s="253" t="s">
        <v>143</v>
      </c>
      <c r="D9" s="241" t="s">
        <v>144</v>
      </c>
      <c r="E9" s="242">
        <v>6.7299999999999999E-3</v>
      </c>
      <c r="F9" s="243"/>
      <c r="G9" s="244">
        <f>ROUND(E9*F9,2)</f>
        <v>0</v>
      </c>
      <c r="H9" s="227">
        <v>42724.55</v>
      </c>
      <c r="I9" s="226">
        <f>ROUND(E9*H9,2)</f>
        <v>287.54000000000002</v>
      </c>
      <c r="J9" s="227">
        <v>9555.4500000000007</v>
      </c>
      <c r="K9" s="226">
        <f>ROUND(E9*J9,2)</f>
        <v>64.31</v>
      </c>
      <c r="L9" s="226">
        <v>15</v>
      </c>
      <c r="M9" s="226">
        <f>G9*(1+L9/100)</f>
        <v>0</v>
      </c>
      <c r="N9" s="226">
        <v>1.0900000000000001</v>
      </c>
      <c r="O9" s="226">
        <f>ROUND(E9*N9,2)</f>
        <v>0.01</v>
      </c>
      <c r="P9" s="226">
        <v>0</v>
      </c>
      <c r="Q9" s="226">
        <f>ROUND(E9*P9,2)</f>
        <v>0</v>
      </c>
      <c r="R9" s="226"/>
      <c r="S9" s="226" t="s">
        <v>145</v>
      </c>
      <c r="T9" s="226" t="s">
        <v>145</v>
      </c>
      <c r="U9" s="226">
        <v>20.6</v>
      </c>
      <c r="V9" s="226">
        <f>ROUND(E9*U9,2)</f>
        <v>0.14000000000000001</v>
      </c>
      <c r="W9" s="226"/>
      <c r="X9" s="226" t="s">
        <v>146</v>
      </c>
      <c r="Y9" s="207"/>
      <c r="Z9" s="207"/>
      <c r="AA9" s="207"/>
      <c r="AB9" s="207"/>
      <c r="AC9" s="207"/>
      <c r="AD9" s="207"/>
      <c r="AE9" s="207"/>
      <c r="AF9" s="207"/>
      <c r="AG9" s="207" t="s">
        <v>147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24"/>
      <c r="B10" s="225"/>
      <c r="C10" s="254" t="s">
        <v>148</v>
      </c>
      <c r="D10" s="228"/>
      <c r="E10" s="229">
        <v>6.7299999999999999E-3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07"/>
      <c r="Z10" s="207"/>
      <c r="AA10" s="207"/>
      <c r="AB10" s="207"/>
      <c r="AC10" s="207"/>
      <c r="AD10" s="207"/>
      <c r="AE10" s="207"/>
      <c r="AF10" s="207"/>
      <c r="AG10" s="207" t="s">
        <v>149</v>
      </c>
      <c r="AH10" s="207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ht="20.399999999999999" outlineLevel="1" x14ac:dyDescent="0.25">
      <c r="A11" s="239">
        <v>2</v>
      </c>
      <c r="B11" s="240" t="s">
        <v>150</v>
      </c>
      <c r="C11" s="253" t="s">
        <v>151</v>
      </c>
      <c r="D11" s="241" t="s">
        <v>152</v>
      </c>
      <c r="E11" s="242">
        <v>1.27</v>
      </c>
      <c r="F11" s="243"/>
      <c r="G11" s="244">
        <f>ROUND(E11*F11,2)</f>
        <v>0</v>
      </c>
      <c r="H11" s="227">
        <v>490.43</v>
      </c>
      <c r="I11" s="226">
        <f>ROUND(E11*H11,2)</f>
        <v>622.85</v>
      </c>
      <c r="J11" s="227">
        <v>243.57</v>
      </c>
      <c r="K11" s="226">
        <f>ROUND(E11*J11,2)</f>
        <v>309.33</v>
      </c>
      <c r="L11" s="226">
        <v>15</v>
      </c>
      <c r="M11" s="226">
        <f>G11*(1+L11/100)</f>
        <v>0</v>
      </c>
      <c r="N11" s="226">
        <v>7.4709999999999999E-2</v>
      </c>
      <c r="O11" s="226">
        <f>ROUND(E11*N11,2)</f>
        <v>0.09</v>
      </c>
      <c r="P11" s="226">
        <v>0</v>
      </c>
      <c r="Q11" s="226">
        <f>ROUND(E11*P11,2)</f>
        <v>0</v>
      </c>
      <c r="R11" s="226"/>
      <c r="S11" s="226" t="s">
        <v>145</v>
      </c>
      <c r="T11" s="226" t="s">
        <v>153</v>
      </c>
      <c r="U11" s="226">
        <v>0.52915000000000001</v>
      </c>
      <c r="V11" s="226">
        <f>ROUND(E11*U11,2)</f>
        <v>0.67</v>
      </c>
      <c r="W11" s="226"/>
      <c r="X11" s="226" t="s">
        <v>146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147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24"/>
      <c r="B12" s="225"/>
      <c r="C12" s="254" t="s">
        <v>154</v>
      </c>
      <c r="D12" s="228"/>
      <c r="E12" s="229">
        <v>1.27</v>
      </c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07"/>
      <c r="Z12" s="207"/>
      <c r="AA12" s="207"/>
      <c r="AB12" s="207"/>
      <c r="AC12" s="207"/>
      <c r="AD12" s="207"/>
      <c r="AE12" s="207"/>
      <c r="AF12" s="207"/>
      <c r="AG12" s="207" t="s">
        <v>149</v>
      </c>
      <c r="AH12" s="207">
        <v>0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45">
        <v>3</v>
      </c>
      <c r="B13" s="246" t="s">
        <v>155</v>
      </c>
      <c r="C13" s="255" t="s">
        <v>156</v>
      </c>
      <c r="D13" s="247" t="s">
        <v>157</v>
      </c>
      <c r="E13" s="248">
        <v>2</v>
      </c>
      <c r="F13" s="249"/>
      <c r="G13" s="250">
        <f>ROUND(E13*F13,2)</f>
        <v>0</v>
      </c>
      <c r="H13" s="227">
        <v>22.62</v>
      </c>
      <c r="I13" s="226">
        <f>ROUND(E13*H13,2)</f>
        <v>45.24</v>
      </c>
      <c r="J13" s="227">
        <v>104.38</v>
      </c>
      <c r="K13" s="226">
        <f>ROUND(E13*J13,2)</f>
        <v>208.76</v>
      </c>
      <c r="L13" s="226">
        <v>15</v>
      </c>
      <c r="M13" s="226">
        <f>G13*(1+L13/100)</f>
        <v>0</v>
      </c>
      <c r="N13" s="226">
        <v>1.0200000000000001E-3</v>
      </c>
      <c r="O13" s="226">
        <f>ROUND(E13*N13,2)</f>
        <v>0</v>
      </c>
      <c r="P13" s="226">
        <v>0</v>
      </c>
      <c r="Q13" s="226">
        <f>ROUND(E13*P13,2)</f>
        <v>0</v>
      </c>
      <c r="R13" s="226"/>
      <c r="S13" s="226" t="s">
        <v>145</v>
      </c>
      <c r="T13" s="226" t="s">
        <v>153</v>
      </c>
      <c r="U13" s="226">
        <v>0.223</v>
      </c>
      <c r="V13" s="226">
        <f>ROUND(E13*U13,2)</f>
        <v>0.45</v>
      </c>
      <c r="W13" s="226"/>
      <c r="X13" s="226" t="s">
        <v>146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147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45">
        <v>4</v>
      </c>
      <c r="B14" s="246" t="s">
        <v>158</v>
      </c>
      <c r="C14" s="255" t="s">
        <v>159</v>
      </c>
      <c r="D14" s="247" t="s">
        <v>160</v>
      </c>
      <c r="E14" s="248">
        <v>2</v>
      </c>
      <c r="F14" s="249"/>
      <c r="G14" s="250">
        <f>ROUND(E14*F14,2)</f>
        <v>0</v>
      </c>
      <c r="H14" s="227">
        <v>120.94</v>
      </c>
      <c r="I14" s="226">
        <f>ROUND(E14*H14,2)</f>
        <v>241.88</v>
      </c>
      <c r="J14" s="227">
        <v>329.06</v>
      </c>
      <c r="K14" s="226">
        <f>ROUND(E14*J14,2)</f>
        <v>658.12</v>
      </c>
      <c r="L14" s="226">
        <v>15</v>
      </c>
      <c r="M14" s="226">
        <f>G14*(1+L14/100)</f>
        <v>0</v>
      </c>
      <c r="N14" s="226">
        <v>1.1469999999999999E-2</v>
      </c>
      <c r="O14" s="226">
        <f>ROUND(E14*N14,2)</f>
        <v>0.02</v>
      </c>
      <c r="P14" s="226">
        <v>0</v>
      </c>
      <c r="Q14" s="226">
        <f>ROUND(E14*P14,2)</f>
        <v>0</v>
      </c>
      <c r="R14" s="226"/>
      <c r="S14" s="226" t="s">
        <v>145</v>
      </c>
      <c r="T14" s="226" t="s">
        <v>161</v>
      </c>
      <c r="U14" s="226">
        <v>0.85</v>
      </c>
      <c r="V14" s="226">
        <f>ROUND(E14*U14,2)</f>
        <v>1.7</v>
      </c>
      <c r="W14" s="226"/>
      <c r="X14" s="226" t="s">
        <v>146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147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20.399999999999999" outlineLevel="1" x14ac:dyDescent="0.25">
      <c r="A15" s="239">
        <v>5</v>
      </c>
      <c r="B15" s="240" t="s">
        <v>162</v>
      </c>
      <c r="C15" s="253" t="s">
        <v>163</v>
      </c>
      <c r="D15" s="241" t="s">
        <v>152</v>
      </c>
      <c r="E15" s="242">
        <v>1.95</v>
      </c>
      <c r="F15" s="243"/>
      <c r="G15" s="244">
        <f>ROUND(E15*F15,2)</f>
        <v>0</v>
      </c>
      <c r="H15" s="227">
        <v>0</v>
      </c>
      <c r="I15" s="226">
        <f>ROUND(E15*H15,2)</f>
        <v>0</v>
      </c>
      <c r="J15" s="227">
        <v>141</v>
      </c>
      <c r="K15" s="226">
        <f>ROUND(E15*J15,2)</f>
        <v>274.95</v>
      </c>
      <c r="L15" s="226">
        <v>15</v>
      </c>
      <c r="M15" s="226">
        <f>G15*(1+L15/100)</f>
        <v>0</v>
      </c>
      <c r="N15" s="226">
        <v>0</v>
      </c>
      <c r="O15" s="226">
        <f>ROUND(E15*N15,2)</f>
        <v>0</v>
      </c>
      <c r="P15" s="226">
        <v>0</v>
      </c>
      <c r="Q15" s="226">
        <f>ROUND(E15*P15,2)</f>
        <v>0</v>
      </c>
      <c r="R15" s="226"/>
      <c r="S15" s="226" t="s">
        <v>145</v>
      </c>
      <c r="T15" s="226" t="s">
        <v>161</v>
      </c>
      <c r="U15" s="226">
        <v>0.28000000000000003</v>
      </c>
      <c r="V15" s="226">
        <f>ROUND(E15*U15,2)</f>
        <v>0.55000000000000004</v>
      </c>
      <c r="W15" s="226"/>
      <c r="X15" s="226" t="s">
        <v>146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147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24"/>
      <c r="B16" s="225"/>
      <c r="C16" s="254" t="s">
        <v>164</v>
      </c>
      <c r="D16" s="228"/>
      <c r="E16" s="229">
        <v>1.95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07"/>
      <c r="Z16" s="207"/>
      <c r="AA16" s="207"/>
      <c r="AB16" s="207"/>
      <c r="AC16" s="207"/>
      <c r="AD16" s="207"/>
      <c r="AE16" s="207"/>
      <c r="AF16" s="207"/>
      <c r="AG16" s="207" t="s">
        <v>149</v>
      </c>
      <c r="AH16" s="207">
        <v>0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39">
        <v>6</v>
      </c>
      <c r="B17" s="240" t="s">
        <v>165</v>
      </c>
      <c r="C17" s="253" t="s">
        <v>166</v>
      </c>
      <c r="D17" s="241" t="s">
        <v>144</v>
      </c>
      <c r="E17" s="242">
        <v>6.7299999999999999E-3</v>
      </c>
      <c r="F17" s="243"/>
      <c r="G17" s="244">
        <f>ROUND(E17*F17,2)</f>
        <v>0</v>
      </c>
      <c r="H17" s="227">
        <v>40320</v>
      </c>
      <c r="I17" s="226">
        <f>ROUND(E17*H17,2)</f>
        <v>271.35000000000002</v>
      </c>
      <c r="J17" s="227">
        <v>0</v>
      </c>
      <c r="K17" s="226">
        <f>ROUND(E17*J17,2)</f>
        <v>0</v>
      </c>
      <c r="L17" s="226">
        <v>15</v>
      </c>
      <c r="M17" s="226">
        <f>G17*(1+L17/100)</f>
        <v>0</v>
      </c>
      <c r="N17" s="226">
        <v>1</v>
      </c>
      <c r="O17" s="226">
        <f>ROUND(E17*N17,2)</f>
        <v>0.01</v>
      </c>
      <c r="P17" s="226">
        <v>0</v>
      </c>
      <c r="Q17" s="226">
        <f>ROUND(E17*P17,2)</f>
        <v>0</v>
      </c>
      <c r="R17" s="226" t="s">
        <v>167</v>
      </c>
      <c r="S17" s="226" t="s">
        <v>145</v>
      </c>
      <c r="T17" s="226" t="s">
        <v>145</v>
      </c>
      <c r="U17" s="226">
        <v>0</v>
      </c>
      <c r="V17" s="226">
        <f>ROUND(E17*U17,2)</f>
        <v>0</v>
      </c>
      <c r="W17" s="226"/>
      <c r="X17" s="226" t="s">
        <v>168</v>
      </c>
      <c r="Y17" s="207"/>
      <c r="Z17" s="207"/>
      <c r="AA17" s="207"/>
      <c r="AB17" s="207"/>
      <c r="AC17" s="207"/>
      <c r="AD17" s="207"/>
      <c r="AE17" s="207"/>
      <c r="AF17" s="207"/>
      <c r="AG17" s="207" t="s">
        <v>169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24"/>
      <c r="B18" s="225"/>
      <c r="C18" s="254" t="s">
        <v>148</v>
      </c>
      <c r="D18" s="228"/>
      <c r="E18" s="229">
        <v>6.7299999999999999E-3</v>
      </c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07"/>
      <c r="Z18" s="207"/>
      <c r="AA18" s="207"/>
      <c r="AB18" s="207"/>
      <c r="AC18" s="207"/>
      <c r="AD18" s="207"/>
      <c r="AE18" s="207"/>
      <c r="AF18" s="207"/>
      <c r="AG18" s="207" t="s">
        <v>149</v>
      </c>
      <c r="AH18" s="207">
        <v>0</v>
      </c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x14ac:dyDescent="0.25">
      <c r="A19" s="233" t="s">
        <v>140</v>
      </c>
      <c r="B19" s="234" t="s">
        <v>58</v>
      </c>
      <c r="C19" s="252" t="s">
        <v>59</v>
      </c>
      <c r="D19" s="235"/>
      <c r="E19" s="236"/>
      <c r="F19" s="237"/>
      <c r="G19" s="238">
        <f>SUMIF(AG20:AG21,"&lt;&gt;NOR",G20:G21)</f>
        <v>0</v>
      </c>
      <c r="H19" s="232"/>
      <c r="I19" s="232">
        <f>SUM(I20:I21)</f>
        <v>466.71</v>
      </c>
      <c r="J19" s="232"/>
      <c r="K19" s="232">
        <f>SUM(K20:K21)</f>
        <v>1103.04</v>
      </c>
      <c r="L19" s="232"/>
      <c r="M19" s="232">
        <f>SUM(M20:M21)</f>
        <v>0</v>
      </c>
      <c r="N19" s="232"/>
      <c r="O19" s="232">
        <f>SUM(O20:O21)</f>
        <v>0.02</v>
      </c>
      <c r="P19" s="232"/>
      <c r="Q19" s="232">
        <f>SUM(Q20:Q21)</f>
        <v>0</v>
      </c>
      <c r="R19" s="232"/>
      <c r="S19" s="232"/>
      <c r="T19" s="232"/>
      <c r="U19" s="232"/>
      <c r="V19" s="232">
        <f>SUM(V20:V21)</f>
        <v>1.85</v>
      </c>
      <c r="W19" s="232"/>
      <c r="X19" s="232"/>
      <c r="AG19" t="s">
        <v>141</v>
      </c>
    </row>
    <row r="20" spans="1:60" outlineLevel="1" x14ac:dyDescent="0.25">
      <c r="A20" s="239">
        <v>7</v>
      </c>
      <c r="B20" s="240" t="s">
        <v>170</v>
      </c>
      <c r="C20" s="253" t="s">
        <v>171</v>
      </c>
      <c r="D20" s="241" t="s">
        <v>152</v>
      </c>
      <c r="E20" s="242">
        <v>1.95</v>
      </c>
      <c r="F20" s="243"/>
      <c r="G20" s="244">
        <f>ROUND(E20*F20,2)</f>
        <v>0</v>
      </c>
      <c r="H20" s="227">
        <v>239.34</v>
      </c>
      <c r="I20" s="226">
        <f>ROUND(E20*H20,2)</f>
        <v>466.71</v>
      </c>
      <c r="J20" s="227">
        <v>565.66</v>
      </c>
      <c r="K20" s="226">
        <f>ROUND(E20*J20,2)</f>
        <v>1103.04</v>
      </c>
      <c r="L20" s="226">
        <v>15</v>
      </c>
      <c r="M20" s="226">
        <f>G20*(1+L20/100)</f>
        <v>0</v>
      </c>
      <c r="N20" s="226">
        <v>1.1900000000000001E-2</v>
      </c>
      <c r="O20" s="226">
        <f>ROUND(E20*N20,2)</f>
        <v>0.02</v>
      </c>
      <c r="P20" s="226">
        <v>0</v>
      </c>
      <c r="Q20" s="226">
        <f>ROUND(E20*P20,2)</f>
        <v>0</v>
      </c>
      <c r="R20" s="226"/>
      <c r="S20" s="226" t="s">
        <v>145</v>
      </c>
      <c r="T20" s="226" t="s">
        <v>161</v>
      </c>
      <c r="U20" s="226">
        <v>0.95</v>
      </c>
      <c r="V20" s="226">
        <f>ROUND(E20*U20,2)</f>
        <v>1.85</v>
      </c>
      <c r="W20" s="226"/>
      <c r="X20" s="226" t="s">
        <v>146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147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24"/>
      <c r="B21" s="225"/>
      <c r="C21" s="254" t="s">
        <v>164</v>
      </c>
      <c r="D21" s="228"/>
      <c r="E21" s="229">
        <v>1.95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07"/>
      <c r="Z21" s="207"/>
      <c r="AA21" s="207"/>
      <c r="AB21" s="207"/>
      <c r="AC21" s="207"/>
      <c r="AD21" s="207"/>
      <c r="AE21" s="207"/>
      <c r="AF21" s="207"/>
      <c r="AG21" s="207" t="s">
        <v>149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x14ac:dyDescent="0.25">
      <c r="A22" s="233" t="s">
        <v>140</v>
      </c>
      <c r="B22" s="234" t="s">
        <v>60</v>
      </c>
      <c r="C22" s="252" t="s">
        <v>61</v>
      </c>
      <c r="D22" s="235"/>
      <c r="E22" s="236"/>
      <c r="F22" s="237"/>
      <c r="G22" s="238">
        <f>SUMIF(AG23:AG59,"&lt;&gt;NOR",G23:G59)</f>
        <v>0</v>
      </c>
      <c r="H22" s="232"/>
      <c r="I22" s="232">
        <f>SUM(I23:I59)</f>
        <v>2341.35</v>
      </c>
      <c r="J22" s="232"/>
      <c r="K22" s="232">
        <f>SUM(K23:K59)</f>
        <v>20031.98</v>
      </c>
      <c r="L22" s="232"/>
      <c r="M22" s="232">
        <f>SUM(M23:M59)</f>
        <v>0</v>
      </c>
      <c r="N22" s="232"/>
      <c r="O22" s="232">
        <f>SUM(O23:O59)</f>
        <v>1.66</v>
      </c>
      <c r="P22" s="232"/>
      <c r="Q22" s="232">
        <f>SUM(Q23:Q59)</f>
        <v>0</v>
      </c>
      <c r="R22" s="232"/>
      <c r="S22" s="232"/>
      <c r="T22" s="232"/>
      <c r="U22" s="232"/>
      <c r="V22" s="232">
        <f>SUM(V23:V59)</f>
        <v>39.36</v>
      </c>
      <c r="W22" s="232"/>
      <c r="X22" s="232"/>
      <c r="AG22" t="s">
        <v>141</v>
      </c>
    </row>
    <row r="23" spans="1:60" outlineLevel="1" x14ac:dyDescent="0.25">
      <c r="A23" s="239">
        <v>8</v>
      </c>
      <c r="B23" s="240" t="s">
        <v>172</v>
      </c>
      <c r="C23" s="253" t="s">
        <v>173</v>
      </c>
      <c r="D23" s="241" t="s">
        <v>152</v>
      </c>
      <c r="E23" s="242">
        <v>1.08</v>
      </c>
      <c r="F23" s="243"/>
      <c r="G23" s="244">
        <f>ROUND(E23*F23,2)</f>
        <v>0</v>
      </c>
      <c r="H23" s="227">
        <v>27.42</v>
      </c>
      <c r="I23" s="226">
        <f>ROUND(E23*H23,2)</f>
        <v>29.61</v>
      </c>
      <c r="J23" s="227">
        <v>121.08</v>
      </c>
      <c r="K23" s="226">
        <f>ROUND(E23*J23,2)</f>
        <v>130.77000000000001</v>
      </c>
      <c r="L23" s="226">
        <v>15</v>
      </c>
      <c r="M23" s="226">
        <f>G23*(1+L23/100)</f>
        <v>0</v>
      </c>
      <c r="N23" s="226">
        <v>4.8999999999999998E-3</v>
      </c>
      <c r="O23" s="226">
        <f>ROUND(E23*N23,2)</f>
        <v>0.01</v>
      </c>
      <c r="P23" s="226">
        <v>0</v>
      </c>
      <c r="Q23" s="226">
        <f>ROUND(E23*P23,2)</f>
        <v>0</v>
      </c>
      <c r="R23" s="226"/>
      <c r="S23" s="226" t="s">
        <v>145</v>
      </c>
      <c r="T23" s="226" t="s">
        <v>161</v>
      </c>
      <c r="U23" s="226">
        <v>0.25</v>
      </c>
      <c r="V23" s="226">
        <f>ROUND(E23*U23,2)</f>
        <v>0.27</v>
      </c>
      <c r="W23" s="226"/>
      <c r="X23" s="226" t="s">
        <v>146</v>
      </c>
      <c r="Y23" s="207"/>
      <c r="Z23" s="207"/>
      <c r="AA23" s="207"/>
      <c r="AB23" s="207"/>
      <c r="AC23" s="207"/>
      <c r="AD23" s="207"/>
      <c r="AE23" s="207"/>
      <c r="AF23" s="207"/>
      <c r="AG23" s="207" t="s">
        <v>147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24"/>
      <c r="B24" s="225"/>
      <c r="C24" s="254" t="s">
        <v>174</v>
      </c>
      <c r="D24" s="228"/>
      <c r="E24" s="229">
        <v>1.08</v>
      </c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07"/>
      <c r="Z24" s="207"/>
      <c r="AA24" s="207"/>
      <c r="AB24" s="207"/>
      <c r="AC24" s="207"/>
      <c r="AD24" s="207"/>
      <c r="AE24" s="207"/>
      <c r="AF24" s="207"/>
      <c r="AG24" s="207" t="s">
        <v>149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ht="20.399999999999999" outlineLevel="1" x14ac:dyDescent="0.25">
      <c r="A25" s="239">
        <v>9</v>
      </c>
      <c r="B25" s="240" t="s">
        <v>175</v>
      </c>
      <c r="C25" s="253" t="s">
        <v>176</v>
      </c>
      <c r="D25" s="241" t="s">
        <v>152</v>
      </c>
      <c r="E25" s="242">
        <v>32.299999999999997</v>
      </c>
      <c r="F25" s="243"/>
      <c r="G25" s="244">
        <f>ROUND(E25*F25,2)</f>
        <v>0</v>
      </c>
      <c r="H25" s="227">
        <v>14.48</v>
      </c>
      <c r="I25" s="226">
        <f>ROUND(E25*H25,2)</f>
        <v>467.7</v>
      </c>
      <c r="J25" s="227">
        <v>98.02</v>
      </c>
      <c r="K25" s="226">
        <f>ROUND(E25*J25,2)</f>
        <v>3166.05</v>
      </c>
      <c r="L25" s="226">
        <v>15</v>
      </c>
      <c r="M25" s="226">
        <f>G25*(1+L25/100)</f>
        <v>0</v>
      </c>
      <c r="N25" s="226">
        <v>6.0899999999999999E-3</v>
      </c>
      <c r="O25" s="226">
        <f>ROUND(E25*N25,2)</f>
        <v>0.2</v>
      </c>
      <c r="P25" s="226">
        <v>0</v>
      </c>
      <c r="Q25" s="226">
        <f>ROUND(E25*P25,2)</f>
        <v>0</v>
      </c>
      <c r="R25" s="226"/>
      <c r="S25" s="226" t="s">
        <v>145</v>
      </c>
      <c r="T25" s="226" t="s">
        <v>161</v>
      </c>
      <c r="U25" s="226">
        <v>0.19273999999999999</v>
      </c>
      <c r="V25" s="226">
        <f>ROUND(E25*U25,2)</f>
        <v>6.23</v>
      </c>
      <c r="W25" s="226"/>
      <c r="X25" s="226" t="s">
        <v>146</v>
      </c>
      <c r="Y25" s="207"/>
      <c r="Z25" s="207"/>
      <c r="AA25" s="207"/>
      <c r="AB25" s="207"/>
      <c r="AC25" s="207"/>
      <c r="AD25" s="207"/>
      <c r="AE25" s="207"/>
      <c r="AF25" s="207"/>
      <c r="AG25" s="207" t="s">
        <v>147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24"/>
      <c r="B26" s="225"/>
      <c r="C26" s="254" t="s">
        <v>177</v>
      </c>
      <c r="D26" s="228"/>
      <c r="E26" s="229">
        <v>5.04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07"/>
      <c r="Z26" s="207"/>
      <c r="AA26" s="207"/>
      <c r="AB26" s="207"/>
      <c r="AC26" s="207"/>
      <c r="AD26" s="207"/>
      <c r="AE26" s="207"/>
      <c r="AF26" s="207"/>
      <c r="AG26" s="207" t="s">
        <v>149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24"/>
      <c r="B27" s="225"/>
      <c r="C27" s="254" t="s">
        <v>178</v>
      </c>
      <c r="D27" s="228"/>
      <c r="E27" s="229">
        <v>6.72</v>
      </c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07"/>
      <c r="Z27" s="207"/>
      <c r="AA27" s="207"/>
      <c r="AB27" s="207"/>
      <c r="AC27" s="207"/>
      <c r="AD27" s="207"/>
      <c r="AE27" s="207"/>
      <c r="AF27" s="207"/>
      <c r="AG27" s="207" t="s">
        <v>149</v>
      </c>
      <c r="AH27" s="207">
        <v>0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224"/>
      <c r="B28" s="225"/>
      <c r="C28" s="254" t="s">
        <v>179</v>
      </c>
      <c r="D28" s="228"/>
      <c r="E28" s="229">
        <v>4.1399999999999997</v>
      </c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07"/>
      <c r="Z28" s="207"/>
      <c r="AA28" s="207"/>
      <c r="AB28" s="207"/>
      <c r="AC28" s="207"/>
      <c r="AD28" s="207"/>
      <c r="AE28" s="207"/>
      <c r="AF28" s="207"/>
      <c r="AG28" s="207" t="s">
        <v>149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24"/>
      <c r="B29" s="225"/>
      <c r="C29" s="254" t="s">
        <v>180</v>
      </c>
      <c r="D29" s="228"/>
      <c r="E29" s="229">
        <v>16.399999999999999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07"/>
      <c r="Z29" s="207"/>
      <c r="AA29" s="207"/>
      <c r="AB29" s="207"/>
      <c r="AC29" s="207"/>
      <c r="AD29" s="207"/>
      <c r="AE29" s="207"/>
      <c r="AF29" s="207"/>
      <c r="AG29" s="207" t="s">
        <v>149</v>
      </c>
      <c r="AH29" s="207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39">
        <v>10</v>
      </c>
      <c r="B30" s="240" t="s">
        <v>181</v>
      </c>
      <c r="C30" s="253" t="s">
        <v>182</v>
      </c>
      <c r="D30" s="241" t="s">
        <v>152</v>
      </c>
      <c r="E30" s="242">
        <v>16.68</v>
      </c>
      <c r="F30" s="243"/>
      <c r="G30" s="244">
        <f>ROUND(E30*F30,2)</f>
        <v>0</v>
      </c>
      <c r="H30" s="227">
        <v>42.36</v>
      </c>
      <c r="I30" s="226">
        <f>ROUND(E30*H30,2)</f>
        <v>706.56</v>
      </c>
      <c r="J30" s="227">
        <v>289.14</v>
      </c>
      <c r="K30" s="226">
        <f>ROUND(E30*J30,2)</f>
        <v>4822.8599999999997</v>
      </c>
      <c r="L30" s="226">
        <v>15</v>
      </c>
      <c r="M30" s="226">
        <f>G30*(1+L30/100)</f>
        <v>0</v>
      </c>
      <c r="N30" s="226">
        <v>4.4139999999999999E-2</v>
      </c>
      <c r="O30" s="226">
        <f>ROUND(E30*N30,2)</f>
        <v>0.74</v>
      </c>
      <c r="P30" s="226">
        <v>0</v>
      </c>
      <c r="Q30" s="226">
        <f>ROUND(E30*P30,2)</f>
        <v>0</v>
      </c>
      <c r="R30" s="226"/>
      <c r="S30" s="226" t="s">
        <v>145</v>
      </c>
      <c r="T30" s="226" t="s">
        <v>161</v>
      </c>
      <c r="U30" s="226">
        <v>0.6</v>
      </c>
      <c r="V30" s="226">
        <f>ROUND(E30*U30,2)</f>
        <v>10.01</v>
      </c>
      <c r="W30" s="226"/>
      <c r="X30" s="226" t="s">
        <v>146</v>
      </c>
      <c r="Y30" s="207"/>
      <c r="Z30" s="207"/>
      <c r="AA30" s="207"/>
      <c r="AB30" s="207"/>
      <c r="AC30" s="207"/>
      <c r="AD30" s="207"/>
      <c r="AE30" s="207"/>
      <c r="AF30" s="207"/>
      <c r="AG30" s="207" t="s">
        <v>147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5">
      <c r="A31" s="224"/>
      <c r="B31" s="225"/>
      <c r="C31" s="254" t="s">
        <v>174</v>
      </c>
      <c r="D31" s="228"/>
      <c r="E31" s="229">
        <v>1.08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07"/>
      <c r="Z31" s="207"/>
      <c r="AA31" s="207"/>
      <c r="AB31" s="207"/>
      <c r="AC31" s="207"/>
      <c r="AD31" s="207"/>
      <c r="AE31" s="207"/>
      <c r="AF31" s="207"/>
      <c r="AG31" s="207" t="s">
        <v>149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24"/>
      <c r="B32" s="225"/>
      <c r="C32" s="254" t="s">
        <v>183</v>
      </c>
      <c r="D32" s="228"/>
      <c r="E32" s="229">
        <v>2.8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07"/>
      <c r="Z32" s="207"/>
      <c r="AA32" s="207"/>
      <c r="AB32" s="207"/>
      <c r="AC32" s="207"/>
      <c r="AD32" s="207"/>
      <c r="AE32" s="207"/>
      <c r="AF32" s="207"/>
      <c r="AG32" s="207" t="s">
        <v>149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5">
      <c r="A33" s="224"/>
      <c r="B33" s="225"/>
      <c r="C33" s="254" t="s">
        <v>184</v>
      </c>
      <c r="D33" s="228"/>
      <c r="E33" s="229">
        <v>16.399999999999999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07"/>
      <c r="Z33" s="207"/>
      <c r="AA33" s="207"/>
      <c r="AB33" s="207"/>
      <c r="AC33" s="207"/>
      <c r="AD33" s="207"/>
      <c r="AE33" s="207"/>
      <c r="AF33" s="207"/>
      <c r="AG33" s="207" t="s">
        <v>149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24"/>
      <c r="B34" s="225"/>
      <c r="C34" s="254" t="s">
        <v>185</v>
      </c>
      <c r="D34" s="228"/>
      <c r="E34" s="229">
        <v>-1.6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07"/>
      <c r="Z34" s="207"/>
      <c r="AA34" s="207"/>
      <c r="AB34" s="207"/>
      <c r="AC34" s="207"/>
      <c r="AD34" s="207"/>
      <c r="AE34" s="207"/>
      <c r="AF34" s="207"/>
      <c r="AG34" s="207" t="s">
        <v>149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5">
      <c r="A35" s="224"/>
      <c r="B35" s="225"/>
      <c r="C35" s="254" t="s">
        <v>186</v>
      </c>
      <c r="D35" s="228"/>
      <c r="E35" s="229">
        <v>-2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07"/>
      <c r="Z35" s="207"/>
      <c r="AA35" s="207"/>
      <c r="AB35" s="207"/>
      <c r="AC35" s="207"/>
      <c r="AD35" s="207"/>
      <c r="AE35" s="207"/>
      <c r="AF35" s="207"/>
      <c r="AG35" s="207" t="s">
        <v>149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ht="20.399999999999999" outlineLevel="1" x14ac:dyDescent="0.25">
      <c r="A36" s="239">
        <v>11</v>
      </c>
      <c r="B36" s="240" t="s">
        <v>187</v>
      </c>
      <c r="C36" s="253" t="s">
        <v>188</v>
      </c>
      <c r="D36" s="241" t="s">
        <v>152</v>
      </c>
      <c r="E36" s="242">
        <v>99.712000000000003</v>
      </c>
      <c r="F36" s="243"/>
      <c r="G36" s="244">
        <f>ROUND(E36*F36,2)</f>
        <v>0</v>
      </c>
      <c r="H36" s="227">
        <v>4.97</v>
      </c>
      <c r="I36" s="226">
        <f>ROUND(E36*H36,2)</f>
        <v>495.57</v>
      </c>
      <c r="J36" s="227">
        <v>87.33</v>
      </c>
      <c r="K36" s="226">
        <f>ROUND(E36*J36,2)</f>
        <v>8707.85</v>
      </c>
      <c r="L36" s="226">
        <v>15</v>
      </c>
      <c r="M36" s="226">
        <f>G36*(1+L36/100)</f>
        <v>0</v>
      </c>
      <c r="N36" s="226">
        <v>5.4299999999999999E-3</v>
      </c>
      <c r="O36" s="226">
        <f>ROUND(E36*N36,2)</f>
        <v>0.54</v>
      </c>
      <c r="P36" s="226">
        <v>0</v>
      </c>
      <c r="Q36" s="226">
        <f>ROUND(E36*P36,2)</f>
        <v>0</v>
      </c>
      <c r="R36" s="226"/>
      <c r="S36" s="226" t="s">
        <v>145</v>
      </c>
      <c r="T36" s="226" t="s">
        <v>161</v>
      </c>
      <c r="U36" s="226">
        <v>0.16941999999999999</v>
      </c>
      <c r="V36" s="226">
        <f>ROUND(E36*U36,2)</f>
        <v>16.89</v>
      </c>
      <c r="W36" s="226"/>
      <c r="X36" s="226" t="s">
        <v>146</v>
      </c>
      <c r="Y36" s="207"/>
      <c r="Z36" s="207"/>
      <c r="AA36" s="207"/>
      <c r="AB36" s="207"/>
      <c r="AC36" s="207"/>
      <c r="AD36" s="207"/>
      <c r="AE36" s="207"/>
      <c r="AF36" s="207"/>
      <c r="AG36" s="207" t="s">
        <v>147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24"/>
      <c r="B37" s="225"/>
      <c r="C37" s="254" t="s">
        <v>189</v>
      </c>
      <c r="D37" s="228"/>
      <c r="E37" s="229">
        <v>15.12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07"/>
      <c r="Z37" s="207"/>
      <c r="AA37" s="207"/>
      <c r="AB37" s="207"/>
      <c r="AC37" s="207"/>
      <c r="AD37" s="207"/>
      <c r="AE37" s="207"/>
      <c r="AF37" s="207"/>
      <c r="AG37" s="207" t="s">
        <v>149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24"/>
      <c r="B38" s="225"/>
      <c r="C38" s="254" t="s">
        <v>190</v>
      </c>
      <c r="D38" s="228"/>
      <c r="E38" s="229">
        <v>-3.1520000000000001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07"/>
      <c r="Z38" s="207"/>
      <c r="AA38" s="207"/>
      <c r="AB38" s="207"/>
      <c r="AC38" s="207"/>
      <c r="AD38" s="207"/>
      <c r="AE38" s="207"/>
      <c r="AF38" s="207"/>
      <c r="AG38" s="207" t="s">
        <v>149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24"/>
      <c r="B39" s="225"/>
      <c r="C39" s="254" t="s">
        <v>191</v>
      </c>
      <c r="D39" s="228"/>
      <c r="E39" s="229">
        <v>24.84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07"/>
      <c r="Z39" s="207"/>
      <c r="AA39" s="207"/>
      <c r="AB39" s="207"/>
      <c r="AC39" s="207"/>
      <c r="AD39" s="207"/>
      <c r="AE39" s="207"/>
      <c r="AF39" s="207"/>
      <c r="AG39" s="207" t="s">
        <v>149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24"/>
      <c r="B40" s="225"/>
      <c r="C40" s="254" t="s">
        <v>192</v>
      </c>
      <c r="D40" s="228"/>
      <c r="E40" s="229">
        <v>-6.3040000000000003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07"/>
      <c r="Z40" s="207"/>
      <c r="AA40" s="207"/>
      <c r="AB40" s="207"/>
      <c r="AC40" s="207"/>
      <c r="AD40" s="207"/>
      <c r="AE40" s="207"/>
      <c r="AF40" s="207"/>
      <c r="AG40" s="207" t="s">
        <v>149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24"/>
      <c r="B41" s="225"/>
      <c r="C41" s="254" t="s">
        <v>193</v>
      </c>
      <c r="D41" s="228"/>
      <c r="E41" s="229">
        <v>28.08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07"/>
      <c r="Z41" s="207"/>
      <c r="AA41" s="207"/>
      <c r="AB41" s="207"/>
      <c r="AC41" s="207"/>
      <c r="AD41" s="207"/>
      <c r="AE41" s="207"/>
      <c r="AF41" s="207"/>
      <c r="AG41" s="207" t="s">
        <v>149</v>
      </c>
      <c r="AH41" s="207">
        <v>0</v>
      </c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24"/>
      <c r="B42" s="225"/>
      <c r="C42" s="254" t="s">
        <v>194</v>
      </c>
      <c r="D42" s="228"/>
      <c r="E42" s="229">
        <v>-1.5760000000000001</v>
      </c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07"/>
      <c r="Z42" s="207"/>
      <c r="AA42" s="207"/>
      <c r="AB42" s="207"/>
      <c r="AC42" s="207"/>
      <c r="AD42" s="207"/>
      <c r="AE42" s="207"/>
      <c r="AF42" s="207"/>
      <c r="AG42" s="207" t="s">
        <v>149</v>
      </c>
      <c r="AH42" s="207">
        <v>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24"/>
      <c r="B43" s="225"/>
      <c r="C43" s="254" t="s">
        <v>195</v>
      </c>
      <c r="D43" s="228"/>
      <c r="E43" s="229">
        <v>-2.25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07"/>
      <c r="Z43" s="207"/>
      <c r="AA43" s="207"/>
      <c r="AB43" s="207"/>
      <c r="AC43" s="207"/>
      <c r="AD43" s="207"/>
      <c r="AE43" s="207"/>
      <c r="AF43" s="207"/>
      <c r="AG43" s="207" t="s">
        <v>149</v>
      </c>
      <c r="AH43" s="207">
        <v>0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224"/>
      <c r="B44" s="225"/>
      <c r="C44" s="254" t="s">
        <v>196</v>
      </c>
      <c r="D44" s="228"/>
      <c r="E44" s="229">
        <v>5.04</v>
      </c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07"/>
      <c r="Z44" s="207"/>
      <c r="AA44" s="207"/>
      <c r="AB44" s="207"/>
      <c r="AC44" s="207"/>
      <c r="AD44" s="207"/>
      <c r="AE44" s="207"/>
      <c r="AF44" s="207"/>
      <c r="AG44" s="207" t="s">
        <v>149</v>
      </c>
      <c r="AH44" s="207">
        <v>0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5">
      <c r="A45" s="224"/>
      <c r="B45" s="225"/>
      <c r="C45" s="254" t="s">
        <v>197</v>
      </c>
      <c r="D45" s="228"/>
      <c r="E45" s="229">
        <v>43.74</v>
      </c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07"/>
      <c r="Z45" s="207"/>
      <c r="AA45" s="207"/>
      <c r="AB45" s="207"/>
      <c r="AC45" s="207"/>
      <c r="AD45" s="207"/>
      <c r="AE45" s="207"/>
      <c r="AF45" s="207"/>
      <c r="AG45" s="207" t="s">
        <v>149</v>
      </c>
      <c r="AH45" s="207">
        <v>0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5">
      <c r="A46" s="224"/>
      <c r="B46" s="225"/>
      <c r="C46" s="254" t="s">
        <v>194</v>
      </c>
      <c r="D46" s="228"/>
      <c r="E46" s="229">
        <v>-1.5760000000000001</v>
      </c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07"/>
      <c r="Z46" s="207"/>
      <c r="AA46" s="207"/>
      <c r="AB46" s="207"/>
      <c r="AC46" s="207"/>
      <c r="AD46" s="207"/>
      <c r="AE46" s="207"/>
      <c r="AF46" s="207"/>
      <c r="AG46" s="207" t="s">
        <v>149</v>
      </c>
      <c r="AH46" s="207">
        <v>0</v>
      </c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5">
      <c r="A47" s="224"/>
      <c r="B47" s="225"/>
      <c r="C47" s="254" t="s">
        <v>195</v>
      </c>
      <c r="D47" s="228"/>
      <c r="E47" s="229">
        <v>-2.25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07"/>
      <c r="Z47" s="207"/>
      <c r="AA47" s="207"/>
      <c r="AB47" s="207"/>
      <c r="AC47" s="207"/>
      <c r="AD47" s="207"/>
      <c r="AE47" s="207"/>
      <c r="AF47" s="207"/>
      <c r="AG47" s="207" t="s">
        <v>149</v>
      </c>
      <c r="AH47" s="207">
        <v>0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5">
      <c r="A48" s="239">
        <v>12</v>
      </c>
      <c r="B48" s="240" t="s">
        <v>198</v>
      </c>
      <c r="C48" s="253" t="s">
        <v>199</v>
      </c>
      <c r="D48" s="241" t="s">
        <v>152</v>
      </c>
      <c r="E48" s="242">
        <v>2.67</v>
      </c>
      <c r="F48" s="243"/>
      <c r="G48" s="244">
        <f>ROUND(E48*F48,2)</f>
        <v>0</v>
      </c>
      <c r="H48" s="227">
        <v>148.16999999999999</v>
      </c>
      <c r="I48" s="226">
        <f>ROUND(E48*H48,2)</f>
        <v>395.61</v>
      </c>
      <c r="J48" s="227">
        <v>946.83</v>
      </c>
      <c r="K48" s="226">
        <f>ROUND(E48*J48,2)</f>
        <v>2528.04</v>
      </c>
      <c r="L48" s="226">
        <v>15</v>
      </c>
      <c r="M48" s="226">
        <f>G48*(1+L48/100)</f>
        <v>0</v>
      </c>
      <c r="N48" s="226">
        <v>5.8500000000000003E-2</v>
      </c>
      <c r="O48" s="226">
        <f>ROUND(E48*N48,2)</f>
        <v>0.16</v>
      </c>
      <c r="P48" s="226">
        <v>0</v>
      </c>
      <c r="Q48" s="226">
        <f>ROUND(E48*P48,2)</f>
        <v>0</v>
      </c>
      <c r="R48" s="226"/>
      <c r="S48" s="226" t="s">
        <v>145</v>
      </c>
      <c r="T48" s="226" t="s">
        <v>161</v>
      </c>
      <c r="U48" s="226">
        <v>1.86904</v>
      </c>
      <c r="V48" s="226">
        <f>ROUND(E48*U48,2)</f>
        <v>4.99</v>
      </c>
      <c r="W48" s="226"/>
      <c r="X48" s="226" t="s">
        <v>146</v>
      </c>
      <c r="Y48" s="207"/>
      <c r="Z48" s="207"/>
      <c r="AA48" s="207"/>
      <c r="AB48" s="207"/>
      <c r="AC48" s="207"/>
      <c r="AD48" s="207"/>
      <c r="AE48" s="207"/>
      <c r="AF48" s="207"/>
      <c r="AG48" s="207" t="s">
        <v>147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5">
      <c r="A49" s="224"/>
      <c r="B49" s="225"/>
      <c r="C49" s="254" t="s">
        <v>200</v>
      </c>
      <c r="D49" s="228"/>
      <c r="E49" s="229">
        <v>0.42</v>
      </c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07"/>
      <c r="Z49" s="207"/>
      <c r="AA49" s="207"/>
      <c r="AB49" s="207"/>
      <c r="AC49" s="207"/>
      <c r="AD49" s="207"/>
      <c r="AE49" s="207"/>
      <c r="AF49" s="207"/>
      <c r="AG49" s="207" t="s">
        <v>149</v>
      </c>
      <c r="AH49" s="207">
        <v>0</v>
      </c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5">
      <c r="A50" s="224"/>
      <c r="B50" s="225"/>
      <c r="C50" s="254" t="s">
        <v>201</v>
      </c>
      <c r="D50" s="228"/>
      <c r="E50" s="229">
        <v>0.75</v>
      </c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07"/>
      <c r="Z50" s="207"/>
      <c r="AA50" s="207"/>
      <c r="AB50" s="207"/>
      <c r="AC50" s="207"/>
      <c r="AD50" s="207"/>
      <c r="AE50" s="207"/>
      <c r="AF50" s="207"/>
      <c r="AG50" s="207" t="s">
        <v>149</v>
      </c>
      <c r="AH50" s="207">
        <v>0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5">
      <c r="A51" s="224"/>
      <c r="B51" s="225"/>
      <c r="C51" s="254" t="s">
        <v>202</v>
      </c>
      <c r="D51" s="228"/>
      <c r="E51" s="229">
        <v>1.2</v>
      </c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07"/>
      <c r="Z51" s="207"/>
      <c r="AA51" s="207"/>
      <c r="AB51" s="207"/>
      <c r="AC51" s="207"/>
      <c r="AD51" s="207"/>
      <c r="AE51" s="207"/>
      <c r="AF51" s="207"/>
      <c r="AG51" s="207" t="s">
        <v>149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224"/>
      <c r="B52" s="225"/>
      <c r="C52" s="254" t="s">
        <v>203</v>
      </c>
      <c r="D52" s="228"/>
      <c r="E52" s="229">
        <v>0.3</v>
      </c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07"/>
      <c r="Z52" s="207"/>
      <c r="AA52" s="207"/>
      <c r="AB52" s="207"/>
      <c r="AC52" s="207"/>
      <c r="AD52" s="207"/>
      <c r="AE52" s="207"/>
      <c r="AF52" s="207"/>
      <c r="AG52" s="207" t="s">
        <v>149</v>
      </c>
      <c r="AH52" s="207">
        <v>0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ht="20.399999999999999" outlineLevel="1" x14ac:dyDescent="0.25">
      <c r="A53" s="239">
        <v>13</v>
      </c>
      <c r="B53" s="240" t="s">
        <v>204</v>
      </c>
      <c r="C53" s="253" t="s">
        <v>205</v>
      </c>
      <c r="D53" s="241" t="s">
        <v>152</v>
      </c>
      <c r="E53" s="242">
        <v>2.4</v>
      </c>
      <c r="F53" s="243"/>
      <c r="G53" s="244">
        <f>ROUND(E53*F53,2)</f>
        <v>0</v>
      </c>
      <c r="H53" s="227">
        <v>84.48</v>
      </c>
      <c r="I53" s="226">
        <f>ROUND(E53*H53,2)</f>
        <v>202.75</v>
      </c>
      <c r="J53" s="227">
        <v>180.02</v>
      </c>
      <c r="K53" s="226">
        <f>ROUND(E53*J53,2)</f>
        <v>432.05</v>
      </c>
      <c r="L53" s="226">
        <v>15</v>
      </c>
      <c r="M53" s="226">
        <f>G53*(1+L53/100)</f>
        <v>0</v>
      </c>
      <c r="N53" s="226">
        <v>3.6099999999999999E-3</v>
      </c>
      <c r="O53" s="226">
        <f>ROUND(E53*N53,2)</f>
        <v>0.01</v>
      </c>
      <c r="P53" s="226">
        <v>0</v>
      </c>
      <c r="Q53" s="226">
        <f>ROUND(E53*P53,2)</f>
        <v>0</v>
      </c>
      <c r="R53" s="226"/>
      <c r="S53" s="226" t="s">
        <v>145</v>
      </c>
      <c r="T53" s="226" t="s">
        <v>153</v>
      </c>
      <c r="U53" s="226">
        <v>0.36199999999999999</v>
      </c>
      <c r="V53" s="226">
        <f>ROUND(E53*U53,2)</f>
        <v>0.87</v>
      </c>
      <c r="W53" s="226"/>
      <c r="X53" s="226" t="s">
        <v>146</v>
      </c>
      <c r="Y53" s="207"/>
      <c r="Z53" s="207"/>
      <c r="AA53" s="207"/>
      <c r="AB53" s="207"/>
      <c r="AC53" s="207"/>
      <c r="AD53" s="207"/>
      <c r="AE53" s="207"/>
      <c r="AF53" s="207"/>
      <c r="AG53" s="207" t="s">
        <v>147</v>
      </c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5">
      <c r="A54" s="224"/>
      <c r="B54" s="225"/>
      <c r="C54" s="254" t="s">
        <v>206</v>
      </c>
      <c r="D54" s="228"/>
      <c r="E54" s="229">
        <v>2.4</v>
      </c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07"/>
      <c r="Z54" s="207"/>
      <c r="AA54" s="207"/>
      <c r="AB54" s="207"/>
      <c r="AC54" s="207"/>
      <c r="AD54" s="207"/>
      <c r="AE54" s="207"/>
      <c r="AF54" s="207"/>
      <c r="AG54" s="207" t="s">
        <v>149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5">
      <c r="A55" s="239">
        <v>14</v>
      </c>
      <c r="B55" s="240" t="s">
        <v>207</v>
      </c>
      <c r="C55" s="253" t="s">
        <v>208</v>
      </c>
      <c r="D55" s="241" t="s">
        <v>152</v>
      </c>
      <c r="E55" s="242">
        <v>1.08</v>
      </c>
      <c r="F55" s="243"/>
      <c r="G55" s="244">
        <f>ROUND(E55*F55,2)</f>
        <v>0</v>
      </c>
      <c r="H55" s="227">
        <v>40.32</v>
      </c>
      <c r="I55" s="226">
        <f>ROUND(E55*H55,2)</f>
        <v>43.55</v>
      </c>
      <c r="J55" s="227">
        <v>42.88</v>
      </c>
      <c r="K55" s="226">
        <f>ROUND(E55*J55,2)</f>
        <v>46.31</v>
      </c>
      <c r="L55" s="226">
        <v>15</v>
      </c>
      <c r="M55" s="226">
        <f>G55*(1+L55/100)</f>
        <v>0</v>
      </c>
      <c r="N55" s="226">
        <v>2.5999999999999998E-4</v>
      </c>
      <c r="O55" s="226">
        <f>ROUND(E55*N55,2)</f>
        <v>0</v>
      </c>
      <c r="P55" s="226">
        <v>0</v>
      </c>
      <c r="Q55" s="226">
        <f>ROUND(E55*P55,2)</f>
        <v>0</v>
      </c>
      <c r="R55" s="226"/>
      <c r="S55" s="226" t="s">
        <v>145</v>
      </c>
      <c r="T55" s="226" t="s">
        <v>161</v>
      </c>
      <c r="U55" s="226">
        <v>0.09</v>
      </c>
      <c r="V55" s="226">
        <f>ROUND(E55*U55,2)</f>
        <v>0.1</v>
      </c>
      <c r="W55" s="226"/>
      <c r="X55" s="226" t="s">
        <v>146</v>
      </c>
      <c r="Y55" s="207"/>
      <c r="Z55" s="207"/>
      <c r="AA55" s="207"/>
      <c r="AB55" s="207"/>
      <c r="AC55" s="207"/>
      <c r="AD55" s="207"/>
      <c r="AE55" s="207"/>
      <c r="AF55" s="207"/>
      <c r="AG55" s="207" t="s">
        <v>147</v>
      </c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224"/>
      <c r="B56" s="225"/>
      <c r="C56" s="254" t="s">
        <v>174</v>
      </c>
      <c r="D56" s="228"/>
      <c r="E56" s="229">
        <v>1.08</v>
      </c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07"/>
      <c r="Z56" s="207"/>
      <c r="AA56" s="207"/>
      <c r="AB56" s="207"/>
      <c r="AC56" s="207"/>
      <c r="AD56" s="207"/>
      <c r="AE56" s="207"/>
      <c r="AF56" s="207"/>
      <c r="AG56" s="207" t="s">
        <v>149</v>
      </c>
      <c r="AH56" s="207">
        <v>0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5">
      <c r="A57" s="239">
        <v>15</v>
      </c>
      <c r="B57" s="240" t="s">
        <v>209</v>
      </c>
      <c r="C57" s="253" t="s">
        <v>210</v>
      </c>
      <c r="D57" s="241" t="s">
        <v>152</v>
      </c>
      <c r="E57" s="242">
        <v>4.05</v>
      </c>
      <c r="F57" s="243"/>
      <c r="G57" s="244">
        <f>ROUND(E57*F57,2)</f>
        <v>0</v>
      </c>
      <c r="H57" s="227">
        <v>0</v>
      </c>
      <c r="I57" s="226">
        <f>ROUND(E57*H57,2)</f>
        <v>0</v>
      </c>
      <c r="J57" s="227">
        <v>48.9</v>
      </c>
      <c r="K57" s="226">
        <f>ROUND(E57*J57,2)</f>
        <v>198.05</v>
      </c>
      <c r="L57" s="226">
        <v>15</v>
      </c>
      <c r="M57" s="226">
        <f>G57*(1+L57/100)</f>
        <v>0</v>
      </c>
      <c r="N57" s="226">
        <v>4.0000000000000003E-5</v>
      </c>
      <c r="O57" s="226">
        <f>ROUND(E57*N57,2)</f>
        <v>0</v>
      </c>
      <c r="P57" s="226">
        <v>0</v>
      </c>
      <c r="Q57" s="226">
        <f>ROUND(E57*P57,2)</f>
        <v>0</v>
      </c>
      <c r="R57" s="226"/>
      <c r="S57" s="226" t="s">
        <v>145</v>
      </c>
      <c r="T57" s="226" t="s">
        <v>161</v>
      </c>
      <c r="U57" s="226">
        <v>0</v>
      </c>
      <c r="V57" s="226">
        <f>ROUND(E57*U57,2)</f>
        <v>0</v>
      </c>
      <c r="W57" s="226"/>
      <c r="X57" s="226" t="s">
        <v>211</v>
      </c>
      <c r="Y57" s="207"/>
      <c r="Z57" s="207"/>
      <c r="AA57" s="207"/>
      <c r="AB57" s="207"/>
      <c r="AC57" s="207"/>
      <c r="AD57" s="207"/>
      <c r="AE57" s="207"/>
      <c r="AF57" s="207"/>
      <c r="AG57" s="207" t="s">
        <v>212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5">
      <c r="A58" s="224"/>
      <c r="B58" s="225"/>
      <c r="C58" s="254" t="s">
        <v>213</v>
      </c>
      <c r="D58" s="228"/>
      <c r="E58" s="229">
        <v>2.25</v>
      </c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07"/>
      <c r="Z58" s="207"/>
      <c r="AA58" s="207"/>
      <c r="AB58" s="207"/>
      <c r="AC58" s="207"/>
      <c r="AD58" s="207"/>
      <c r="AE58" s="207"/>
      <c r="AF58" s="207"/>
      <c r="AG58" s="207" t="s">
        <v>149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24"/>
      <c r="B59" s="225"/>
      <c r="C59" s="254" t="s">
        <v>214</v>
      </c>
      <c r="D59" s="228"/>
      <c r="E59" s="229">
        <v>1.8</v>
      </c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07"/>
      <c r="Z59" s="207"/>
      <c r="AA59" s="207"/>
      <c r="AB59" s="207"/>
      <c r="AC59" s="207"/>
      <c r="AD59" s="207"/>
      <c r="AE59" s="207"/>
      <c r="AF59" s="207"/>
      <c r="AG59" s="207" t="s">
        <v>149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x14ac:dyDescent="0.25">
      <c r="A60" s="233" t="s">
        <v>140</v>
      </c>
      <c r="B60" s="234" t="s">
        <v>62</v>
      </c>
      <c r="C60" s="252" t="s">
        <v>63</v>
      </c>
      <c r="D60" s="235"/>
      <c r="E60" s="236"/>
      <c r="F60" s="237"/>
      <c r="G60" s="238">
        <f>SUMIF(AG61:AG68,"&lt;&gt;NOR",G61:G68)</f>
        <v>0</v>
      </c>
      <c r="H60" s="232"/>
      <c r="I60" s="232">
        <f>SUM(I61:I68)</f>
        <v>3814.08</v>
      </c>
      <c r="J60" s="232"/>
      <c r="K60" s="232">
        <f>SUM(K61:K68)</f>
        <v>2433.69</v>
      </c>
      <c r="L60" s="232"/>
      <c r="M60" s="232">
        <f>SUM(M61:M68)</f>
        <v>0</v>
      </c>
      <c r="N60" s="232"/>
      <c r="O60" s="232">
        <f>SUM(O61:O68)</f>
        <v>0.36</v>
      </c>
      <c r="P60" s="232"/>
      <c r="Q60" s="232">
        <f>SUM(Q61:Q68)</f>
        <v>0</v>
      </c>
      <c r="R60" s="232"/>
      <c r="S60" s="232"/>
      <c r="T60" s="232"/>
      <c r="U60" s="232"/>
      <c r="V60" s="232">
        <f>SUM(V61:V68)</f>
        <v>5.15</v>
      </c>
      <c r="W60" s="232"/>
      <c r="X60" s="232"/>
      <c r="AG60" t="s">
        <v>141</v>
      </c>
    </row>
    <row r="61" spans="1:60" outlineLevel="1" x14ac:dyDescent="0.25">
      <c r="A61" s="239">
        <v>16</v>
      </c>
      <c r="B61" s="240" t="s">
        <v>215</v>
      </c>
      <c r="C61" s="253" t="s">
        <v>216</v>
      </c>
      <c r="D61" s="241" t="s">
        <v>217</v>
      </c>
      <c r="E61" s="242">
        <v>6.8000000000000005E-2</v>
      </c>
      <c r="F61" s="243"/>
      <c r="G61" s="244">
        <f>ROUND(E61*F61,2)</f>
        <v>0</v>
      </c>
      <c r="H61" s="227">
        <v>1978.6</v>
      </c>
      <c r="I61" s="226">
        <f>ROUND(E61*H61,2)</f>
        <v>134.54</v>
      </c>
      <c r="J61" s="227">
        <v>2001.4</v>
      </c>
      <c r="K61" s="226">
        <f>ROUND(E61*J61,2)</f>
        <v>136.1</v>
      </c>
      <c r="L61" s="226">
        <v>15</v>
      </c>
      <c r="M61" s="226">
        <f>G61*(1+L61/100)</f>
        <v>0</v>
      </c>
      <c r="N61" s="226">
        <v>2.5</v>
      </c>
      <c r="O61" s="226">
        <f>ROUND(E61*N61,2)</f>
        <v>0.17</v>
      </c>
      <c r="P61" s="226">
        <v>0</v>
      </c>
      <c r="Q61" s="226">
        <f>ROUND(E61*P61,2)</f>
        <v>0</v>
      </c>
      <c r="R61" s="226"/>
      <c r="S61" s="226" t="s">
        <v>145</v>
      </c>
      <c r="T61" s="226" t="s">
        <v>145</v>
      </c>
      <c r="U61" s="226">
        <v>4.66</v>
      </c>
      <c r="V61" s="226">
        <f>ROUND(E61*U61,2)</f>
        <v>0.32</v>
      </c>
      <c r="W61" s="226"/>
      <c r="X61" s="226" t="s">
        <v>146</v>
      </c>
      <c r="Y61" s="207"/>
      <c r="Z61" s="207"/>
      <c r="AA61" s="207"/>
      <c r="AB61" s="207"/>
      <c r="AC61" s="207"/>
      <c r="AD61" s="207"/>
      <c r="AE61" s="207"/>
      <c r="AF61" s="207"/>
      <c r="AG61" s="207" t="s">
        <v>147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5">
      <c r="A62" s="224"/>
      <c r="B62" s="225"/>
      <c r="C62" s="254" t="s">
        <v>218</v>
      </c>
      <c r="D62" s="228"/>
      <c r="E62" s="229">
        <v>6.8000000000000005E-2</v>
      </c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07"/>
      <c r="Z62" s="207"/>
      <c r="AA62" s="207"/>
      <c r="AB62" s="207"/>
      <c r="AC62" s="207"/>
      <c r="AD62" s="207"/>
      <c r="AE62" s="207"/>
      <c r="AF62" s="207"/>
      <c r="AG62" s="207" t="s">
        <v>149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5">
      <c r="A63" s="239">
        <v>17</v>
      </c>
      <c r="B63" s="240" t="s">
        <v>207</v>
      </c>
      <c r="C63" s="253" t="s">
        <v>208</v>
      </c>
      <c r="D63" s="241" t="s">
        <v>152</v>
      </c>
      <c r="E63" s="242">
        <v>10.455</v>
      </c>
      <c r="F63" s="243"/>
      <c r="G63" s="244">
        <f>ROUND(E63*F63,2)</f>
        <v>0</v>
      </c>
      <c r="H63" s="227">
        <v>40.32</v>
      </c>
      <c r="I63" s="226">
        <f>ROUND(E63*H63,2)</f>
        <v>421.55</v>
      </c>
      <c r="J63" s="227">
        <v>42.88</v>
      </c>
      <c r="K63" s="226">
        <f>ROUND(E63*J63,2)</f>
        <v>448.31</v>
      </c>
      <c r="L63" s="226">
        <v>15</v>
      </c>
      <c r="M63" s="226">
        <f>G63*(1+L63/100)</f>
        <v>0</v>
      </c>
      <c r="N63" s="226">
        <v>2.5999999999999998E-4</v>
      </c>
      <c r="O63" s="226">
        <f>ROUND(E63*N63,2)</f>
        <v>0</v>
      </c>
      <c r="P63" s="226">
        <v>0</v>
      </c>
      <c r="Q63" s="226">
        <f>ROUND(E63*P63,2)</f>
        <v>0</v>
      </c>
      <c r="R63" s="226"/>
      <c r="S63" s="226" t="s">
        <v>145</v>
      </c>
      <c r="T63" s="226" t="s">
        <v>161</v>
      </c>
      <c r="U63" s="226">
        <v>0.09</v>
      </c>
      <c r="V63" s="226">
        <f>ROUND(E63*U63,2)</f>
        <v>0.94</v>
      </c>
      <c r="W63" s="226"/>
      <c r="X63" s="226" t="s">
        <v>146</v>
      </c>
      <c r="Y63" s="207"/>
      <c r="Z63" s="207"/>
      <c r="AA63" s="207"/>
      <c r="AB63" s="207"/>
      <c r="AC63" s="207"/>
      <c r="AD63" s="207"/>
      <c r="AE63" s="207"/>
      <c r="AF63" s="207"/>
      <c r="AG63" s="207" t="s">
        <v>147</v>
      </c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5">
      <c r="A64" s="224"/>
      <c r="B64" s="225"/>
      <c r="C64" s="254" t="s">
        <v>219</v>
      </c>
      <c r="D64" s="228"/>
      <c r="E64" s="229">
        <v>3.7349999999999999</v>
      </c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07"/>
      <c r="Z64" s="207"/>
      <c r="AA64" s="207"/>
      <c r="AB64" s="207"/>
      <c r="AC64" s="207"/>
      <c r="AD64" s="207"/>
      <c r="AE64" s="207"/>
      <c r="AF64" s="207"/>
      <c r="AG64" s="207" t="s">
        <v>149</v>
      </c>
      <c r="AH64" s="207">
        <v>0</v>
      </c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5">
      <c r="A65" s="224"/>
      <c r="B65" s="225"/>
      <c r="C65" s="254" t="s">
        <v>178</v>
      </c>
      <c r="D65" s="228"/>
      <c r="E65" s="229">
        <v>6.72</v>
      </c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07"/>
      <c r="Z65" s="207"/>
      <c r="AA65" s="207"/>
      <c r="AB65" s="207"/>
      <c r="AC65" s="207"/>
      <c r="AD65" s="207"/>
      <c r="AE65" s="207"/>
      <c r="AF65" s="207"/>
      <c r="AG65" s="207" t="s">
        <v>149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239">
        <v>18</v>
      </c>
      <c r="B66" s="240" t="s">
        <v>220</v>
      </c>
      <c r="C66" s="253" t="s">
        <v>221</v>
      </c>
      <c r="D66" s="241" t="s">
        <v>152</v>
      </c>
      <c r="E66" s="242">
        <v>10.455</v>
      </c>
      <c r="F66" s="243"/>
      <c r="G66" s="244">
        <f>ROUND(E66*F66,2)</f>
        <v>0</v>
      </c>
      <c r="H66" s="227">
        <v>311.62</v>
      </c>
      <c r="I66" s="226">
        <f>ROUND(E66*H66,2)</f>
        <v>3257.99</v>
      </c>
      <c r="J66" s="227">
        <v>176.88</v>
      </c>
      <c r="K66" s="226">
        <f>ROUND(E66*J66,2)</f>
        <v>1849.28</v>
      </c>
      <c r="L66" s="226">
        <v>15</v>
      </c>
      <c r="M66" s="226">
        <f>G66*(1+L66/100)</f>
        <v>0</v>
      </c>
      <c r="N66" s="226">
        <v>1.806E-2</v>
      </c>
      <c r="O66" s="226">
        <f>ROUND(E66*N66,2)</f>
        <v>0.19</v>
      </c>
      <c r="P66" s="226">
        <v>0</v>
      </c>
      <c r="Q66" s="226">
        <f>ROUND(E66*P66,2)</f>
        <v>0</v>
      </c>
      <c r="R66" s="226"/>
      <c r="S66" s="226" t="s">
        <v>145</v>
      </c>
      <c r="T66" s="226" t="s">
        <v>145</v>
      </c>
      <c r="U66" s="226">
        <v>0.372</v>
      </c>
      <c r="V66" s="226">
        <f>ROUND(E66*U66,2)</f>
        <v>3.89</v>
      </c>
      <c r="W66" s="226"/>
      <c r="X66" s="226" t="s">
        <v>146</v>
      </c>
      <c r="Y66" s="207"/>
      <c r="Z66" s="207"/>
      <c r="AA66" s="207"/>
      <c r="AB66" s="207"/>
      <c r="AC66" s="207"/>
      <c r="AD66" s="207"/>
      <c r="AE66" s="207"/>
      <c r="AF66" s="207"/>
      <c r="AG66" s="207" t="s">
        <v>147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5">
      <c r="A67" s="224"/>
      <c r="B67" s="225"/>
      <c r="C67" s="254" t="s">
        <v>219</v>
      </c>
      <c r="D67" s="228"/>
      <c r="E67" s="229">
        <v>3.7349999999999999</v>
      </c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07"/>
      <c r="Z67" s="207"/>
      <c r="AA67" s="207"/>
      <c r="AB67" s="207"/>
      <c r="AC67" s="207"/>
      <c r="AD67" s="207"/>
      <c r="AE67" s="207"/>
      <c r="AF67" s="207"/>
      <c r="AG67" s="207" t="s">
        <v>149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5">
      <c r="A68" s="224"/>
      <c r="B68" s="225"/>
      <c r="C68" s="254" t="s">
        <v>178</v>
      </c>
      <c r="D68" s="228"/>
      <c r="E68" s="229">
        <v>6.72</v>
      </c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07"/>
      <c r="Z68" s="207"/>
      <c r="AA68" s="207"/>
      <c r="AB68" s="207"/>
      <c r="AC68" s="207"/>
      <c r="AD68" s="207"/>
      <c r="AE68" s="207"/>
      <c r="AF68" s="207"/>
      <c r="AG68" s="207" t="s">
        <v>149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x14ac:dyDescent="0.25">
      <c r="A69" s="233" t="s">
        <v>140</v>
      </c>
      <c r="B69" s="234" t="s">
        <v>64</v>
      </c>
      <c r="C69" s="252" t="s">
        <v>65</v>
      </c>
      <c r="D69" s="235"/>
      <c r="E69" s="236"/>
      <c r="F69" s="237"/>
      <c r="G69" s="238">
        <f>SUMIF(AG70:AG71,"&lt;&gt;NOR",G70:G71)</f>
        <v>0</v>
      </c>
      <c r="H69" s="232"/>
      <c r="I69" s="232">
        <f>SUM(I70:I71)</f>
        <v>1234.52</v>
      </c>
      <c r="J69" s="232"/>
      <c r="K69" s="232">
        <f>SUM(K70:K71)</f>
        <v>903.48</v>
      </c>
      <c r="L69" s="232"/>
      <c r="M69" s="232">
        <f>SUM(M70:M71)</f>
        <v>0</v>
      </c>
      <c r="N69" s="232"/>
      <c r="O69" s="232">
        <f>SUM(O70:O71)</f>
        <v>0.03</v>
      </c>
      <c r="P69" s="232"/>
      <c r="Q69" s="232">
        <f>SUM(Q70:Q71)</f>
        <v>0</v>
      </c>
      <c r="R69" s="232"/>
      <c r="S69" s="232"/>
      <c r="T69" s="232"/>
      <c r="U69" s="232"/>
      <c r="V69" s="232">
        <f>SUM(V70:V71)</f>
        <v>1.86</v>
      </c>
      <c r="W69" s="232"/>
      <c r="X69" s="232"/>
      <c r="AG69" t="s">
        <v>141</v>
      </c>
    </row>
    <row r="70" spans="1:60" outlineLevel="1" x14ac:dyDescent="0.25">
      <c r="A70" s="245">
        <v>19</v>
      </c>
      <c r="B70" s="246" t="s">
        <v>222</v>
      </c>
      <c r="C70" s="255" t="s">
        <v>223</v>
      </c>
      <c r="D70" s="247" t="s">
        <v>224</v>
      </c>
      <c r="E70" s="248">
        <v>1</v>
      </c>
      <c r="F70" s="249"/>
      <c r="G70" s="250">
        <f>ROUND(E70*F70,2)</f>
        <v>0</v>
      </c>
      <c r="H70" s="227">
        <v>19.52</v>
      </c>
      <c r="I70" s="226">
        <f>ROUND(E70*H70,2)</f>
        <v>19.52</v>
      </c>
      <c r="J70" s="227">
        <v>903.48</v>
      </c>
      <c r="K70" s="226">
        <f>ROUND(E70*J70,2)</f>
        <v>903.48</v>
      </c>
      <c r="L70" s="226">
        <v>15</v>
      </c>
      <c r="M70" s="226">
        <f>G70*(1+L70/100)</f>
        <v>0</v>
      </c>
      <c r="N70" s="226">
        <v>1.8970000000000001E-2</v>
      </c>
      <c r="O70" s="226">
        <f>ROUND(E70*N70,2)</f>
        <v>0.02</v>
      </c>
      <c r="P70" s="226">
        <v>0</v>
      </c>
      <c r="Q70" s="226">
        <f>ROUND(E70*P70,2)</f>
        <v>0</v>
      </c>
      <c r="R70" s="226"/>
      <c r="S70" s="226" t="s">
        <v>145</v>
      </c>
      <c r="T70" s="226" t="s">
        <v>145</v>
      </c>
      <c r="U70" s="226">
        <v>1.86</v>
      </c>
      <c r="V70" s="226">
        <f>ROUND(E70*U70,2)</f>
        <v>1.86</v>
      </c>
      <c r="W70" s="226"/>
      <c r="X70" s="226" t="s">
        <v>146</v>
      </c>
      <c r="Y70" s="207"/>
      <c r="Z70" s="207"/>
      <c r="AA70" s="207"/>
      <c r="AB70" s="207"/>
      <c r="AC70" s="207"/>
      <c r="AD70" s="207"/>
      <c r="AE70" s="207"/>
      <c r="AF70" s="207"/>
      <c r="AG70" s="207" t="s">
        <v>147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ht="20.399999999999999" outlineLevel="1" x14ac:dyDescent="0.25">
      <c r="A71" s="245">
        <v>20</v>
      </c>
      <c r="B71" s="246" t="s">
        <v>225</v>
      </c>
      <c r="C71" s="255" t="s">
        <v>226</v>
      </c>
      <c r="D71" s="247" t="s">
        <v>224</v>
      </c>
      <c r="E71" s="248">
        <v>1</v>
      </c>
      <c r="F71" s="249"/>
      <c r="G71" s="250">
        <f>ROUND(E71*F71,2)</f>
        <v>0</v>
      </c>
      <c r="H71" s="227">
        <v>1215</v>
      </c>
      <c r="I71" s="226">
        <f>ROUND(E71*H71,2)</f>
        <v>1215</v>
      </c>
      <c r="J71" s="227">
        <v>0</v>
      </c>
      <c r="K71" s="226">
        <f>ROUND(E71*J71,2)</f>
        <v>0</v>
      </c>
      <c r="L71" s="226">
        <v>15</v>
      </c>
      <c r="M71" s="226">
        <f>G71*(1+L71/100)</f>
        <v>0</v>
      </c>
      <c r="N71" s="226">
        <v>1.081E-2</v>
      </c>
      <c r="O71" s="226">
        <f>ROUND(E71*N71,2)</f>
        <v>0.01</v>
      </c>
      <c r="P71" s="226">
        <v>0</v>
      </c>
      <c r="Q71" s="226">
        <f>ROUND(E71*P71,2)</f>
        <v>0</v>
      </c>
      <c r="R71" s="226" t="s">
        <v>167</v>
      </c>
      <c r="S71" s="226" t="s">
        <v>145</v>
      </c>
      <c r="T71" s="226" t="s">
        <v>145</v>
      </c>
      <c r="U71" s="226">
        <v>0</v>
      </c>
      <c r="V71" s="226">
        <f>ROUND(E71*U71,2)</f>
        <v>0</v>
      </c>
      <c r="W71" s="226"/>
      <c r="X71" s="226" t="s">
        <v>168</v>
      </c>
      <c r="Y71" s="207"/>
      <c r="Z71" s="207"/>
      <c r="AA71" s="207"/>
      <c r="AB71" s="207"/>
      <c r="AC71" s="207"/>
      <c r="AD71" s="207"/>
      <c r="AE71" s="207"/>
      <c r="AF71" s="207"/>
      <c r="AG71" s="207" t="s">
        <v>169</v>
      </c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ht="26.4" x14ac:dyDescent="0.25">
      <c r="A72" s="233" t="s">
        <v>140</v>
      </c>
      <c r="B72" s="234" t="s">
        <v>68</v>
      </c>
      <c r="C72" s="252" t="s">
        <v>69</v>
      </c>
      <c r="D72" s="235"/>
      <c r="E72" s="236"/>
      <c r="F72" s="237"/>
      <c r="G72" s="238">
        <f>SUMIF(AG73:AG78,"&lt;&gt;NOR",G73:G78)</f>
        <v>0</v>
      </c>
      <c r="H72" s="232"/>
      <c r="I72" s="232">
        <f>SUM(I73:I78)</f>
        <v>48.98</v>
      </c>
      <c r="J72" s="232"/>
      <c r="K72" s="232">
        <f>SUM(K73:K78)</f>
        <v>4180.8999999999996</v>
      </c>
      <c r="L72" s="232"/>
      <c r="M72" s="232">
        <f>SUM(M73:M78)</f>
        <v>0</v>
      </c>
      <c r="N72" s="232"/>
      <c r="O72" s="232">
        <f>SUM(O73:O78)</f>
        <v>0</v>
      </c>
      <c r="P72" s="232"/>
      <c r="Q72" s="232">
        <f>SUM(Q73:Q78)</f>
        <v>0</v>
      </c>
      <c r="R72" s="232"/>
      <c r="S72" s="232"/>
      <c r="T72" s="232"/>
      <c r="U72" s="232"/>
      <c r="V72" s="232">
        <f>SUM(V73:V78)</f>
        <v>10.55</v>
      </c>
      <c r="W72" s="232"/>
      <c r="X72" s="232"/>
      <c r="AG72" t="s">
        <v>141</v>
      </c>
    </row>
    <row r="73" spans="1:60" outlineLevel="1" x14ac:dyDescent="0.25">
      <c r="A73" s="239">
        <v>21</v>
      </c>
      <c r="B73" s="240" t="s">
        <v>227</v>
      </c>
      <c r="C73" s="253" t="s">
        <v>228</v>
      </c>
      <c r="D73" s="241" t="s">
        <v>152</v>
      </c>
      <c r="E73" s="242">
        <v>34.25</v>
      </c>
      <c r="F73" s="243"/>
      <c r="G73" s="244">
        <f>ROUND(E73*F73,2)</f>
        <v>0</v>
      </c>
      <c r="H73" s="227">
        <v>1.43</v>
      </c>
      <c r="I73" s="226">
        <f>ROUND(E73*H73,2)</f>
        <v>48.98</v>
      </c>
      <c r="J73" s="227">
        <v>122.07</v>
      </c>
      <c r="K73" s="226">
        <f>ROUND(E73*J73,2)</f>
        <v>4180.8999999999996</v>
      </c>
      <c r="L73" s="226">
        <v>15</v>
      </c>
      <c r="M73" s="226">
        <f>G73*(1+L73/100)</f>
        <v>0</v>
      </c>
      <c r="N73" s="226">
        <v>4.0000000000000003E-5</v>
      </c>
      <c r="O73" s="226">
        <f>ROUND(E73*N73,2)</f>
        <v>0</v>
      </c>
      <c r="P73" s="226">
        <v>0</v>
      </c>
      <c r="Q73" s="226">
        <f>ROUND(E73*P73,2)</f>
        <v>0</v>
      </c>
      <c r="R73" s="226"/>
      <c r="S73" s="226" t="s">
        <v>145</v>
      </c>
      <c r="T73" s="226" t="s">
        <v>161</v>
      </c>
      <c r="U73" s="226">
        <v>0.308</v>
      </c>
      <c r="V73" s="226">
        <f>ROUND(E73*U73,2)</f>
        <v>10.55</v>
      </c>
      <c r="W73" s="226"/>
      <c r="X73" s="226" t="s">
        <v>146</v>
      </c>
      <c r="Y73" s="207"/>
      <c r="Z73" s="207"/>
      <c r="AA73" s="207"/>
      <c r="AB73" s="207"/>
      <c r="AC73" s="207"/>
      <c r="AD73" s="207"/>
      <c r="AE73" s="207"/>
      <c r="AF73" s="207"/>
      <c r="AG73" s="207" t="s">
        <v>147</v>
      </c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224"/>
      <c r="B74" s="225"/>
      <c r="C74" s="254" t="s">
        <v>164</v>
      </c>
      <c r="D74" s="228"/>
      <c r="E74" s="229">
        <v>1.95</v>
      </c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07"/>
      <c r="Z74" s="207"/>
      <c r="AA74" s="207"/>
      <c r="AB74" s="207"/>
      <c r="AC74" s="207"/>
      <c r="AD74" s="207"/>
      <c r="AE74" s="207"/>
      <c r="AF74" s="207"/>
      <c r="AG74" s="207" t="s">
        <v>149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5">
      <c r="A75" s="224"/>
      <c r="B75" s="225"/>
      <c r="C75" s="254" t="s">
        <v>177</v>
      </c>
      <c r="D75" s="228"/>
      <c r="E75" s="229">
        <v>5.04</v>
      </c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07"/>
      <c r="Z75" s="207"/>
      <c r="AA75" s="207"/>
      <c r="AB75" s="207"/>
      <c r="AC75" s="207"/>
      <c r="AD75" s="207"/>
      <c r="AE75" s="207"/>
      <c r="AF75" s="207"/>
      <c r="AG75" s="207" t="s">
        <v>149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5">
      <c r="A76" s="224"/>
      <c r="B76" s="225"/>
      <c r="C76" s="254" t="s">
        <v>178</v>
      </c>
      <c r="D76" s="228"/>
      <c r="E76" s="229">
        <v>6.72</v>
      </c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07"/>
      <c r="Z76" s="207"/>
      <c r="AA76" s="207"/>
      <c r="AB76" s="207"/>
      <c r="AC76" s="207"/>
      <c r="AD76" s="207"/>
      <c r="AE76" s="207"/>
      <c r="AF76" s="207"/>
      <c r="AG76" s="207" t="s">
        <v>149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5">
      <c r="A77" s="224"/>
      <c r="B77" s="225"/>
      <c r="C77" s="254" t="s">
        <v>179</v>
      </c>
      <c r="D77" s="228"/>
      <c r="E77" s="229">
        <v>4.1399999999999997</v>
      </c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07"/>
      <c r="Z77" s="207"/>
      <c r="AA77" s="207"/>
      <c r="AB77" s="207"/>
      <c r="AC77" s="207"/>
      <c r="AD77" s="207"/>
      <c r="AE77" s="207"/>
      <c r="AF77" s="207"/>
      <c r="AG77" s="207" t="s">
        <v>149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5">
      <c r="A78" s="224"/>
      <c r="B78" s="225"/>
      <c r="C78" s="254" t="s">
        <v>180</v>
      </c>
      <c r="D78" s="228"/>
      <c r="E78" s="229">
        <v>16.399999999999999</v>
      </c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07"/>
      <c r="Z78" s="207"/>
      <c r="AA78" s="207"/>
      <c r="AB78" s="207"/>
      <c r="AC78" s="207"/>
      <c r="AD78" s="207"/>
      <c r="AE78" s="207"/>
      <c r="AF78" s="207"/>
      <c r="AG78" s="207" t="s">
        <v>149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x14ac:dyDescent="0.25">
      <c r="A79" s="233" t="s">
        <v>140</v>
      </c>
      <c r="B79" s="234" t="s">
        <v>70</v>
      </c>
      <c r="C79" s="252" t="s">
        <v>71</v>
      </c>
      <c r="D79" s="235"/>
      <c r="E79" s="236"/>
      <c r="F79" s="237"/>
      <c r="G79" s="238">
        <f>SUMIF(AG80:AG121,"&lt;&gt;NOR",G80:G121)</f>
        <v>0</v>
      </c>
      <c r="H79" s="232"/>
      <c r="I79" s="232">
        <f>SUM(I80:I121)</f>
        <v>969.66000000000008</v>
      </c>
      <c r="J79" s="232"/>
      <c r="K79" s="232">
        <f>SUM(K80:K121)</f>
        <v>14306.01</v>
      </c>
      <c r="L79" s="232"/>
      <c r="M79" s="232">
        <f>SUM(M80:M121)</f>
        <v>0</v>
      </c>
      <c r="N79" s="232"/>
      <c r="O79" s="232">
        <f>SUM(O80:O121)</f>
        <v>0.01</v>
      </c>
      <c r="P79" s="232"/>
      <c r="Q79" s="232">
        <f>SUM(Q80:Q121)</f>
        <v>2.37</v>
      </c>
      <c r="R79" s="232"/>
      <c r="S79" s="232"/>
      <c r="T79" s="232"/>
      <c r="U79" s="232"/>
      <c r="V79" s="232">
        <f>SUM(V80:V121)</f>
        <v>26.06</v>
      </c>
      <c r="W79" s="232"/>
      <c r="X79" s="232"/>
      <c r="AG79" t="s">
        <v>141</v>
      </c>
    </row>
    <row r="80" spans="1:60" outlineLevel="1" x14ac:dyDescent="0.25">
      <c r="A80" s="239">
        <v>22</v>
      </c>
      <c r="B80" s="240" t="s">
        <v>229</v>
      </c>
      <c r="C80" s="253" t="s">
        <v>230</v>
      </c>
      <c r="D80" s="241" t="s">
        <v>152</v>
      </c>
      <c r="E80" s="242">
        <v>2.4</v>
      </c>
      <c r="F80" s="243"/>
      <c r="G80" s="244">
        <f>ROUND(E80*F80,2)</f>
        <v>0</v>
      </c>
      <c r="H80" s="227">
        <v>15.23</v>
      </c>
      <c r="I80" s="226">
        <f>ROUND(E80*H80,2)</f>
        <v>36.549999999999997</v>
      </c>
      <c r="J80" s="227">
        <v>71.37</v>
      </c>
      <c r="K80" s="226">
        <f>ROUND(E80*J80,2)</f>
        <v>171.29</v>
      </c>
      <c r="L80" s="226">
        <v>15</v>
      </c>
      <c r="M80" s="226">
        <f>G80*(1+L80/100)</f>
        <v>0</v>
      </c>
      <c r="N80" s="226">
        <v>6.7000000000000002E-4</v>
      </c>
      <c r="O80" s="226">
        <f>ROUND(E80*N80,2)</f>
        <v>0</v>
      </c>
      <c r="P80" s="226">
        <v>0.107</v>
      </c>
      <c r="Q80" s="226">
        <f>ROUND(E80*P80,2)</f>
        <v>0.26</v>
      </c>
      <c r="R80" s="226"/>
      <c r="S80" s="226" t="s">
        <v>145</v>
      </c>
      <c r="T80" s="226" t="s">
        <v>161</v>
      </c>
      <c r="U80" s="226">
        <v>0.158</v>
      </c>
      <c r="V80" s="226">
        <f>ROUND(E80*U80,2)</f>
        <v>0.38</v>
      </c>
      <c r="W80" s="226"/>
      <c r="X80" s="226" t="s">
        <v>146</v>
      </c>
      <c r="Y80" s="207"/>
      <c r="Z80" s="207"/>
      <c r="AA80" s="207"/>
      <c r="AB80" s="207"/>
      <c r="AC80" s="207"/>
      <c r="AD80" s="207"/>
      <c r="AE80" s="207"/>
      <c r="AF80" s="207"/>
      <c r="AG80" s="207" t="s">
        <v>147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5">
      <c r="A81" s="224"/>
      <c r="B81" s="225"/>
      <c r="C81" s="254" t="s">
        <v>231</v>
      </c>
      <c r="D81" s="228"/>
      <c r="E81" s="229">
        <v>2.4</v>
      </c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07"/>
      <c r="Z81" s="207"/>
      <c r="AA81" s="207"/>
      <c r="AB81" s="207"/>
      <c r="AC81" s="207"/>
      <c r="AD81" s="207"/>
      <c r="AE81" s="207"/>
      <c r="AF81" s="207"/>
      <c r="AG81" s="207" t="s">
        <v>149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5">
      <c r="A82" s="239">
        <v>23</v>
      </c>
      <c r="B82" s="240" t="s">
        <v>232</v>
      </c>
      <c r="C82" s="253" t="s">
        <v>233</v>
      </c>
      <c r="D82" s="241" t="s">
        <v>152</v>
      </c>
      <c r="E82" s="242">
        <v>3.7349999999999999</v>
      </c>
      <c r="F82" s="243"/>
      <c r="G82" s="244">
        <f>ROUND(E82*F82,2)</f>
        <v>0</v>
      </c>
      <c r="H82" s="227">
        <v>0</v>
      </c>
      <c r="I82" s="226">
        <f>ROUND(E82*H82,2)</f>
        <v>0</v>
      </c>
      <c r="J82" s="227">
        <v>59.5</v>
      </c>
      <c r="K82" s="226">
        <f>ROUND(E82*J82,2)</f>
        <v>222.23</v>
      </c>
      <c r="L82" s="226">
        <v>15</v>
      </c>
      <c r="M82" s="226">
        <f>G82*(1+L82/100)</f>
        <v>0</v>
      </c>
      <c r="N82" s="226">
        <v>0</v>
      </c>
      <c r="O82" s="226">
        <f>ROUND(E82*N82,2)</f>
        <v>0</v>
      </c>
      <c r="P82" s="226">
        <v>1.75E-3</v>
      </c>
      <c r="Q82" s="226">
        <f>ROUND(E82*P82,2)</f>
        <v>0.01</v>
      </c>
      <c r="R82" s="226"/>
      <c r="S82" s="226" t="s">
        <v>145</v>
      </c>
      <c r="T82" s="226" t="s">
        <v>161</v>
      </c>
      <c r="U82" s="226">
        <v>0.16500000000000001</v>
      </c>
      <c r="V82" s="226">
        <f>ROUND(E82*U82,2)</f>
        <v>0.62</v>
      </c>
      <c r="W82" s="226"/>
      <c r="X82" s="226" t="s">
        <v>146</v>
      </c>
      <c r="Y82" s="207"/>
      <c r="Z82" s="207"/>
      <c r="AA82" s="207"/>
      <c r="AB82" s="207"/>
      <c r="AC82" s="207"/>
      <c r="AD82" s="207"/>
      <c r="AE82" s="207"/>
      <c r="AF82" s="207"/>
      <c r="AG82" s="207" t="s">
        <v>147</v>
      </c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5">
      <c r="A83" s="224"/>
      <c r="B83" s="225"/>
      <c r="C83" s="254" t="s">
        <v>234</v>
      </c>
      <c r="D83" s="228"/>
      <c r="E83" s="229">
        <v>3.7349999999999999</v>
      </c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07"/>
      <c r="Z83" s="207"/>
      <c r="AA83" s="207"/>
      <c r="AB83" s="207"/>
      <c r="AC83" s="207"/>
      <c r="AD83" s="207"/>
      <c r="AE83" s="207"/>
      <c r="AF83" s="207"/>
      <c r="AG83" s="207" t="s">
        <v>149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5">
      <c r="A84" s="239">
        <v>24</v>
      </c>
      <c r="B84" s="240" t="s">
        <v>235</v>
      </c>
      <c r="C84" s="253" t="s">
        <v>236</v>
      </c>
      <c r="D84" s="241" t="s">
        <v>152</v>
      </c>
      <c r="E84" s="242">
        <v>3.7349999999999999</v>
      </c>
      <c r="F84" s="243"/>
      <c r="G84" s="244">
        <f>ROUND(E84*F84,2)</f>
        <v>0</v>
      </c>
      <c r="H84" s="227">
        <v>0</v>
      </c>
      <c r="I84" s="226">
        <f>ROUND(E84*H84,2)</f>
        <v>0</v>
      </c>
      <c r="J84" s="227">
        <v>67.3</v>
      </c>
      <c r="K84" s="226">
        <f>ROUND(E84*J84,2)</f>
        <v>251.37</v>
      </c>
      <c r="L84" s="226">
        <v>15</v>
      </c>
      <c r="M84" s="226">
        <f>G84*(1+L84/100)</f>
        <v>0</v>
      </c>
      <c r="N84" s="226">
        <v>0</v>
      </c>
      <c r="O84" s="226">
        <f>ROUND(E84*N84,2)</f>
        <v>0</v>
      </c>
      <c r="P84" s="226">
        <v>0.02</v>
      </c>
      <c r="Q84" s="226">
        <f>ROUND(E84*P84,2)</f>
        <v>7.0000000000000007E-2</v>
      </c>
      <c r="R84" s="226"/>
      <c r="S84" s="226" t="s">
        <v>145</v>
      </c>
      <c r="T84" s="226" t="s">
        <v>161</v>
      </c>
      <c r="U84" s="226">
        <v>0.14699999999999999</v>
      </c>
      <c r="V84" s="226">
        <f>ROUND(E84*U84,2)</f>
        <v>0.55000000000000004</v>
      </c>
      <c r="W84" s="226"/>
      <c r="X84" s="226" t="s">
        <v>146</v>
      </c>
      <c r="Y84" s="207"/>
      <c r="Z84" s="207"/>
      <c r="AA84" s="207"/>
      <c r="AB84" s="207"/>
      <c r="AC84" s="207"/>
      <c r="AD84" s="207"/>
      <c r="AE84" s="207"/>
      <c r="AF84" s="207"/>
      <c r="AG84" s="207" t="s">
        <v>147</v>
      </c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5">
      <c r="A85" s="224"/>
      <c r="B85" s="225"/>
      <c r="C85" s="254" t="s">
        <v>234</v>
      </c>
      <c r="D85" s="228"/>
      <c r="E85" s="229">
        <v>3.7349999999999999</v>
      </c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07"/>
      <c r="Z85" s="207"/>
      <c r="AA85" s="207"/>
      <c r="AB85" s="207"/>
      <c r="AC85" s="207"/>
      <c r="AD85" s="207"/>
      <c r="AE85" s="207"/>
      <c r="AF85" s="207"/>
      <c r="AG85" s="207" t="s">
        <v>149</v>
      </c>
      <c r="AH85" s="207">
        <v>0</v>
      </c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5">
      <c r="A86" s="239">
        <v>25</v>
      </c>
      <c r="B86" s="240" t="s">
        <v>237</v>
      </c>
      <c r="C86" s="253" t="s">
        <v>238</v>
      </c>
      <c r="D86" s="241" t="s">
        <v>152</v>
      </c>
      <c r="E86" s="242">
        <v>0.19700000000000001</v>
      </c>
      <c r="F86" s="243"/>
      <c r="G86" s="244">
        <f>ROUND(E86*F86,2)</f>
        <v>0</v>
      </c>
      <c r="H86" s="227">
        <v>0</v>
      </c>
      <c r="I86" s="226">
        <f>ROUND(E86*H86,2)</f>
        <v>0</v>
      </c>
      <c r="J86" s="227">
        <v>149.5</v>
      </c>
      <c r="K86" s="226">
        <f>ROUND(E86*J86,2)</f>
        <v>29.45</v>
      </c>
      <c r="L86" s="226">
        <v>15</v>
      </c>
      <c r="M86" s="226">
        <f>G86*(1+L86/100)</f>
        <v>0</v>
      </c>
      <c r="N86" s="226">
        <v>0</v>
      </c>
      <c r="O86" s="226">
        <f>ROUND(E86*N86,2)</f>
        <v>0</v>
      </c>
      <c r="P86" s="226">
        <v>5.5E-2</v>
      </c>
      <c r="Q86" s="226">
        <f>ROUND(E86*P86,2)</f>
        <v>0.01</v>
      </c>
      <c r="R86" s="226"/>
      <c r="S86" s="226" t="s">
        <v>145</v>
      </c>
      <c r="T86" s="226" t="s">
        <v>161</v>
      </c>
      <c r="U86" s="226">
        <v>0.42499999999999999</v>
      </c>
      <c r="V86" s="226">
        <f>ROUND(E86*U86,2)</f>
        <v>0.08</v>
      </c>
      <c r="W86" s="226"/>
      <c r="X86" s="226" t="s">
        <v>146</v>
      </c>
      <c r="Y86" s="207"/>
      <c r="Z86" s="207"/>
      <c r="AA86" s="207"/>
      <c r="AB86" s="207"/>
      <c r="AC86" s="207"/>
      <c r="AD86" s="207"/>
      <c r="AE86" s="207"/>
      <c r="AF86" s="207"/>
      <c r="AG86" s="207" t="s">
        <v>147</v>
      </c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5">
      <c r="A87" s="224"/>
      <c r="B87" s="225"/>
      <c r="C87" s="254" t="s">
        <v>239</v>
      </c>
      <c r="D87" s="228"/>
      <c r="E87" s="229">
        <v>0.19700000000000001</v>
      </c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07"/>
      <c r="Z87" s="207"/>
      <c r="AA87" s="207"/>
      <c r="AB87" s="207"/>
      <c r="AC87" s="207"/>
      <c r="AD87" s="207"/>
      <c r="AE87" s="207"/>
      <c r="AF87" s="207"/>
      <c r="AG87" s="207" t="s">
        <v>149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ht="20.399999999999999" outlineLevel="1" x14ac:dyDescent="0.25">
      <c r="A88" s="245">
        <v>26</v>
      </c>
      <c r="B88" s="246" t="s">
        <v>240</v>
      </c>
      <c r="C88" s="255" t="s">
        <v>241</v>
      </c>
      <c r="D88" s="247" t="s">
        <v>224</v>
      </c>
      <c r="E88" s="248">
        <v>4</v>
      </c>
      <c r="F88" s="249"/>
      <c r="G88" s="250">
        <f>ROUND(E88*F88,2)</f>
        <v>0</v>
      </c>
      <c r="H88" s="227">
        <v>0</v>
      </c>
      <c r="I88" s="226">
        <f>ROUND(E88*H88,2)</f>
        <v>0</v>
      </c>
      <c r="J88" s="227">
        <v>17.600000000000001</v>
      </c>
      <c r="K88" s="226">
        <f>ROUND(E88*J88,2)</f>
        <v>70.400000000000006</v>
      </c>
      <c r="L88" s="226">
        <v>15</v>
      </c>
      <c r="M88" s="226">
        <f>G88*(1+L88/100)</f>
        <v>0</v>
      </c>
      <c r="N88" s="226">
        <v>0</v>
      </c>
      <c r="O88" s="226">
        <f>ROUND(E88*N88,2)</f>
        <v>0</v>
      </c>
      <c r="P88" s="226">
        <v>0</v>
      </c>
      <c r="Q88" s="226">
        <f>ROUND(E88*P88,2)</f>
        <v>0</v>
      </c>
      <c r="R88" s="226"/>
      <c r="S88" s="226" t="s">
        <v>145</v>
      </c>
      <c r="T88" s="226" t="s">
        <v>161</v>
      </c>
      <c r="U88" s="226">
        <v>0.05</v>
      </c>
      <c r="V88" s="226">
        <f>ROUND(E88*U88,2)</f>
        <v>0.2</v>
      </c>
      <c r="W88" s="226"/>
      <c r="X88" s="226" t="s">
        <v>146</v>
      </c>
      <c r="Y88" s="207"/>
      <c r="Z88" s="207"/>
      <c r="AA88" s="207"/>
      <c r="AB88" s="207"/>
      <c r="AC88" s="207"/>
      <c r="AD88" s="207"/>
      <c r="AE88" s="207"/>
      <c r="AF88" s="207"/>
      <c r="AG88" s="207" t="s">
        <v>147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5">
      <c r="A89" s="239">
        <v>27</v>
      </c>
      <c r="B89" s="240" t="s">
        <v>242</v>
      </c>
      <c r="C89" s="253" t="s">
        <v>243</v>
      </c>
      <c r="D89" s="241" t="s">
        <v>152</v>
      </c>
      <c r="E89" s="242">
        <v>1.1819999999999999</v>
      </c>
      <c r="F89" s="243"/>
      <c r="G89" s="244">
        <f>ROUND(E89*F89,2)</f>
        <v>0</v>
      </c>
      <c r="H89" s="227">
        <v>26.39</v>
      </c>
      <c r="I89" s="226">
        <f>ROUND(E89*H89,2)</f>
        <v>31.19</v>
      </c>
      <c r="J89" s="227">
        <v>372.11</v>
      </c>
      <c r="K89" s="226">
        <f>ROUND(E89*J89,2)</f>
        <v>439.83</v>
      </c>
      <c r="L89" s="226">
        <v>15</v>
      </c>
      <c r="M89" s="226">
        <f>G89*(1+L89/100)</f>
        <v>0</v>
      </c>
      <c r="N89" s="226">
        <v>1.17E-3</v>
      </c>
      <c r="O89" s="226">
        <f>ROUND(E89*N89,2)</f>
        <v>0</v>
      </c>
      <c r="P89" s="226">
        <v>7.5999999999999998E-2</v>
      </c>
      <c r="Q89" s="226">
        <f>ROUND(E89*P89,2)</f>
        <v>0.09</v>
      </c>
      <c r="R89" s="226"/>
      <c r="S89" s="226" t="s">
        <v>145</v>
      </c>
      <c r="T89" s="226" t="s">
        <v>161</v>
      </c>
      <c r="U89" s="226">
        <v>0.93899999999999995</v>
      </c>
      <c r="V89" s="226">
        <f>ROUND(E89*U89,2)</f>
        <v>1.1100000000000001</v>
      </c>
      <c r="W89" s="226"/>
      <c r="X89" s="226" t="s">
        <v>146</v>
      </c>
      <c r="Y89" s="207"/>
      <c r="Z89" s="207"/>
      <c r="AA89" s="207"/>
      <c r="AB89" s="207"/>
      <c r="AC89" s="207"/>
      <c r="AD89" s="207"/>
      <c r="AE89" s="207"/>
      <c r="AF89" s="207"/>
      <c r="AG89" s="207" t="s">
        <v>147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5">
      <c r="A90" s="224"/>
      <c r="B90" s="225"/>
      <c r="C90" s="254" t="s">
        <v>244</v>
      </c>
      <c r="D90" s="228"/>
      <c r="E90" s="229">
        <v>1.1819999999999999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07"/>
      <c r="Z90" s="207"/>
      <c r="AA90" s="207"/>
      <c r="AB90" s="207"/>
      <c r="AC90" s="207"/>
      <c r="AD90" s="207"/>
      <c r="AE90" s="207"/>
      <c r="AF90" s="207"/>
      <c r="AG90" s="207" t="s">
        <v>149</v>
      </c>
      <c r="AH90" s="207">
        <v>0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5">
      <c r="A91" s="239">
        <v>28</v>
      </c>
      <c r="B91" s="240" t="s">
        <v>245</v>
      </c>
      <c r="C91" s="253" t="s">
        <v>246</v>
      </c>
      <c r="D91" s="241" t="s">
        <v>157</v>
      </c>
      <c r="E91" s="242">
        <v>2.2200000000000002</v>
      </c>
      <c r="F91" s="243"/>
      <c r="G91" s="244">
        <f>ROUND(E91*F91,2)</f>
        <v>0</v>
      </c>
      <c r="H91" s="227">
        <v>61.68</v>
      </c>
      <c r="I91" s="226">
        <f>ROUND(E91*H91,2)</f>
        <v>136.93</v>
      </c>
      <c r="J91" s="227">
        <v>441.32</v>
      </c>
      <c r="K91" s="226">
        <f>ROUND(E91*J91,2)</f>
        <v>979.73</v>
      </c>
      <c r="L91" s="226">
        <v>15</v>
      </c>
      <c r="M91" s="226">
        <f>G91*(1+L91/100)</f>
        <v>0</v>
      </c>
      <c r="N91" s="226">
        <v>0</v>
      </c>
      <c r="O91" s="226">
        <f>ROUND(E91*N91,2)</f>
        <v>0</v>
      </c>
      <c r="P91" s="226">
        <v>4.6000000000000001E-4</v>
      </c>
      <c r="Q91" s="226">
        <f>ROUND(E91*P91,2)</f>
        <v>0</v>
      </c>
      <c r="R91" s="226"/>
      <c r="S91" s="226" t="s">
        <v>145</v>
      </c>
      <c r="T91" s="226" t="s">
        <v>161</v>
      </c>
      <c r="U91" s="226">
        <v>0.81</v>
      </c>
      <c r="V91" s="226">
        <f>ROUND(E91*U91,2)</f>
        <v>1.8</v>
      </c>
      <c r="W91" s="226"/>
      <c r="X91" s="226" t="s">
        <v>146</v>
      </c>
      <c r="Y91" s="207"/>
      <c r="Z91" s="207"/>
      <c r="AA91" s="207"/>
      <c r="AB91" s="207"/>
      <c r="AC91" s="207"/>
      <c r="AD91" s="207"/>
      <c r="AE91" s="207"/>
      <c r="AF91" s="207"/>
      <c r="AG91" s="207" t="s">
        <v>147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5">
      <c r="A92" s="224"/>
      <c r="B92" s="225"/>
      <c r="C92" s="254" t="s">
        <v>247</v>
      </c>
      <c r="D92" s="228"/>
      <c r="E92" s="229">
        <v>2.2200000000000002</v>
      </c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07"/>
      <c r="Z92" s="207"/>
      <c r="AA92" s="207"/>
      <c r="AB92" s="207"/>
      <c r="AC92" s="207"/>
      <c r="AD92" s="207"/>
      <c r="AE92" s="207"/>
      <c r="AF92" s="207"/>
      <c r="AG92" s="207" t="s">
        <v>149</v>
      </c>
      <c r="AH92" s="207">
        <v>0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5">
      <c r="A93" s="239">
        <v>29</v>
      </c>
      <c r="B93" s="240" t="s">
        <v>248</v>
      </c>
      <c r="C93" s="253" t="s">
        <v>249</v>
      </c>
      <c r="D93" s="241" t="s">
        <v>152</v>
      </c>
      <c r="E93" s="242">
        <v>0.49249999999999999</v>
      </c>
      <c r="F93" s="243"/>
      <c r="G93" s="244">
        <f>ROUND(E93*F93,2)</f>
        <v>0</v>
      </c>
      <c r="H93" s="227">
        <v>12.26</v>
      </c>
      <c r="I93" s="226">
        <f>ROUND(E93*H93,2)</f>
        <v>6.04</v>
      </c>
      <c r="J93" s="227">
        <v>123.74</v>
      </c>
      <c r="K93" s="226">
        <f>ROUND(E93*J93,2)</f>
        <v>60.94</v>
      </c>
      <c r="L93" s="226">
        <v>15</v>
      </c>
      <c r="M93" s="226">
        <f>G93*(1+L93/100)</f>
        <v>0</v>
      </c>
      <c r="N93" s="226">
        <v>5.4000000000000001E-4</v>
      </c>
      <c r="O93" s="226">
        <f>ROUND(E93*N93,2)</f>
        <v>0</v>
      </c>
      <c r="P93" s="226">
        <v>0.18</v>
      </c>
      <c r="Q93" s="226">
        <f>ROUND(E93*P93,2)</f>
        <v>0.09</v>
      </c>
      <c r="R93" s="226"/>
      <c r="S93" s="226" t="s">
        <v>145</v>
      </c>
      <c r="T93" s="226" t="s">
        <v>161</v>
      </c>
      <c r="U93" s="226">
        <v>0.309</v>
      </c>
      <c r="V93" s="226">
        <f>ROUND(E93*U93,2)</f>
        <v>0.15</v>
      </c>
      <c r="W93" s="226"/>
      <c r="X93" s="226" t="s">
        <v>146</v>
      </c>
      <c r="Y93" s="207"/>
      <c r="Z93" s="207"/>
      <c r="AA93" s="207"/>
      <c r="AB93" s="207"/>
      <c r="AC93" s="207"/>
      <c r="AD93" s="207"/>
      <c r="AE93" s="207"/>
      <c r="AF93" s="207"/>
      <c r="AG93" s="207" t="s">
        <v>147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5">
      <c r="A94" s="224"/>
      <c r="B94" s="225"/>
      <c r="C94" s="254" t="s">
        <v>250</v>
      </c>
      <c r="D94" s="228"/>
      <c r="E94" s="229">
        <v>0.49249999999999999</v>
      </c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07"/>
      <c r="Z94" s="207"/>
      <c r="AA94" s="207"/>
      <c r="AB94" s="207"/>
      <c r="AC94" s="207"/>
      <c r="AD94" s="207"/>
      <c r="AE94" s="207"/>
      <c r="AF94" s="207"/>
      <c r="AG94" s="207" t="s">
        <v>149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5">
      <c r="A95" s="245">
        <v>30</v>
      </c>
      <c r="B95" s="246" t="s">
        <v>251</v>
      </c>
      <c r="C95" s="255" t="s">
        <v>252</v>
      </c>
      <c r="D95" s="247" t="s">
        <v>157</v>
      </c>
      <c r="E95" s="248">
        <v>6</v>
      </c>
      <c r="F95" s="249"/>
      <c r="G95" s="250">
        <f>ROUND(E95*F95,2)</f>
        <v>0</v>
      </c>
      <c r="H95" s="227">
        <v>11.18</v>
      </c>
      <c r="I95" s="226">
        <f>ROUND(E95*H95,2)</f>
        <v>67.08</v>
      </c>
      <c r="J95" s="227">
        <v>101.82</v>
      </c>
      <c r="K95" s="226">
        <f>ROUND(E95*J95,2)</f>
        <v>610.91999999999996</v>
      </c>
      <c r="L95" s="226">
        <v>15</v>
      </c>
      <c r="M95" s="226">
        <f>G95*(1+L95/100)</f>
        <v>0</v>
      </c>
      <c r="N95" s="226">
        <v>4.8999999999999998E-4</v>
      </c>
      <c r="O95" s="226">
        <f>ROUND(E95*N95,2)</f>
        <v>0</v>
      </c>
      <c r="P95" s="226">
        <v>6.0000000000000001E-3</v>
      </c>
      <c r="Q95" s="226">
        <f>ROUND(E95*P95,2)</f>
        <v>0.04</v>
      </c>
      <c r="R95" s="226"/>
      <c r="S95" s="226" t="s">
        <v>145</v>
      </c>
      <c r="T95" s="226" t="s">
        <v>161</v>
      </c>
      <c r="U95" s="226">
        <v>0.27400000000000002</v>
      </c>
      <c r="V95" s="226">
        <f>ROUND(E95*U95,2)</f>
        <v>1.64</v>
      </c>
      <c r="W95" s="226"/>
      <c r="X95" s="226" t="s">
        <v>146</v>
      </c>
      <c r="Y95" s="207"/>
      <c r="Z95" s="207"/>
      <c r="AA95" s="207"/>
      <c r="AB95" s="207"/>
      <c r="AC95" s="207"/>
      <c r="AD95" s="207"/>
      <c r="AE95" s="207"/>
      <c r="AF95" s="207"/>
      <c r="AG95" s="207" t="s">
        <v>147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5">
      <c r="A96" s="245">
        <v>31</v>
      </c>
      <c r="B96" s="246" t="s">
        <v>253</v>
      </c>
      <c r="C96" s="255" t="s">
        <v>254</v>
      </c>
      <c r="D96" s="247" t="s">
        <v>157</v>
      </c>
      <c r="E96" s="248">
        <v>5</v>
      </c>
      <c r="F96" s="249"/>
      <c r="G96" s="250">
        <f>ROUND(E96*F96,2)</f>
        <v>0</v>
      </c>
      <c r="H96" s="227">
        <v>11.11</v>
      </c>
      <c r="I96" s="226">
        <f>ROUND(E96*H96,2)</f>
        <v>55.55</v>
      </c>
      <c r="J96" s="227">
        <v>153.88999999999999</v>
      </c>
      <c r="K96" s="226">
        <f>ROUND(E96*J96,2)</f>
        <v>769.45</v>
      </c>
      <c r="L96" s="226">
        <v>15</v>
      </c>
      <c r="M96" s="226">
        <f>G96*(1+L96/100)</f>
        <v>0</v>
      </c>
      <c r="N96" s="226">
        <v>4.8999999999999998E-4</v>
      </c>
      <c r="O96" s="226">
        <f>ROUND(E96*N96,2)</f>
        <v>0</v>
      </c>
      <c r="P96" s="226">
        <v>2.7E-2</v>
      </c>
      <c r="Q96" s="226">
        <f>ROUND(E96*P96,2)</f>
        <v>0.14000000000000001</v>
      </c>
      <c r="R96" s="226"/>
      <c r="S96" s="226" t="s">
        <v>145</v>
      </c>
      <c r="T96" s="226" t="s">
        <v>161</v>
      </c>
      <c r="U96" s="226">
        <v>0.42199999999999999</v>
      </c>
      <c r="V96" s="226">
        <f>ROUND(E96*U96,2)</f>
        <v>2.11</v>
      </c>
      <c r="W96" s="226"/>
      <c r="X96" s="226" t="s">
        <v>146</v>
      </c>
      <c r="Y96" s="207"/>
      <c r="Z96" s="207"/>
      <c r="AA96" s="207"/>
      <c r="AB96" s="207"/>
      <c r="AC96" s="207"/>
      <c r="AD96" s="207"/>
      <c r="AE96" s="207"/>
      <c r="AF96" s="207"/>
      <c r="AG96" s="207" t="s">
        <v>147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5">
      <c r="A97" s="245">
        <v>32</v>
      </c>
      <c r="B97" s="246" t="s">
        <v>255</v>
      </c>
      <c r="C97" s="255" t="s">
        <v>256</v>
      </c>
      <c r="D97" s="247" t="s">
        <v>157</v>
      </c>
      <c r="E97" s="248">
        <v>40</v>
      </c>
      <c r="F97" s="249"/>
      <c r="G97" s="250">
        <f>ROUND(E97*F97,2)</f>
        <v>0</v>
      </c>
      <c r="H97" s="227">
        <v>12.67</v>
      </c>
      <c r="I97" s="226">
        <f>ROUND(E97*H97,2)</f>
        <v>506.8</v>
      </c>
      <c r="J97" s="227">
        <v>102.83</v>
      </c>
      <c r="K97" s="226">
        <f>ROUND(E97*J97,2)</f>
        <v>4113.2</v>
      </c>
      <c r="L97" s="226">
        <v>15</v>
      </c>
      <c r="M97" s="226">
        <f>G97*(1+L97/100)</f>
        <v>0</v>
      </c>
      <c r="N97" s="226">
        <v>0</v>
      </c>
      <c r="O97" s="226">
        <f>ROUND(E97*N97,2)</f>
        <v>0</v>
      </c>
      <c r="P97" s="226">
        <v>2.16E-3</v>
      </c>
      <c r="Q97" s="226">
        <f>ROUND(E97*P97,2)</f>
        <v>0.09</v>
      </c>
      <c r="R97" s="226"/>
      <c r="S97" s="226" t="s">
        <v>145</v>
      </c>
      <c r="T97" s="226" t="s">
        <v>161</v>
      </c>
      <c r="U97" s="226">
        <v>0.26500000000000001</v>
      </c>
      <c r="V97" s="226">
        <f>ROUND(E97*U97,2)</f>
        <v>10.6</v>
      </c>
      <c r="W97" s="226"/>
      <c r="X97" s="226" t="s">
        <v>146</v>
      </c>
      <c r="Y97" s="207"/>
      <c r="Z97" s="207"/>
      <c r="AA97" s="207"/>
      <c r="AB97" s="207"/>
      <c r="AC97" s="207"/>
      <c r="AD97" s="207"/>
      <c r="AE97" s="207"/>
      <c r="AF97" s="207"/>
      <c r="AG97" s="207" t="s">
        <v>147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5">
      <c r="A98" s="245">
        <v>33</v>
      </c>
      <c r="B98" s="246" t="s">
        <v>257</v>
      </c>
      <c r="C98" s="255" t="s">
        <v>258</v>
      </c>
      <c r="D98" s="247" t="s">
        <v>157</v>
      </c>
      <c r="E98" s="248">
        <v>10</v>
      </c>
      <c r="F98" s="249"/>
      <c r="G98" s="250">
        <f>ROUND(E98*F98,2)</f>
        <v>0</v>
      </c>
      <c r="H98" s="227">
        <v>11.38</v>
      </c>
      <c r="I98" s="226">
        <f>ROUND(E98*H98,2)</f>
        <v>113.8</v>
      </c>
      <c r="J98" s="227">
        <v>44.22</v>
      </c>
      <c r="K98" s="226">
        <f>ROUND(E98*J98,2)</f>
        <v>442.2</v>
      </c>
      <c r="L98" s="226">
        <v>15</v>
      </c>
      <c r="M98" s="226">
        <f>G98*(1+L98/100)</f>
        <v>0</v>
      </c>
      <c r="N98" s="226">
        <v>4.8999999999999998E-4</v>
      </c>
      <c r="O98" s="226">
        <f>ROUND(E98*N98,2)</f>
        <v>0</v>
      </c>
      <c r="P98" s="226">
        <v>1E-3</v>
      </c>
      <c r="Q98" s="226">
        <f>ROUND(E98*P98,2)</f>
        <v>0.01</v>
      </c>
      <c r="R98" s="226"/>
      <c r="S98" s="226" t="s">
        <v>145</v>
      </c>
      <c r="T98" s="226" t="s">
        <v>161</v>
      </c>
      <c r="U98" s="226">
        <v>0.111</v>
      </c>
      <c r="V98" s="226">
        <f>ROUND(E98*U98,2)</f>
        <v>1.1100000000000001</v>
      </c>
      <c r="W98" s="226"/>
      <c r="X98" s="226" t="s">
        <v>146</v>
      </c>
      <c r="Y98" s="207"/>
      <c r="Z98" s="207"/>
      <c r="AA98" s="207"/>
      <c r="AB98" s="207"/>
      <c r="AC98" s="207"/>
      <c r="AD98" s="207"/>
      <c r="AE98" s="207"/>
      <c r="AF98" s="207"/>
      <c r="AG98" s="207" t="s">
        <v>147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5">
      <c r="A99" s="239">
        <v>34</v>
      </c>
      <c r="B99" s="240" t="s">
        <v>259</v>
      </c>
      <c r="C99" s="253" t="s">
        <v>260</v>
      </c>
      <c r="D99" s="241" t="s">
        <v>152</v>
      </c>
      <c r="E99" s="242">
        <v>32.299999999999997</v>
      </c>
      <c r="F99" s="243"/>
      <c r="G99" s="244">
        <f>ROUND(E99*F99,2)</f>
        <v>0</v>
      </c>
      <c r="H99" s="227">
        <v>0</v>
      </c>
      <c r="I99" s="226">
        <f>ROUND(E99*H99,2)</f>
        <v>0</v>
      </c>
      <c r="J99" s="227">
        <v>10.5</v>
      </c>
      <c r="K99" s="226">
        <f>ROUND(E99*J99,2)</f>
        <v>339.15</v>
      </c>
      <c r="L99" s="226">
        <v>15</v>
      </c>
      <c r="M99" s="226">
        <f>G99*(1+L99/100)</f>
        <v>0</v>
      </c>
      <c r="N99" s="226">
        <v>0</v>
      </c>
      <c r="O99" s="226">
        <f>ROUND(E99*N99,2)</f>
        <v>0</v>
      </c>
      <c r="P99" s="226">
        <v>4.0000000000000001E-3</v>
      </c>
      <c r="Q99" s="226">
        <f>ROUND(E99*P99,2)</f>
        <v>0.13</v>
      </c>
      <c r="R99" s="226"/>
      <c r="S99" s="226" t="s">
        <v>145</v>
      </c>
      <c r="T99" s="226" t="s">
        <v>161</v>
      </c>
      <c r="U99" s="226">
        <v>0.03</v>
      </c>
      <c r="V99" s="226">
        <f>ROUND(E99*U99,2)</f>
        <v>0.97</v>
      </c>
      <c r="W99" s="226"/>
      <c r="X99" s="226" t="s">
        <v>146</v>
      </c>
      <c r="Y99" s="207"/>
      <c r="Z99" s="207"/>
      <c r="AA99" s="207"/>
      <c r="AB99" s="207"/>
      <c r="AC99" s="207"/>
      <c r="AD99" s="207"/>
      <c r="AE99" s="207"/>
      <c r="AF99" s="207"/>
      <c r="AG99" s="207" t="s">
        <v>147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5">
      <c r="A100" s="224"/>
      <c r="B100" s="225"/>
      <c r="C100" s="254" t="s">
        <v>177</v>
      </c>
      <c r="D100" s="228"/>
      <c r="E100" s="229">
        <v>5.04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149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5">
      <c r="A101" s="224"/>
      <c r="B101" s="225"/>
      <c r="C101" s="254" t="s">
        <v>178</v>
      </c>
      <c r="D101" s="228"/>
      <c r="E101" s="229">
        <v>6.72</v>
      </c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149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5">
      <c r="A102" s="224"/>
      <c r="B102" s="225"/>
      <c r="C102" s="254" t="s">
        <v>179</v>
      </c>
      <c r="D102" s="228"/>
      <c r="E102" s="229">
        <v>4.1399999999999997</v>
      </c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149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5">
      <c r="A103" s="224"/>
      <c r="B103" s="225"/>
      <c r="C103" s="254" t="s">
        <v>180</v>
      </c>
      <c r="D103" s="228"/>
      <c r="E103" s="229">
        <v>16.399999999999999</v>
      </c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149</v>
      </c>
      <c r="AH103" s="207">
        <v>0</v>
      </c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5">
      <c r="A104" s="239">
        <v>35</v>
      </c>
      <c r="B104" s="240" t="s">
        <v>261</v>
      </c>
      <c r="C104" s="253" t="s">
        <v>262</v>
      </c>
      <c r="D104" s="241" t="s">
        <v>152</v>
      </c>
      <c r="E104" s="242">
        <v>100.41200000000001</v>
      </c>
      <c r="F104" s="243"/>
      <c r="G104" s="244">
        <f>ROUND(E104*F104,2)</f>
        <v>0</v>
      </c>
      <c r="H104" s="227">
        <v>0</v>
      </c>
      <c r="I104" s="226">
        <f>ROUND(E104*H104,2)</f>
        <v>0</v>
      </c>
      <c r="J104" s="227">
        <v>10.5</v>
      </c>
      <c r="K104" s="226">
        <f>ROUND(E104*J104,2)</f>
        <v>1054.33</v>
      </c>
      <c r="L104" s="226">
        <v>15</v>
      </c>
      <c r="M104" s="226">
        <f>G104*(1+L104/100)</f>
        <v>0</v>
      </c>
      <c r="N104" s="226">
        <v>0</v>
      </c>
      <c r="O104" s="226">
        <f>ROUND(E104*N104,2)</f>
        <v>0</v>
      </c>
      <c r="P104" s="226">
        <v>4.0000000000000001E-3</v>
      </c>
      <c r="Q104" s="226">
        <f>ROUND(E104*P104,2)</f>
        <v>0.4</v>
      </c>
      <c r="R104" s="226"/>
      <c r="S104" s="226" t="s">
        <v>145</v>
      </c>
      <c r="T104" s="226" t="s">
        <v>161</v>
      </c>
      <c r="U104" s="226">
        <v>0.03</v>
      </c>
      <c r="V104" s="226">
        <f>ROUND(E104*U104,2)</f>
        <v>3.01</v>
      </c>
      <c r="W104" s="226"/>
      <c r="X104" s="226" t="s">
        <v>146</v>
      </c>
      <c r="Y104" s="207"/>
      <c r="Z104" s="207"/>
      <c r="AA104" s="207"/>
      <c r="AB104" s="207"/>
      <c r="AC104" s="207"/>
      <c r="AD104" s="207"/>
      <c r="AE104" s="207"/>
      <c r="AF104" s="207"/>
      <c r="AG104" s="207" t="s">
        <v>147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5">
      <c r="A105" s="224"/>
      <c r="B105" s="225"/>
      <c r="C105" s="254" t="s">
        <v>189</v>
      </c>
      <c r="D105" s="228"/>
      <c r="E105" s="229">
        <v>15.12</v>
      </c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149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5">
      <c r="A106" s="224"/>
      <c r="B106" s="225"/>
      <c r="C106" s="254" t="s">
        <v>190</v>
      </c>
      <c r="D106" s="228"/>
      <c r="E106" s="229">
        <v>-3.1520000000000001</v>
      </c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149</v>
      </c>
      <c r="AH106" s="207">
        <v>0</v>
      </c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5">
      <c r="A107" s="224"/>
      <c r="B107" s="225"/>
      <c r="C107" s="254" t="s">
        <v>191</v>
      </c>
      <c r="D107" s="228"/>
      <c r="E107" s="229">
        <v>24.84</v>
      </c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149</v>
      </c>
      <c r="AH107" s="207">
        <v>0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5">
      <c r="A108" s="224"/>
      <c r="B108" s="225"/>
      <c r="C108" s="254" t="s">
        <v>192</v>
      </c>
      <c r="D108" s="228"/>
      <c r="E108" s="229">
        <v>-6.3040000000000003</v>
      </c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149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5">
      <c r="A109" s="224"/>
      <c r="B109" s="225"/>
      <c r="C109" s="254" t="s">
        <v>193</v>
      </c>
      <c r="D109" s="228"/>
      <c r="E109" s="229">
        <v>28.08</v>
      </c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149</v>
      </c>
      <c r="AH109" s="207">
        <v>0</v>
      </c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5">
      <c r="A110" s="224"/>
      <c r="B110" s="225"/>
      <c r="C110" s="254" t="s">
        <v>194</v>
      </c>
      <c r="D110" s="228"/>
      <c r="E110" s="229">
        <v>-1.5760000000000001</v>
      </c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149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5">
      <c r="A111" s="224"/>
      <c r="B111" s="225"/>
      <c r="C111" s="254" t="s">
        <v>195</v>
      </c>
      <c r="D111" s="228"/>
      <c r="E111" s="229">
        <v>-2.25</v>
      </c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149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5">
      <c r="A112" s="224"/>
      <c r="B112" s="225"/>
      <c r="C112" s="254" t="s">
        <v>263</v>
      </c>
      <c r="D112" s="228"/>
      <c r="E112" s="229">
        <v>5.74</v>
      </c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149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5">
      <c r="A113" s="224"/>
      <c r="B113" s="225"/>
      <c r="C113" s="254" t="s">
        <v>197</v>
      </c>
      <c r="D113" s="228"/>
      <c r="E113" s="229">
        <v>43.74</v>
      </c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149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5">
      <c r="A114" s="224"/>
      <c r="B114" s="225"/>
      <c r="C114" s="254" t="s">
        <v>194</v>
      </c>
      <c r="D114" s="228"/>
      <c r="E114" s="229">
        <v>-1.5760000000000001</v>
      </c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149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5">
      <c r="A115" s="224"/>
      <c r="B115" s="225"/>
      <c r="C115" s="254" t="s">
        <v>195</v>
      </c>
      <c r="D115" s="228"/>
      <c r="E115" s="229">
        <v>-2.25</v>
      </c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149</v>
      </c>
      <c r="AH115" s="207">
        <v>0</v>
      </c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ht="20.399999999999999" outlineLevel="1" x14ac:dyDescent="0.25">
      <c r="A116" s="245">
        <v>36</v>
      </c>
      <c r="B116" s="246" t="s">
        <v>264</v>
      </c>
      <c r="C116" s="255" t="s">
        <v>265</v>
      </c>
      <c r="D116" s="247" t="s">
        <v>224</v>
      </c>
      <c r="E116" s="248">
        <v>4</v>
      </c>
      <c r="F116" s="249"/>
      <c r="G116" s="250">
        <f>ROUND(E116*F116,2)</f>
        <v>0</v>
      </c>
      <c r="H116" s="227">
        <v>3.93</v>
      </c>
      <c r="I116" s="226">
        <f>ROUND(E116*H116,2)</f>
        <v>15.72</v>
      </c>
      <c r="J116" s="227">
        <v>194.07</v>
      </c>
      <c r="K116" s="226">
        <f>ROUND(E116*J116,2)</f>
        <v>776.28</v>
      </c>
      <c r="L116" s="226">
        <v>15</v>
      </c>
      <c r="M116" s="226">
        <f>G116*(1+L116/100)</f>
        <v>0</v>
      </c>
      <c r="N116" s="226">
        <v>3.6700000000000001E-3</v>
      </c>
      <c r="O116" s="226">
        <f>ROUND(E116*N116,2)</f>
        <v>0.01</v>
      </c>
      <c r="P116" s="226">
        <v>0</v>
      </c>
      <c r="Q116" s="226">
        <f>ROUND(E116*P116,2)</f>
        <v>0</v>
      </c>
      <c r="R116" s="226"/>
      <c r="S116" s="226" t="s">
        <v>145</v>
      </c>
      <c r="T116" s="226" t="s">
        <v>161</v>
      </c>
      <c r="U116" s="226">
        <v>0.433</v>
      </c>
      <c r="V116" s="226">
        <f>ROUND(E116*U116,2)</f>
        <v>1.73</v>
      </c>
      <c r="W116" s="226"/>
      <c r="X116" s="226" t="s">
        <v>146</v>
      </c>
      <c r="Y116" s="207"/>
      <c r="Z116" s="207"/>
      <c r="AA116" s="207"/>
      <c r="AB116" s="207"/>
      <c r="AC116" s="207"/>
      <c r="AD116" s="207"/>
      <c r="AE116" s="207"/>
      <c r="AF116" s="207"/>
      <c r="AG116" s="207" t="s">
        <v>147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ht="20.399999999999999" outlineLevel="1" x14ac:dyDescent="0.25">
      <c r="A117" s="239">
        <v>37</v>
      </c>
      <c r="B117" s="240" t="s">
        <v>266</v>
      </c>
      <c r="C117" s="253" t="s">
        <v>267</v>
      </c>
      <c r="D117" s="241" t="s">
        <v>152</v>
      </c>
      <c r="E117" s="242">
        <v>16.88</v>
      </c>
      <c r="F117" s="243"/>
      <c r="G117" s="244">
        <f>ROUND(E117*F117,2)</f>
        <v>0</v>
      </c>
      <c r="H117" s="227">
        <v>0</v>
      </c>
      <c r="I117" s="226">
        <f>ROUND(E117*H117,2)</f>
        <v>0</v>
      </c>
      <c r="J117" s="227">
        <v>235.5</v>
      </c>
      <c r="K117" s="226">
        <f>ROUND(E117*J117,2)</f>
        <v>3975.24</v>
      </c>
      <c r="L117" s="226">
        <v>15</v>
      </c>
      <c r="M117" s="226">
        <f>G117*(1+L117/100)</f>
        <v>0</v>
      </c>
      <c r="N117" s="226">
        <v>0</v>
      </c>
      <c r="O117" s="226">
        <f>ROUND(E117*N117,2)</f>
        <v>0</v>
      </c>
      <c r="P117" s="226">
        <v>6.0999999999999999E-2</v>
      </c>
      <c r="Q117" s="226">
        <f>ROUND(E117*P117,2)</f>
        <v>1.03</v>
      </c>
      <c r="R117" s="226"/>
      <c r="S117" s="226" t="s">
        <v>145</v>
      </c>
      <c r="T117" s="226" t="s">
        <v>161</v>
      </c>
      <c r="U117" s="226">
        <v>0</v>
      </c>
      <c r="V117" s="226">
        <f>ROUND(E117*U117,2)</f>
        <v>0</v>
      </c>
      <c r="W117" s="226"/>
      <c r="X117" s="226" t="s">
        <v>211</v>
      </c>
      <c r="Y117" s="207"/>
      <c r="Z117" s="207"/>
      <c r="AA117" s="207"/>
      <c r="AB117" s="207"/>
      <c r="AC117" s="207"/>
      <c r="AD117" s="207"/>
      <c r="AE117" s="207"/>
      <c r="AF117" s="207"/>
      <c r="AG117" s="207" t="s">
        <v>212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5">
      <c r="A118" s="224"/>
      <c r="B118" s="225"/>
      <c r="C118" s="254" t="s">
        <v>174</v>
      </c>
      <c r="D118" s="228"/>
      <c r="E118" s="229">
        <v>1.08</v>
      </c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149</v>
      </c>
      <c r="AH118" s="207">
        <v>0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5">
      <c r="A119" s="224"/>
      <c r="B119" s="225"/>
      <c r="C119" s="254" t="s">
        <v>183</v>
      </c>
      <c r="D119" s="228"/>
      <c r="E119" s="229">
        <v>2.8</v>
      </c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149</v>
      </c>
      <c r="AH119" s="207">
        <v>0</v>
      </c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5">
      <c r="A120" s="224"/>
      <c r="B120" s="225"/>
      <c r="C120" s="254" t="s">
        <v>184</v>
      </c>
      <c r="D120" s="228"/>
      <c r="E120" s="229">
        <v>16.399999999999999</v>
      </c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149</v>
      </c>
      <c r="AH120" s="207">
        <v>0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5">
      <c r="A121" s="224"/>
      <c r="B121" s="225"/>
      <c r="C121" s="254" t="s">
        <v>268</v>
      </c>
      <c r="D121" s="228"/>
      <c r="E121" s="229">
        <v>-3.4</v>
      </c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149</v>
      </c>
      <c r="AH121" s="207">
        <v>0</v>
      </c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x14ac:dyDescent="0.25">
      <c r="A122" s="233" t="s">
        <v>140</v>
      </c>
      <c r="B122" s="234" t="s">
        <v>72</v>
      </c>
      <c r="C122" s="252" t="s">
        <v>73</v>
      </c>
      <c r="D122" s="235"/>
      <c r="E122" s="236"/>
      <c r="F122" s="237"/>
      <c r="G122" s="238">
        <f>SUMIF(AG123:AG123,"&lt;&gt;NOR",G123:G123)</f>
        <v>0</v>
      </c>
      <c r="H122" s="232"/>
      <c r="I122" s="232">
        <f>SUM(I123:I123)</f>
        <v>0</v>
      </c>
      <c r="J122" s="232"/>
      <c r="K122" s="232">
        <f>SUM(K123:K123)</f>
        <v>868.1</v>
      </c>
      <c r="L122" s="232"/>
      <c r="M122" s="232">
        <f>SUM(M123:M123)</f>
        <v>0</v>
      </c>
      <c r="N122" s="232"/>
      <c r="O122" s="232">
        <f>SUM(O123:O123)</f>
        <v>0</v>
      </c>
      <c r="P122" s="232"/>
      <c r="Q122" s="232">
        <f>SUM(Q123:Q123)</f>
        <v>0</v>
      </c>
      <c r="R122" s="232"/>
      <c r="S122" s="232"/>
      <c r="T122" s="232"/>
      <c r="U122" s="232"/>
      <c r="V122" s="232">
        <f>SUM(V123:V123)</f>
        <v>2.09</v>
      </c>
      <c r="W122" s="232"/>
      <c r="X122" s="232"/>
      <c r="AG122" t="s">
        <v>141</v>
      </c>
    </row>
    <row r="123" spans="1:60" outlineLevel="1" x14ac:dyDescent="0.25">
      <c r="A123" s="245">
        <v>38</v>
      </c>
      <c r="B123" s="246" t="s">
        <v>269</v>
      </c>
      <c r="C123" s="255" t="s">
        <v>270</v>
      </c>
      <c r="D123" s="247" t="s">
        <v>144</v>
      </c>
      <c r="E123" s="248">
        <v>2.2230400000000001</v>
      </c>
      <c r="F123" s="249"/>
      <c r="G123" s="250">
        <f>ROUND(E123*F123,2)</f>
        <v>0</v>
      </c>
      <c r="H123" s="227">
        <v>0</v>
      </c>
      <c r="I123" s="226">
        <f>ROUND(E123*H123,2)</f>
        <v>0</v>
      </c>
      <c r="J123" s="227">
        <v>390.5</v>
      </c>
      <c r="K123" s="226">
        <f>ROUND(E123*J123,2)</f>
        <v>868.1</v>
      </c>
      <c r="L123" s="226">
        <v>15</v>
      </c>
      <c r="M123" s="226">
        <f>G123*(1+L123/100)</f>
        <v>0</v>
      </c>
      <c r="N123" s="226">
        <v>0</v>
      </c>
      <c r="O123" s="226">
        <f>ROUND(E123*N123,2)</f>
        <v>0</v>
      </c>
      <c r="P123" s="226">
        <v>0</v>
      </c>
      <c r="Q123" s="226">
        <f>ROUND(E123*P123,2)</f>
        <v>0</v>
      </c>
      <c r="R123" s="226"/>
      <c r="S123" s="226" t="s">
        <v>145</v>
      </c>
      <c r="T123" s="226" t="s">
        <v>161</v>
      </c>
      <c r="U123" s="226">
        <v>0.9385</v>
      </c>
      <c r="V123" s="226">
        <f>ROUND(E123*U123,2)</f>
        <v>2.09</v>
      </c>
      <c r="W123" s="226"/>
      <c r="X123" s="226" t="s">
        <v>271</v>
      </c>
      <c r="Y123" s="207"/>
      <c r="Z123" s="207"/>
      <c r="AA123" s="207"/>
      <c r="AB123" s="207"/>
      <c r="AC123" s="207"/>
      <c r="AD123" s="207"/>
      <c r="AE123" s="207"/>
      <c r="AF123" s="207"/>
      <c r="AG123" s="207" t="s">
        <v>272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x14ac:dyDescent="0.25">
      <c r="A124" s="233" t="s">
        <v>140</v>
      </c>
      <c r="B124" s="234" t="s">
        <v>74</v>
      </c>
      <c r="C124" s="252" t="s">
        <v>75</v>
      </c>
      <c r="D124" s="235"/>
      <c r="E124" s="236"/>
      <c r="F124" s="237"/>
      <c r="G124" s="238">
        <f>SUMIF(AG125:AG132,"&lt;&gt;NOR",G125:G132)</f>
        <v>0</v>
      </c>
      <c r="H124" s="232"/>
      <c r="I124" s="232">
        <f>SUM(I125:I132)</f>
        <v>4380.58</v>
      </c>
      <c r="J124" s="232"/>
      <c r="K124" s="232">
        <f>SUM(K125:K132)</f>
        <v>3184.54</v>
      </c>
      <c r="L124" s="232"/>
      <c r="M124" s="232">
        <f>SUM(M125:M132)</f>
        <v>0</v>
      </c>
      <c r="N124" s="232"/>
      <c r="O124" s="232">
        <f>SUM(O125:O132)</f>
        <v>0.04</v>
      </c>
      <c r="P124" s="232"/>
      <c r="Q124" s="232">
        <f>SUM(Q125:Q132)</f>
        <v>0</v>
      </c>
      <c r="R124" s="232"/>
      <c r="S124" s="232"/>
      <c r="T124" s="232"/>
      <c r="U124" s="232"/>
      <c r="V124" s="232">
        <f>SUM(V125:V132)</f>
        <v>5.46</v>
      </c>
      <c r="W124" s="232"/>
      <c r="X124" s="232"/>
      <c r="AG124" t="s">
        <v>141</v>
      </c>
    </row>
    <row r="125" spans="1:60" outlineLevel="1" x14ac:dyDescent="0.25">
      <c r="A125" s="239">
        <v>39</v>
      </c>
      <c r="B125" s="240" t="s">
        <v>273</v>
      </c>
      <c r="C125" s="253" t="s">
        <v>274</v>
      </c>
      <c r="D125" s="241" t="s">
        <v>152</v>
      </c>
      <c r="E125" s="242">
        <v>10.074999999999999</v>
      </c>
      <c r="F125" s="243"/>
      <c r="G125" s="244">
        <f>ROUND(E125*F125,2)</f>
        <v>0</v>
      </c>
      <c r="H125" s="227">
        <v>309.82</v>
      </c>
      <c r="I125" s="226">
        <f>ROUND(E125*H125,2)</f>
        <v>3121.44</v>
      </c>
      <c r="J125" s="227">
        <v>203.18</v>
      </c>
      <c r="K125" s="226">
        <f>ROUND(E125*J125,2)</f>
        <v>2047.04</v>
      </c>
      <c r="L125" s="226">
        <v>15</v>
      </c>
      <c r="M125" s="226">
        <f>G125*(1+L125/100)</f>
        <v>0</v>
      </c>
      <c r="N125" s="226">
        <v>3.6800000000000001E-3</v>
      </c>
      <c r="O125" s="226">
        <f>ROUND(E125*N125,2)</f>
        <v>0.04</v>
      </c>
      <c r="P125" s="226">
        <v>0</v>
      </c>
      <c r="Q125" s="226">
        <f>ROUND(E125*P125,2)</f>
        <v>0</v>
      </c>
      <c r="R125" s="226"/>
      <c r="S125" s="226" t="s">
        <v>145</v>
      </c>
      <c r="T125" s="226" t="s">
        <v>161</v>
      </c>
      <c r="U125" s="226">
        <v>0.38500000000000001</v>
      </c>
      <c r="V125" s="226">
        <f>ROUND(E125*U125,2)</f>
        <v>3.88</v>
      </c>
      <c r="W125" s="226"/>
      <c r="X125" s="226" t="s">
        <v>146</v>
      </c>
      <c r="Y125" s="207"/>
      <c r="Z125" s="207"/>
      <c r="AA125" s="207"/>
      <c r="AB125" s="207"/>
      <c r="AC125" s="207"/>
      <c r="AD125" s="207"/>
      <c r="AE125" s="207"/>
      <c r="AF125" s="207"/>
      <c r="AG125" s="207" t="s">
        <v>147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5">
      <c r="A126" s="224"/>
      <c r="B126" s="225"/>
      <c r="C126" s="254" t="s">
        <v>234</v>
      </c>
      <c r="D126" s="228"/>
      <c r="E126" s="229">
        <v>3.7349999999999999</v>
      </c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149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5">
      <c r="A127" s="224"/>
      <c r="B127" s="225"/>
      <c r="C127" s="254" t="s">
        <v>275</v>
      </c>
      <c r="D127" s="228"/>
      <c r="E127" s="229">
        <v>0.74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149</v>
      </c>
      <c r="AH127" s="207">
        <v>0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5">
      <c r="A128" s="224"/>
      <c r="B128" s="225"/>
      <c r="C128" s="254" t="s">
        <v>276</v>
      </c>
      <c r="D128" s="228"/>
      <c r="E128" s="229">
        <v>5.6</v>
      </c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149</v>
      </c>
      <c r="AH128" s="207">
        <v>0</v>
      </c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5">
      <c r="A129" s="239">
        <v>40</v>
      </c>
      <c r="B129" s="240" t="s">
        <v>277</v>
      </c>
      <c r="C129" s="253" t="s">
        <v>278</v>
      </c>
      <c r="D129" s="241" t="s">
        <v>157</v>
      </c>
      <c r="E129" s="242">
        <v>14.4</v>
      </c>
      <c r="F129" s="243"/>
      <c r="G129" s="244">
        <f>ROUND(E129*F129,2)</f>
        <v>0</v>
      </c>
      <c r="H129" s="227">
        <v>87.44</v>
      </c>
      <c r="I129" s="226">
        <f>ROUND(E129*H129,2)</f>
        <v>1259.1400000000001</v>
      </c>
      <c r="J129" s="227">
        <v>58.06</v>
      </c>
      <c r="K129" s="226">
        <f>ROUND(E129*J129,2)</f>
        <v>836.06</v>
      </c>
      <c r="L129" s="226">
        <v>15</v>
      </c>
      <c r="M129" s="226">
        <f>G129*(1+L129/100)</f>
        <v>0</v>
      </c>
      <c r="N129" s="226">
        <v>3.2000000000000003E-4</v>
      </c>
      <c r="O129" s="226">
        <f>ROUND(E129*N129,2)</f>
        <v>0</v>
      </c>
      <c r="P129" s="226">
        <v>0</v>
      </c>
      <c r="Q129" s="226">
        <f>ROUND(E129*P129,2)</f>
        <v>0</v>
      </c>
      <c r="R129" s="226"/>
      <c r="S129" s="226" t="s">
        <v>145</v>
      </c>
      <c r="T129" s="226" t="s">
        <v>161</v>
      </c>
      <c r="U129" s="226">
        <v>0.11</v>
      </c>
      <c r="V129" s="226">
        <f>ROUND(E129*U129,2)</f>
        <v>1.58</v>
      </c>
      <c r="W129" s="226"/>
      <c r="X129" s="226" t="s">
        <v>146</v>
      </c>
      <c r="Y129" s="207"/>
      <c r="Z129" s="207"/>
      <c r="AA129" s="207"/>
      <c r="AB129" s="207"/>
      <c r="AC129" s="207"/>
      <c r="AD129" s="207"/>
      <c r="AE129" s="207"/>
      <c r="AF129" s="207"/>
      <c r="AG129" s="207" t="s">
        <v>147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5">
      <c r="A130" s="224"/>
      <c r="B130" s="225"/>
      <c r="C130" s="254" t="s">
        <v>279</v>
      </c>
      <c r="D130" s="228"/>
      <c r="E130" s="229">
        <v>10.4</v>
      </c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149</v>
      </c>
      <c r="AH130" s="207">
        <v>0</v>
      </c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5">
      <c r="A131" s="224"/>
      <c r="B131" s="225"/>
      <c r="C131" s="254" t="s">
        <v>280</v>
      </c>
      <c r="D131" s="228"/>
      <c r="E131" s="229">
        <v>4</v>
      </c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149</v>
      </c>
      <c r="AH131" s="207">
        <v>0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5">
      <c r="A132" s="245">
        <v>41</v>
      </c>
      <c r="B132" s="246" t="s">
        <v>281</v>
      </c>
      <c r="C132" s="255" t="s">
        <v>282</v>
      </c>
      <c r="D132" s="247" t="s">
        <v>0</v>
      </c>
      <c r="E132" s="248">
        <v>72.636799999999994</v>
      </c>
      <c r="F132" s="249"/>
      <c r="G132" s="250">
        <f>ROUND(E132*F132,2)</f>
        <v>0</v>
      </c>
      <c r="H132" s="227">
        <v>0</v>
      </c>
      <c r="I132" s="226">
        <f>ROUND(E132*H132,2)</f>
        <v>0</v>
      </c>
      <c r="J132" s="227">
        <v>4.1500000000000004</v>
      </c>
      <c r="K132" s="226">
        <f>ROUND(E132*J132,2)</f>
        <v>301.44</v>
      </c>
      <c r="L132" s="226">
        <v>15</v>
      </c>
      <c r="M132" s="226">
        <f>G132*(1+L132/100)</f>
        <v>0</v>
      </c>
      <c r="N132" s="226">
        <v>0</v>
      </c>
      <c r="O132" s="226">
        <f>ROUND(E132*N132,2)</f>
        <v>0</v>
      </c>
      <c r="P132" s="226">
        <v>0</v>
      </c>
      <c r="Q132" s="226">
        <f>ROUND(E132*P132,2)</f>
        <v>0</v>
      </c>
      <c r="R132" s="226"/>
      <c r="S132" s="226" t="s">
        <v>145</v>
      </c>
      <c r="T132" s="226" t="s">
        <v>161</v>
      </c>
      <c r="U132" s="226">
        <v>0</v>
      </c>
      <c r="V132" s="226">
        <f>ROUND(E132*U132,2)</f>
        <v>0</v>
      </c>
      <c r="W132" s="226"/>
      <c r="X132" s="226" t="s">
        <v>271</v>
      </c>
      <c r="Y132" s="207"/>
      <c r="Z132" s="207"/>
      <c r="AA132" s="207"/>
      <c r="AB132" s="207"/>
      <c r="AC132" s="207"/>
      <c r="AD132" s="207"/>
      <c r="AE132" s="207"/>
      <c r="AF132" s="207"/>
      <c r="AG132" s="207" t="s">
        <v>272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x14ac:dyDescent="0.25">
      <c r="A133" s="233" t="s">
        <v>140</v>
      </c>
      <c r="B133" s="234" t="s">
        <v>76</v>
      </c>
      <c r="C133" s="252" t="s">
        <v>77</v>
      </c>
      <c r="D133" s="235"/>
      <c r="E133" s="236"/>
      <c r="F133" s="237"/>
      <c r="G133" s="238">
        <f>SUMIF(AG134:AG134,"&lt;&gt;NOR",G134:G134)</f>
        <v>0</v>
      </c>
      <c r="H133" s="232"/>
      <c r="I133" s="232">
        <f>SUM(I134:I134)</f>
        <v>0</v>
      </c>
      <c r="J133" s="232"/>
      <c r="K133" s="232">
        <f>SUM(K134:K134)</f>
        <v>1000</v>
      </c>
      <c r="L133" s="232"/>
      <c r="M133" s="232">
        <f>SUM(M134:M134)</f>
        <v>0</v>
      </c>
      <c r="N133" s="232"/>
      <c r="O133" s="232">
        <f>SUM(O134:O134)</f>
        <v>0</v>
      </c>
      <c r="P133" s="232"/>
      <c r="Q133" s="232">
        <f>SUM(Q134:Q134)</f>
        <v>0</v>
      </c>
      <c r="R133" s="232"/>
      <c r="S133" s="232"/>
      <c r="T133" s="232"/>
      <c r="U133" s="232"/>
      <c r="V133" s="232">
        <f>SUM(V134:V134)</f>
        <v>0.16</v>
      </c>
      <c r="W133" s="232"/>
      <c r="X133" s="232"/>
      <c r="AG133" t="s">
        <v>141</v>
      </c>
    </row>
    <row r="134" spans="1:60" outlineLevel="1" x14ac:dyDescent="0.25">
      <c r="A134" s="245">
        <v>42</v>
      </c>
      <c r="B134" s="246" t="s">
        <v>283</v>
      </c>
      <c r="C134" s="255" t="s">
        <v>284</v>
      </c>
      <c r="D134" s="247" t="s">
        <v>285</v>
      </c>
      <c r="E134" s="248">
        <v>1</v>
      </c>
      <c r="F134" s="249"/>
      <c r="G134" s="250">
        <f>ROUND(E134*F134,2)</f>
        <v>0</v>
      </c>
      <c r="H134" s="227">
        <v>0</v>
      </c>
      <c r="I134" s="226">
        <f>ROUND(E134*H134,2)</f>
        <v>0</v>
      </c>
      <c r="J134" s="227">
        <v>1000</v>
      </c>
      <c r="K134" s="226">
        <f>ROUND(E134*J134,2)</f>
        <v>1000</v>
      </c>
      <c r="L134" s="226">
        <v>15</v>
      </c>
      <c r="M134" s="226">
        <f>G134*(1+L134/100)</f>
        <v>0</v>
      </c>
      <c r="N134" s="226">
        <v>0</v>
      </c>
      <c r="O134" s="226">
        <f>ROUND(E134*N134,2)</f>
        <v>0</v>
      </c>
      <c r="P134" s="226">
        <v>0</v>
      </c>
      <c r="Q134" s="226">
        <f>ROUND(E134*P134,2)</f>
        <v>0</v>
      </c>
      <c r="R134" s="226"/>
      <c r="S134" s="226" t="s">
        <v>286</v>
      </c>
      <c r="T134" s="226" t="s">
        <v>161</v>
      </c>
      <c r="U134" s="226">
        <v>0.157</v>
      </c>
      <c r="V134" s="226">
        <f>ROUND(E134*U134,2)</f>
        <v>0.16</v>
      </c>
      <c r="W134" s="226"/>
      <c r="X134" s="226" t="s">
        <v>146</v>
      </c>
      <c r="Y134" s="207"/>
      <c r="Z134" s="207"/>
      <c r="AA134" s="207"/>
      <c r="AB134" s="207"/>
      <c r="AC134" s="207"/>
      <c r="AD134" s="207"/>
      <c r="AE134" s="207"/>
      <c r="AF134" s="207"/>
      <c r="AG134" s="207" t="s">
        <v>147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x14ac:dyDescent="0.25">
      <c r="A135" s="233" t="s">
        <v>140</v>
      </c>
      <c r="B135" s="234" t="s">
        <v>78</v>
      </c>
      <c r="C135" s="252" t="s">
        <v>79</v>
      </c>
      <c r="D135" s="235"/>
      <c r="E135" s="236"/>
      <c r="F135" s="237"/>
      <c r="G135" s="238">
        <f>SUMIF(AG136:AG143,"&lt;&gt;NOR",G136:G143)</f>
        <v>0</v>
      </c>
      <c r="H135" s="232"/>
      <c r="I135" s="232">
        <f>SUM(I136:I143)</f>
        <v>1382.8799999999999</v>
      </c>
      <c r="J135" s="232"/>
      <c r="K135" s="232">
        <f>SUM(K136:K143)</f>
        <v>3935.7299999999996</v>
      </c>
      <c r="L135" s="232"/>
      <c r="M135" s="232">
        <f>SUM(M136:M143)</f>
        <v>0</v>
      </c>
      <c r="N135" s="232"/>
      <c r="O135" s="232">
        <f>SUM(O136:O143)</f>
        <v>0</v>
      </c>
      <c r="P135" s="232"/>
      <c r="Q135" s="232">
        <f>SUM(Q136:Q143)</f>
        <v>0</v>
      </c>
      <c r="R135" s="232"/>
      <c r="S135" s="232"/>
      <c r="T135" s="232"/>
      <c r="U135" s="232"/>
      <c r="V135" s="232">
        <f>SUM(V136:V143)</f>
        <v>6.45</v>
      </c>
      <c r="W135" s="232"/>
      <c r="X135" s="232"/>
      <c r="AG135" t="s">
        <v>141</v>
      </c>
    </row>
    <row r="136" spans="1:60" outlineLevel="1" x14ac:dyDescent="0.25">
      <c r="A136" s="245">
        <v>43</v>
      </c>
      <c r="B136" s="246" t="s">
        <v>287</v>
      </c>
      <c r="C136" s="255" t="s">
        <v>288</v>
      </c>
      <c r="D136" s="247" t="s">
        <v>157</v>
      </c>
      <c r="E136" s="248">
        <v>8</v>
      </c>
      <c r="F136" s="249"/>
      <c r="G136" s="250">
        <f>ROUND(E136*F136,2)</f>
        <v>0</v>
      </c>
      <c r="H136" s="227">
        <v>172.22</v>
      </c>
      <c r="I136" s="226">
        <f>ROUND(E136*H136,2)</f>
        <v>1377.76</v>
      </c>
      <c r="J136" s="227">
        <v>278.77999999999997</v>
      </c>
      <c r="K136" s="226">
        <f>ROUND(E136*J136,2)</f>
        <v>2230.2399999999998</v>
      </c>
      <c r="L136" s="226">
        <v>15</v>
      </c>
      <c r="M136" s="226">
        <f>G136*(1+L136/100)</f>
        <v>0</v>
      </c>
      <c r="N136" s="226">
        <v>5.1999999999999995E-4</v>
      </c>
      <c r="O136" s="226">
        <f>ROUND(E136*N136,2)</f>
        <v>0</v>
      </c>
      <c r="P136" s="226">
        <v>0</v>
      </c>
      <c r="Q136" s="226">
        <f>ROUND(E136*P136,2)</f>
        <v>0</v>
      </c>
      <c r="R136" s="226"/>
      <c r="S136" s="226" t="s">
        <v>145</v>
      </c>
      <c r="T136" s="226" t="s">
        <v>161</v>
      </c>
      <c r="U136" s="226">
        <v>0.52900000000000003</v>
      </c>
      <c r="V136" s="226">
        <f>ROUND(E136*U136,2)</f>
        <v>4.2300000000000004</v>
      </c>
      <c r="W136" s="226"/>
      <c r="X136" s="226" t="s">
        <v>146</v>
      </c>
      <c r="Y136" s="207"/>
      <c r="Z136" s="207"/>
      <c r="AA136" s="207"/>
      <c r="AB136" s="207"/>
      <c r="AC136" s="207"/>
      <c r="AD136" s="207"/>
      <c r="AE136" s="207"/>
      <c r="AF136" s="207"/>
      <c r="AG136" s="207" t="s">
        <v>147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5">
      <c r="A137" s="245">
        <v>44</v>
      </c>
      <c r="B137" s="246" t="s">
        <v>289</v>
      </c>
      <c r="C137" s="255" t="s">
        <v>290</v>
      </c>
      <c r="D137" s="247" t="s">
        <v>224</v>
      </c>
      <c r="E137" s="248">
        <v>1</v>
      </c>
      <c r="F137" s="249"/>
      <c r="G137" s="250">
        <f>ROUND(E137*F137,2)</f>
        <v>0</v>
      </c>
      <c r="H137" s="227">
        <v>0</v>
      </c>
      <c r="I137" s="226">
        <f>ROUND(E137*H137,2)</f>
        <v>0</v>
      </c>
      <c r="J137" s="227">
        <v>79.2</v>
      </c>
      <c r="K137" s="226">
        <f>ROUND(E137*J137,2)</f>
        <v>79.2</v>
      </c>
      <c r="L137" s="226">
        <v>15</v>
      </c>
      <c r="M137" s="226">
        <f>G137*(1+L137/100)</f>
        <v>0</v>
      </c>
      <c r="N137" s="226">
        <v>0</v>
      </c>
      <c r="O137" s="226">
        <f>ROUND(E137*N137,2)</f>
        <v>0</v>
      </c>
      <c r="P137" s="226">
        <v>0</v>
      </c>
      <c r="Q137" s="226">
        <f>ROUND(E137*P137,2)</f>
        <v>0</v>
      </c>
      <c r="R137" s="226"/>
      <c r="S137" s="226" t="s">
        <v>145</v>
      </c>
      <c r="T137" s="226" t="s">
        <v>145</v>
      </c>
      <c r="U137" s="226">
        <v>0.157</v>
      </c>
      <c r="V137" s="226">
        <f>ROUND(E137*U137,2)</f>
        <v>0.16</v>
      </c>
      <c r="W137" s="226"/>
      <c r="X137" s="226" t="s">
        <v>146</v>
      </c>
      <c r="Y137" s="207"/>
      <c r="Z137" s="207"/>
      <c r="AA137" s="207"/>
      <c r="AB137" s="207"/>
      <c r="AC137" s="207"/>
      <c r="AD137" s="207"/>
      <c r="AE137" s="207"/>
      <c r="AF137" s="207"/>
      <c r="AG137" s="207" t="s">
        <v>147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5">
      <c r="A138" s="245">
        <v>45</v>
      </c>
      <c r="B138" s="246" t="s">
        <v>291</v>
      </c>
      <c r="C138" s="255" t="s">
        <v>292</v>
      </c>
      <c r="D138" s="247" t="s">
        <v>224</v>
      </c>
      <c r="E138" s="248">
        <v>3</v>
      </c>
      <c r="F138" s="249"/>
      <c r="G138" s="250">
        <f>ROUND(E138*F138,2)</f>
        <v>0</v>
      </c>
      <c r="H138" s="227">
        <v>0</v>
      </c>
      <c r="I138" s="226">
        <f>ROUND(E138*H138,2)</f>
        <v>0</v>
      </c>
      <c r="J138" s="227">
        <v>87.7</v>
      </c>
      <c r="K138" s="226">
        <f>ROUND(E138*J138,2)</f>
        <v>263.10000000000002</v>
      </c>
      <c r="L138" s="226">
        <v>15</v>
      </c>
      <c r="M138" s="226">
        <f>G138*(1+L138/100)</f>
        <v>0</v>
      </c>
      <c r="N138" s="226">
        <v>0</v>
      </c>
      <c r="O138" s="226">
        <f>ROUND(E138*N138,2)</f>
        <v>0</v>
      </c>
      <c r="P138" s="226">
        <v>0</v>
      </c>
      <c r="Q138" s="226">
        <f>ROUND(E138*P138,2)</f>
        <v>0</v>
      </c>
      <c r="R138" s="226"/>
      <c r="S138" s="226" t="s">
        <v>145</v>
      </c>
      <c r="T138" s="226" t="s">
        <v>161</v>
      </c>
      <c r="U138" s="226">
        <v>0.17399999999999999</v>
      </c>
      <c r="V138" s="226">
        <f>ROUND(E138*U138,2)</f>
        <v>0.52</v>
      </c>
      <c r="W138" s="226"/>
      <c r="X138" s="226" t="s">
        <v>146</v>
      </c>
      <c r="Y138" s="207"/>
      <c r="Z138" s="207"/>
      <c r="AA138" s="207"/>
      <c r="AB138" s="207"/>
      <c r="AC138" s="207"/>
      <c r="AD138" s="207"/>
      <c r="AE138" s="207"/>
      <c r="AF138" s="207"/>
      <c r="AG138" s="207" t="s">
        <v>147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5">
      <c r="A139" s="245">
        <v>46</v>
      </c>
      <c r="B139" s="246" t="s">
        <v>293</v>
      </c>
      <c r="C139" s="255" t="s">
        <v>294</v>
      </c>
      <c r="D139" s="247" t="s">
        <v>224</v>
      </c>
      <c r="E139" s="248">
        <v>1</v>
      </c>
      <c r="F139" s="249"/>
      <c r="G139" s="250">
        <f>ROUND(E139*F139,2)</f>
        <v>0</v>
      </c>
      <c r="H139" s="227">
        <v>0</v>
      </c>
      <c r="I139" s="226">
        <f>ROUND(E139*H139,2)</f>
        <v>0</v>
      </c>
      <c r="J139" s="227">
        <v>130.5</v>
      </c>
      <c r="K139" s="226">
        <f>ROUND(E139*J139,2)</f>
        <v>130.5</v>
      </c>
      <c r="L139" s="226">
        <v>15</v>
      </c>
      <c r="M139" s="226">
        <f>G139*(1+L139/100)</f>
        <v>0</v>
      </c>
      <c r="N139" s="226">
        <v>0</v>
      </c>
      <c r="O139" s="226">
        <f>ROUND(E139*N139,2)</f>
        <v>0</v>
      </c>
      <c r="P139" s="226">
        <v>0</v>
      </c>
      <c r="Q139" s="226">
        <f>ROUND(E139*P139,2)</f>
        <v>0</v>
      </c>
      <c r="R139" s="226"/>
      <c r="S139" s="226" t="s">
        <v>145</v>
      </c>
      <c r="T139" s="226" t="s">
        <v>145</v>
      </c>
      <c r="U139" s="226">
        <v>0.25900000000000001</v>
      </c>
      <c r="V139" s="226">
        <f>ROUND(E139*U139,2)</f>
        <v>0.26</v>
      </c>
      <c r="W139" s="226"/>
      <c r="X139" s="226" t="s">
        <v>146</v>
      </c>
      <c r="Y139" s="207"/>
      <c r="Z139" s="207"/>
      <c r="AA139" s="207"/>
      <c r="AB139" s="207"/>
      <c r="AC139" s="207"/>
      <c r="AD139" s="207"/>
      <c r="AE139" s="207"/>
      <c r="AF139" s="207"/>
      <c r="AG139" s="207" t="s">
        <v>147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5">
      <c r="A140" s="245">
        <v>47</v>
      </c>
      <c r="B140" s="246" t="s">
        <v>295</v>
      </c>
      <c r="C140" s="255" t="s">
        <v>296</v>
      </c>
      <c r="D140" s="247" t="s">
        <v>157</v>
      </c>
      <c r="E140" s="248">
        <v>8</v>
      </c>
      <c r="F140" s="249"/>
      <c r="G140" s="250">
        <f>ROUND(E140*F140,2)</f>
        <v>0</v>
      </c>
      <c r="H140" s="227">
        <v>0.64</v>
      </c>
      <c r="I140" s="226">
        <f>ROUND(E140*H140,2)</f>
        <v>5.12</v>
      </c>
      <c r="J140" s="227">
        <v>24.26</v>
      </c>
      <c r="K140" s="226">
        <f>ROUND(E140*J140,2)</f>
        <v>194.08</v>
      </c>
      <c r="L140" s="226">
        <v>15</v>
      </c>
      <c r="M140" s="226">
        <f>G140*(1+L140/100)</f>
        <v>0</v>
      </c>
      <c r="N140" s="226">
        <v>0</v>
      </c>
      <c r="O140" s="226">
        <f>ROUND(E140*N140,2)</f>
        <v>0</v>
      </c>
      <c r="P140" s="226">
        <v>0</v>
      </c>
      <c r="Q140" s="226">
        <f>ROUND(E140*P140,2)</f>
        <v>0</v>
      </c>
      <c r="R140" s="226"/>
      <c r="S140" s="226" t="s">
        <v>145</v>
      </c>
      <c r="T140" s="226" t="s">
        <v>161</v>
      </c>
      <c r="U140" s="226">
        <v>4.8000000000000001E-2</v>
      </c>
      <c r="V140" s="226">
        <f>ROUND(E140*U140,2)</f>
        <v>0.38</v>
      </c>
      <c r="W140" s="226"/>
      <c r="X140" s="226" t="s">
        <v>146</v>
      </c>
      <c r="Y140" s="207"/>
      <c r="Z140" s="207"/>
      <c r="AA140" s="207"/>
      <c r="AB140" s="207"/>
      <c r="AC140" s="207"/>
      <c r="AD140" s="207"/>
      <c r="AE140" s="207"/>
      <c r="AF140" s="207"/>
      <c r="AG140" s="207" t="s">
        <v>147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5">
      <c r="A141" s="245">
        <v>48</v>
      </c>
      <c r="B141" s="246" t="s">
        <v>297</v>
      </c>
      <c r="C141" s="255" t="s">
        <v>298</v>
      </c>
      <c r="D141" s="247" t="s">
        <v>224</v>
      </c>
      <c r="E141" s="248">
        <v>2</v>
      </c>
      <c r="F141" s="249"/>
      <c r="G141" s="250">
        <f>ROUND(E141*F141,2)</f>
        <v>0</v>
      </c>
      <c r="H141" s="227">
        <v>0</v>
      </c>
      <c r="I141" s="226">
        <f>ROUND(E141*H141,2)</f>
        <v>0</v>
      </c>
      <c r="J141" s="227">
        <v>246</v>
      </c>
      <c r="K141" s="226">
        <f>ROUND(E141*J141,2)</f>
        <v>492</v>
      </c>
      <c r="L141" s="226">
        <v>15</v>
      </c>
      <c r="M141" s="226">
        <f>G141*(1+L141/100)</f>
        <v>0</v>
      </c>
      <c r="N141" s="226">
        <v>0</v>
      </c>
      <c r="O141" s="226">
        <f>ROUND(E141*N141,2)</f>
        <v>0</v>
      </c>
      <c r="P141" s="226">
        <v>0</v>
      </c>
      <c r="Q141" s="226">
        <f>ROUND(E141*P141,2)</f>
        <v>0</v>
      </c>
      <c r="R141" s="226"/>
      <c r="S141" s="226" t="s">
        <v>145</v>
      </c>
      <c r="T141" s="226" t="s">
        <v>161</v>
      </c>
      <c r="U141" s="226">
        <v>0.45</v>
      </c>
      <c r="V141" s="226">
        <f>ROUND(E141*U141,2)</f>
        <v>0.9</v>
      </c>
      <c r="W141" s="226"/>
      <c r="X141" s="226" t="s">
        <v>146</v>
      </c>
      <c r="Y141" s="207"/>
      <c r="Z141" s="207"/>
      <c r="AA141" s="207"/>
      <c r="AB141" s="207"/>
      <c r="AC141" s="207"/>
      <c r="AD141" s="207"/>
      <c r="AE141" s="207"/>
      <c r="AF141" s="207"/>
      <c r="AG141" s="207" t="s">
        <v>147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5">
      <c r="A142" s="245">
        <v>49</v>
      </c>
      <c r="B142" s="246" t="s">
        <v>299</v>
      </c>
      <c r="C142" s="255" t="s">
        <v>300</v>
      </c>
      <c r="D142" s="247" t="s">
        <v>160</v>
      </c>
      <c r="E142" s="248">
        <v>1</v>
      </c>
      <c r="F142" s="249"/>
      <c r="G142" s="250">
        <f>ROUND(E142*F142,2)</f>
        <v>0</v>
      </c>
      <c r="H142" s="227">
        <v>0</v>
      </c>
      <c r="I142" s="226">
        <f>ROUND(E142*H142,2)</f>
        <v>0</v>
      </c>
      <c r="J142" s="227">
        <v>450</v>
      </c>
      <c r="K142" s="226">
        <f>ROUND(E142*J142,2)</f>
        <v>450</v>
      </c>
      <c r="L142" s="226">
        <v>15</v>
      </c>
      <c r="M142" s="226">
        <f>G142*(1+L142/100)</f>
        <v>0</v>
      </c>
      <c r="N142" s="226">
        <v>0</v>
      </c>
      <c r="O142" s="226">
        <f>ROUND(E142*N142,2)</f>
        <v>0</v>
      </c>
      <c r="P142" s="226">
        <v>0</v>
      </c>
      <c r="Q142" s="226">
        <f>ROUND(E142*P142,2)</f>
        <v>0</v>
      </c>
      <c r="R142" s="226"/>
      <c r="S142" s="226" t="s">
        <v>286</v>
      </c>
      <c r="T142" s="226" t="s">
        <v>161</v>
      </c>
      <c r="U142" s="226">
        <v>0</v>
      </c>
      <c r="V142" s="226">
        <f>ROUND(E142*U142,2)</f>
        <v>0</v>
      </c>
      <c r="W142" s="226"/>
      <c r="X142" s="226" t="s">
        <v>146</v>
      </c>
      <c r="Y142" s="207"/>
      <c r="Z142" s="207"/>
      <c r="AA142" s="207"/>
      <c r="AB142" s="207"/>
      <c r="AC142" s="207"/>
      <c r="AD142" s="207"/>
      <c r="AE142" s="207"/>
      <c r="AF142" s="207"/>
      <c r="AG142" s="207" t="s">
        <v>147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5">
      <c r="A143" s="245">
        <v>50</v>
      </c>
      <c r="B143" s="246" t="s">
        <v>301</v>
      </c>
      <c r="C143" s="255" t="s">
        <v>302</v>
      </c>
      <c r="D143" s="247" t="s">
        <v>0</v>
      </c>
      <c r="E143" s="248">
        <v>52.22</v>
      </c>
      <c r="F143" s="249"/>
      <c r="G143" s="250">
        <f>ROUND(E143*F143,2)</f>
        <v>0</v>
      </c>
      <c r="H143" s="227">
        <v>0</v>
      </c>
      <c r="I143" s="226">
        <f>ROUND(E143*H143,2)</f>
        <v>0</v>
      </c>
      <c r="J143" s="227">
        <v>1.85</v>
      </c>
      <c r="K143" s="226">
        <f>ROUND(E143*J143,2)</f>
        <v>96.61</v>
      </c>
      <c r="L143" s="226">
        <v>15</v>
      </c>
      <c r="M143" s="226">
        <f>G143*(1+L143/100)</f>
        <v>0</v>
      </c>
      <c r="N143" s="226">
        <v>0</v>
      </c>
      <c r="O143" s="226">
        <f>ROUND(E143*N143,2)</f>
        <v>0</v>
      </c>
      <c r="P143" s="226">
        <v>0</v>
      </c>
      <c r="Q143" s="226">
        <f>ROUND(E143*P143,2)</f>
        <v>0</v>
      </c>
      <c r="R143" s="226"/>
      <c r="S143" s="226" t="s">
        <v>145</v>
      </c>
      <c r="T143" s="226" t="s">
        <v>161</v>
      </c>
      <c r="U143" s="226">
        <v>0</v>
      </c>
      <c r="V143" s="226">
        <f>ROUND(E143*U143,2)</f>
        <v>0</v>
      </c>
      <c r="W143" s="226"/>
      <c r="X143" s="226" t="s">
        <v>271</v>
      </c>
      <c r="Y143" s="207"/>
      <c r="Z143" s="207"/>
      <c r="AA143" s="207"/>
      <c r="AB143" s="207"/>
      <c r="AC143" s="207"/>
      <c r="AD143" s="207"/>
      <c r="AE143" s="207"/>
      <c r="AF143" s="207"/>
      <c r="AG143" s="207" t="s">
        <v>272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x14ac:dyDescent="0.25">
      <c r="A144" s="233" t="s">
        <v>140</v>
      </c>
      <c r="B144" s="234" t="s">
        <v>80</v>
      </c>
      <c r="C144" s="252" t="s">
        <v>81</v>
      </c>
      <c r="D144" s="235"/>
      <c r="E144" s="236"/>
      <c r="F144" s="237"/>
      <c r="G144" s="238">
        <f>SUMIF(AG145:AG158,"&lt;&gt;NOR",G145:G158)</f>
        <v>0</v>
      </c>
      <c r="H144" s="232"/>
      <c r="I144" s="232">
        <f>SUM(I145:I158)</f>
        <v>2577.1200000000003</v>
      </c>
      <c r="J144" s="232"/>
      <c r="K144" s="232">
        <f>SUM(K145:K158)</f>
        <v>7763.24</v>
      </c>
      <c r="L144" s="232"/>
      <c r="M144" s="232">
        <f>SUM(M145:M158)</f>
        <v>0</v>
      </c>
      <c r="N144" s="232"/>
      <c r="O144" s="232">
        <f>SUM(O145:O158)</f>
        <v>0.06</v>
      </c>
      <c r="P144" s="232"/>
      <c r="Q144" s="232">
        <f>SUM(Q145:Q158)</f>
        <v>0.02</v>
      </c>
      <c r="R144" s="232"/>
      <c r="S144" s="232"/>
      <c r="T144" s="232"/>
      <c r="U144" s="232"/>
      <c r="V144" s="232">
        <f>SUM(V145:V158)</f>
        <v>16.32</v>
      </c>
      <c r="W144" s="232"/>
      <c r="X144" s="232"/>
      <c r="AG144" t="s">
        <v>141</v>
      </c>
    </row>
    <row r="145" spans="1:60" outlineLevel="1" x14ac:dyDescent="0.25">
      <c r="A145" s="245">
        <v>51</v>
      </c>
      <c r="B145" s="246" t="s">
        <v>303</v>
      </c>
      <c r="C145" s="255" t="s">
        <v>304</v>
      </c>
      <c r="D145" s="247" t="s">
        <v>157</v>
      </c>
      <c r="E145" s="248">
        <v>16</v>
      </c>
      <c r="F145" s="249"/>
      <c r="G145" s="250">
        <f>ROUND(E145*F145,2)</f>
        <v>0</v>
      </c>
      <c r="H145" s="227">
        <v>69.92</v>
      </c>
      <c r="I145" s="226">
        <f>ROUND(E145*H145,2)</f>
        <v>1118.72</v>
      </c>
      <c r="J145" s="227">
        <v>266.08</v>
      </c>
      <c r="K145" s="226">
        <f>ROUND(E145*J145,2)</f>
        <v>4257.28</v>
      </c>
      <c r="L145" s="226">
        <v>15</v>
      </c>
      <c r="M145" s="226">
        <f>G145*(1+L145/100)</f>
        <v>0</v>
      </c>
      <c r="N145" s="226">
        <v>3.9899999999999996E-3</v>
      </c>
      <c r="O145" s="226">
        <f>ROUND(E145*N145,2)</f>
        <v>0.06</v>
      </c>
      <c r="P145" s="226">
        <v>0</v>
      </c>
      <c r="Q145" s="226">
        <f>ROUND(E145*P145,2)</f>
        <v>0</v>
      </c>
      <c r="R145" s="226"/>
      <c r="S145" s="226" t="s">
        <v>145</v>
      </c>
      <c r="T145" s="226" t="s">
        <v>161</v>
      </c>
      <c r="U145" s="226">
        <v>0.54290000000000005</v>
      </c>
      <c r="V145" s="226">
        <f>ROUND(E145*U145,2)</f>
        <v>8.69</v>
      </c>
      <c r="W145" s="226"/>
      <c r="X145" s="226" t="s">
        <v>146</v>
      </c>
      <c r="Y145" s="207"/>
      <c r="Z145" s="207"/>
      <c r="AA145" s="207"/>
      <c r="AB145" s="207"/>
      <c r="AC145" s="207"/>
      <c r="AD145" s="207"/>
      <c r="AE145" s="207"/>
      <c r="AF145" s="207"/>
      <c r="AG145" s="207" t="s">
        <v>147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ht="20.399999999999999" outlineLevel="1" x14ac:dyDescent="0.25">
      <c r="A146" s="245">
        <v>52</v>
      </c>
      <c r="B146" s="246" t="s">
        <v>305</v>
      </c>
      <c r="C146" s="255" t="s">
        <v>306</v>
      </c>
      <c r="D146" s="247" t="s">
        <v>157</v>
      </c>
      <c r="E146" s="248">
        <v>16</v>
      </c>
      <c r="F146" s="249"/>
      <c r="G146" s="250">
        <f>ROUND(E146*F146,2)</f>
        <v>0</v>
      </c>
      <c r="H146" s="227">
        <v>27.01</v>
      </c>
      <c r="I146" s="226">
        <f>ROUND(E146*H146,2)</f>
        <v>432.16</v>
      </c>
      <c r="J146" s="227">
        <v>59.69</v>
      </c>
      <c r="K146" s="226">
        <f>ROUND(E146*J146,2)</f>
        <v>955.04</v>
      </c>
      <c r="L146" s="226">
        <v>15</v>
      </c>
      <c r="M146" s="226">
        <f>G146*(1+L146/100)</f>
        <v>0</v>
      </c>
      <c r="N146" s="226">
        <v>4.0000000000000003E-5</v>
      </c>
      <c r="O146" s="226">
        <f>ROUND(E146*N146,2)</f>
        <v>0</v>
      </c>
      <c r="P146" s="226">
        <v>0</v>
      </c>
      <c r="Q146" s="226">
        <f>ROUND(E146*P146,2)</f>
        <v>0</v>
      </c>
      <c r="R146" s="226"/>
      <c r="S146" s="226" t="s">
        <v>145</v>
      </c>
      <c r="T146" s="226" t="s">
        <v>161</v>
      </c>
      <c r="U146" s="226">
        <v>0.129</v>
      </c>
      <c r="V146" s="226">
        <f>ROUND(E146*U146,2)</f>
        <v>2.06</v>
      </c>
      <c r="W146" s="226"/>
      <c r="X146" s="226" t="s">
        <v>146</v>
      </c>
      <c r="Y146" s="207"/>
      <c r="Z146" s="207"/>
      <c r="AA146" s="207"/>
      <c r="AB146" s="207"/>
      <c r="AC146" s="207"/>
      <c r="AD146" s="207"/>
      <c r="AE146" s="207"/>
      <c r="AF146" s="207"/>
      <c r="AG146" s="207" t="s">
        <v>147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5">
      <c r="A147" s="245">
        <v>53</v>
      </c>
      <c r="B147" s="246" t="s">
        <v>307</v>
      </c>
      <c r="C147" s="255" t="s">
        <v>308</v>
      </c>
      <c r="D147" s="247" t="s">
        <v>224</v>
      </c>
      <c r="E147" s="248">
        <v>2</v>
      </c>
      <c r="F147" s="249"/>
      <c r="G147" s="250">
        <f>ROUND(E147*F147,2)</f>
        <v>0</v>
      </c>
      <c r="H147" s="227">
        <v>111.64</v>
      </c>
      <c r="I147" s="226">
        <f>ROUND(E147*H147,2)</f>
        <v>223.28</v>
      </c>
      <c r="J147" s="227">
        <v>119.36</v>
      </c>
      <c r="K147" s="226">
        <f>ROUND(E147*J147,2)</f>
        <v>238.72</v>
      </c>
      <c r="L147" s="226">
        <v>15</v>
      </c>
      <c r="M147" s="226">
        <f>G147*(1+L147/100)</f>
        <v>0</v>
      </c>
      <c r="N147" s="226">
        <v>6.3000000000000003E-4</v>
      </c>
      <c r="O147" s="226">
        <f>ROUND(E147*N147,2)</f>
        <v>0</v>
      </c>
      <c r="P147" s="226">
        <v>0</v>
      </c>
      <c r="Q147" s="226">
        <f>ROUND(E147*P147,2)</f>
        <v>0</v>
      </c>
      <c r="R147" s="226"/>
      <c r="S147" s="226" t="s">
        <v>145</v>
      </c>
      <c r="T147" s="226" t="s">
        <v>161</v>
      </c>
      <c r="U147" s="226">
        <v>0.27200000000000002</v>
      </c>
      <c r="V147" s="226">
        <f>ROUND(E147*U147,2)</f>
        <v>0.54</v>
      </c>
      <c r="W147" s="226"/>
      <c r="X147" s="226" t="s">
        <v>146</v>
      </c>
      <c r="Y147" s="207"/>
      <c r="Z147" s="207"/>
      <c r="AA147" s="207"/>
      <c r="AB147" s="207"/>
      <c r="AC147" s="207"/>
      <c r="AD147" s="207"/>
      <c r="AE147" s="207"/>
      <c r="AF147" s="207"/>
      <c r="AG147" s="207" t="s">
        <v>147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5">
      <c r="A148" s="245">
        <v>54</v>
      </c>
      <c r="B148" s="246" t="s">
        <v>309</v>
      </c>
      <c r="C148" s="255" t="s">
        <v>310</v>
      </c>
      <c r="D148" s="247" t="s">
        <v>311</v>
      </c>
      <c r="E148" s="248">
        <v>3</v>
      </c>
      <c r="F148" s="249"/>
      <c r="G148" s="250">
        <f>ROUND(E148*F148,2)</f>
        <v>0</v>
      </c>
      <c r="H148" s="227">
        <v>228.24</v>
      </c>
      <c r="I148" s="226">
        <f>ROUND(E148*H148,2)</f>
        <v>684.72</v>
      </c>
      <c r="J148" s="227">
        <v>237.26</v>
      </c>
      <c r="K148" s="226">
        <f>ROUND(E148*J148,2)</f>
        <v>711.78</v>
      </c>
      <c r="L148" s="226">
        <v>15</v>
      </c>
      <c r="M148" s="226">
        <f>G148*(1+L148/100)</f>
        <v>0</v>
      </c>
      <c r="N148" s="226">
        <v>1.48E-3</v>
      </c>
      <c r="O148" s="226">
        <f>ROUND(E148*N148,2)</f>
        <v>0</v>
      </c>
      <c r="P148" s="226">
        <v>0</v>
      </c>
      <c r="Q148" s="226">
        <f>ROUND(E148*P148,2)</f>
        <v>0</v>
      </c>
      <c r="R148" s="226"/>
      <c r="S148" s="226" t="s">
        <v>145</v>
      </c>
      <c r="T148" s="226" t="s">
        <v>161</v>
      </c>
      <c r="U148" s="226">
        <v>0.54</v>
      </c>
      <c r="V148" s="226">
        <f>ROUND(E148*U148,2)</f>
        <v>1.62</v>
      </c>
      <c r="W148" s="226"/>
      <c r="X148" s="226" t="s">
        <v>146</v>
      </c>
      <c r="Y148" s="207"/>
      <c r="Z148" s="207"/>
      <c r="AA148" s="207"/>
      <c r="AB148" s="207"/>
      <c r="AC148" s="207"/>
      <c r="AD148" s="207"/>
      <c r="AE148" s="207"/>
      <c r="AF148" s="207"/>
      <c r="AG148" s="207" t="s">
        <v>147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5">
      <c r="A149" s="245">
        <v>55</v>
      </c>
      <c r="B149" s="246" t="s">
        <v>312</v>
      </c>
      <c r="C149" s="255" t="s">
        <v>313</v>
      </c>
      <c r="D149" s="247" t="s">
        <v>224</v>
      </c>
      <c r="E149" s="248">
        <v>2</v>
      </c>
      <c r="F149" s="249"/>
      <c r="G149" s="250">
        <f>ROUND(E149*F149,2)</f>
        <v>0</v>
      </c>
      <c r="H149" s="227">
        <v>0</v>
      </c>
      <c r="I149" s="226">
        <f>ROUND(E149*H149,2)</f>
        <v>0</v>
      </c>
      <c r="J149" s="227">
        <v>32.9</v>
      </c>
      <c r="K149" s="226">
        <f>ROUND(E149*J149,2)</f>
        <v>65.8</v>
      </c>
      <c r="L149" s="226">
        <v>15</v>
      </c>
      <c r="M149" s="226">
        <f>G149*(1+L149/100)</f>
        <v>0</v>
      </c>
      <c r="N149" s="226">
        <v>0</v>
      </c>
      <c r="O149" s="226">
        <f>ROUND(E149*N149,2)</f>
        <v>0</v>
      </c>
      <c r="P149" s="226">
        <v>5.11E-3</v>
      </c>
      <c r="Q149" s="226">
        <f>ROUND(E149*P149,2)</f>
        <v>0.01</v>
      </c>
      <c r="R149" s="226"/>
      <c r="S149" s="226" t="s">
        <v>145</v>
      </c>
      <c r="T149" s="226" t="s">
        <v>161</v>
      </c>
      <c r="U149" s="226">
        <v>8.3000000000000004E-2</v>
      </c>
      <c r="V149" s="226">
        <f>ROUND(E149*U149,2)</f>
        <v>0.17</v>
      </c>
      <c r="W149" s="226"/>
      <c r="X149" s="226" t="s">
        <v>146</v>
      </c>
      <c r="Y149" s="207"/>
      <c r="Z149" s="207"/>
      <c r="AA149" s="207"/>
      <c r="AB149" s="207"/>
      <c r="AC149" s="207"/>
      <c r="AD149" s="207"/>
      <c r="AE149" s="207"/>
      <c r="AF149" s="207"/>
      <c r="AG149" s="207" t="s">
        <v>147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ht="20.399999999999999" outlineLevel="1" x14ac:dyDescent="0.25">
      <c r="A150" s="245">
        <v>56</v>
      </c>
      <c r="B150" s="246" t="s">
        <v>314</v>
      </c>
      <c r="C150" s="255" t="s">
        <v>315</v>
      </c>
      <c r="D150" s="247" t="s">
        <v>224</v>
      </c>
      <c r="E150" s="248">
        <v>2</v>
      </c>
      <c r="F150" s="249"/>
      <c r="G150" s="250">
        <f>ROUND(E150*F150,2)</f>
        <v>0</v>
      </c>
      <c r="H150" s="227">
        <v>54.74</v>
      </c>
      <c r="I150" s="226">
        <f>ROUND(E150*H150,2)</f>
        <v>109.48</v>
      </c>
      <c r="J150" s="227">
        <v>105.26</v>
      </c>
      <c r="K150" s="226">
        <f>ROUND(E150*J150,2)</f>
        <v>210.52</v>
      </c>
      <c r="L150" s="226">
        <v>15</v>
      </c>
      <c r="M150" s="226">
        <f>G150*(1+L150/100)</f>
        <v>0</v>
      </c>
      <c r="N150" s="226">
        <v>6.0000000000000002E-5</v>
      </c>
      <c r="O150" s="226">
        <f>ROUND(E150*N150,2)</f>
        <v>0</v>
      </c>
      <c r="P150" s="226">
        <v>0</v>
      </c>
      <c r="Q150" s="226">
        <f>ROUND(E150*P150,2)</f>
        <v>0</v>
      </c>
      <c r="R150" s="226"/>
      <c r="S150" s="226" t="s">
        <v>145</v>
      </c>
      <c r="T150" s="226" t="s">
        <v>161</v>
      </c>
      <c r="U150" s="226">
        <v>0.20699999999999999</v>
      </c>
      <c r="V150" s="226">
        <f>ROUND(E150*U150,2)</f>
        <v>0.41</v>
      </c>
      <c r="W150" s="226"/>
      <c r="X150" s="226" t="s">
        <v>146</v>
      </c>
      <c r="Y150" s="207"/>
      <c r="Z150" s="207"/>
      <c r="AA150" s="207"/>
      <c r="AB150" s="207"/>
      <c r="AC150" s="207"/>
      <c r="AD150" s="207"/>
      <c r="AE150" s="207"/>
      <c r="AF150" s="207"/>
      <c r="AG150" s="207" t="s">
        <v>147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5">
      <c r="A151" s="245">
        <v>57</v>
      </c>
      <c r="B151" s="246" t="s">
        <v>316</v>
      </c>
      <c r="C151" s="255" t="s">
        <v>317</v>
      </c>
      <c r="D151" s="247" t="s">
        <v>224</v>
      </c>
      <c r="E151" s="248">
        <v>2</v>
      </c>
      <c r="F151" s="249"/>
      <c r="G151" s="250">
        <f>ROUND(E151*F151,2)</f>
        <v>0</v>
      </c>
      <c r="H151" s="227">
        <v>0</v>
      </c>
      <c r="I151" s="226">
        <f>ROUND(E151*H151,2)</f>
        <v>0</v>
      </c>
      <c r="J151" s="227">
        <v>28.5</v>
      </c>
      <c r="K151" s="226">
        <f>ROUND(E151*J151,2)</f>
        <v>57</v>
      </c>
      <c r="L151" s="226">
        <v>15</v>
      </c>
      <c r="M151" s="226">
        <f>G151*(1+L151/100)</f>
        <v>0</v>
      </c>
      <c r="N151" s="226">
        <v>0</v>
      </c>
      <c r="O151" s="226">
        <f>ROUND(E151*N151,2)</f>
        <v>0</v>
      </c>
      <c r="P151" s="226">
        <v>5.5999999999999999E-3</v>
      </c>
      <c r="Q151" s="226">
        <f>ROUND(E151*P151,2)</f>
        <v>0.01</v>
      </c>
      <c r="R151" s="226"/>
      <c r="S151" s="226" t="s">
        <v>145</v>
      </c>
      <c r="T151" s="226" t="s">
        <v>161</v>
      </c>
      <c r="U151" s="226">
        <v>7.1999999999999995E-2</v>
      </c>
      <c r="V151" s="226">
        <f>ROUND(E151*U151,2)</f>
        <v>0.14000000000000001</v>
      </c>
      <c r="W151" s="226"/>
      <c r="X151" s="226" t="s">
        <v>146</v>
      </c>
      <c r="Y151" s="207"/>
      <c r="Z151" s="207"/>
      <c r="AA151" s="207"/>
      <c r="AB151" s="207"/>
      <c r="AC151" s="207"/>
      <c r="AD151" s="207"/>
      <c r="AE151" s="207"/>
      <c r="AF151" s="207"/>
      <c r="AG151" s="207" t="s">
        <v>147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5">
      <c r="A152" s="245">
        <v>58</v>
      </c>
      <c r="B152" s="246" t="s">
        <v>318</v>
      </c>
      <c r="C152" s="255" t="s">
        <v>319</v>
      </c>
      <c r="D152" s="247" t="s">
        <v>224</v>
      </c>
      <c r="E152" s="248">
        <v>2</v>
      </c>
      <c r="F152" s="249"/>
      <c r="G152" s="250">
        <f>ROUND(E152*F152,2)</f>
        <v>0</v>
      </c>
      <c r="H152" s="227">
        <v>2.38</v>
      </c>
      <c r="I152" s="226">
        <f>ROUND(E152*H152,2)</f>
        <v>4.76</v>
      </c>
      <c r="J152" s="227">
        <v>88.52</v>
      </c>
      <c r="K152" s="226">
        <f>ROUND(E152*J152,2)</f>
        <v>177.04</v>
      </c>
      <c r="L152" s="226">
        <v>15</v>
      </c>
      <c r="M152" s="226">
        <f>G152*(1+L152/100)</f>
        <v>0</v>
      </c>
      <c r="N152" s="226">
        <v>2.0000000000000002E-5</v>
      </c>
      <c r="O152" s="226">
        <f>ROUND(E152*N152,2)</f>
        <v>0</v>
      </c>
      <c r="P152" s="226">
        <v>0</v>
      </c>
      <c r="Q152" s="226">
        <f>ROUND(E152*P152,2)</f>
        <v>0</v>
      </c>
      <c r="R152" s="226"/>
      <c r="S152" s="226" t="s">
        <v>145</v>
      </c>
      <c r="T152" s="226" t="s">
        <v>161</v>
      </c>
      <c r="U152" s="226">
        <v>0.17499999999999999</v>
      </c>
      <c r="V152" s="226">
        <f>ROUND(E152*U152,2)</f>
        <v>0.35</v>
      </c>
      <c r="W152" s="226"/>
      <c r="X152" s="226" t="s">
        <v>146</v>
      </c>
      <c r="Y152" s="207"/>
      <c r="Z152" s="207"/>
      <c r="AA152" s="207"/>
      <c r="AB152" s="207"/>
      <c r="AC152" s="207"/>
      <c r="AD152" s="207"/>
      <c r="AE152" s="207"/>
      <c r="AF152" s="207"/>
      <c r="AG152" s="207" t="s">
        <v>147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5">
      <c r="A153" s="245">
        <v>59</v>
      </c>
      <c r="B153" s="246" t="s">
        <v>320</v>
      </c>
      <c r="C153" s="255" t="s">
        <v>321</v>
      </c>
      <c r="D153" s="247" t="s">
        <v>157</v>
      </c>
      <c r="E153" s="248">
        <v>16</v>
      </c>
      <c r="F153" s="249"/>
      <c r="G153" s="250">
        <f>ROUND(E153*F153,2)</f>
        <v>0</v>
      </c>
      <c r="H153" s="227">
        <v>0.25</v>
      </c>
      <c r="I153" s="226">
        <f>ROUND(E153*H153,2)</f>
        <v>4</v>
      </c>
      <c r="J153" s="227">
        <v>10.65</v>
      </c>
      <c r="K153" s="226">
        <f>ROUND(E153*J153,2)</f>
        <v>170.4</v>
      </c>
      <c r="L153" s="226">
        <v>15</v>
      </c>
      <c r="M153" s="226">
        <f>G153*(1+L153/100)</f>
        <v>0</v>
      </c>
      <c r="N153" s="226">
        <v>0</v>
      </c>
      <c r="O153" s="226">
        <f>ROUND(E153*N153,2)</f>
        <v>0</v>
      </c>
      <c r="P153" s="226">
        <v>0</v>
      </c>
      <c r="Q153" s="226">
        <f>ROUND(E153*P153,2)</f>
        <v>0</v>
      </c>
      <c r="R153" s="226"/>
      <c r="S153" s="226" t="s">
        <v>145</v>
      </c>
      <c r="T153" s="226" t="s">
        <v>161</v>
      </c>
      <c r="U153" s="226">
        <v>2.1000000000000001E-2</v>
      </c>
      <c r="V153" s="226">
        <f>ROUND(E153*U153,2)</f>
        <v>0.34</v>
      </c>
      <c r="W153" s="226"/>
      <c r="X153" s="226" t="s">
        <v>146</v>
      </c>
      <c r="Y153" s="207"/>
      <c r="Z153" s="207"/>
      <c r="AA153" s="207"/>
      <c r="AB153" s="207"/>
      <c r="AC153" s="207"/>
      <c r="AD153" s="207"/>
      <c r="AE153" s="207"/>
      <c r="AF153" s="207"/>
      <c r="AG153" s="207" t="s">
        <v>147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5">
      <c r="A154" s="239">
        <v>60</v>
      </c>
      <c r="B154" s="240" t="s">
        <v>322</v>
      </c>
      <c r="C154" s="253" t="s">
        <v>323</v>
      </c>
      <c r="D154" s="241" t="s">
        <v>324</v>
      </c>
      <c r="E154" s="242">
        <v>2</v>
      </c>
      <c r="F154" s="243"/>
      <c r="G154" s="244">
        <f>ROUND(E154*F154,2)</f>
        <v>0</v>
      </c>
      <c r="H154" s="227">
        <v>0</v>
      </c>
      <c r="I154" s="226">
        <f>ROUND(E154*H154,2)</f>
        <v>0</v>
      </c>
      <c r="J154" s="227">
        <v>396</v>
      </c>
      <c r="K154" s="226">
        <f>ROUND(E154*J154,2)</f>
        <v>792</v>
      </c>
      <c r="L154" s="226">
        <v>15</v>
      </c>
      <c r="M154" s="226">
        <f>G154*(1+L154/100)</f>
        <v>0</v>
      </c>
      <c r="N154" s="226">
        <v>0</v>
      </c>
      <c r="O154" s="226">
        <f>ROUND(E154*N154,2)</f>
        <v>0</v>
      </c>
      <c r="P154" s="226">
        <v>0</v>
      </c>
      <c r="Q154" s="226">
        <f>ROUND(E154*P154,2)</f>
        <v>0</v>
      </c>
      <c r="R154" s="226"/>
      <c r="S154" s="226" t="s">
        <v>145</v>
      </c>
      <c r="T154" s="226" t="s">
        <v>161</v>
      </c>
      <c r="U154" s="226">
        <v>1</v>
      </c>
      <c r="V154" s="226">
        <f>ROUND(E154*U154,2)</f>
        <v>2</v>
      </c>
      <c r="W154" s="226"/>
      <c r="X154" s="226" t="s">
        <v>146</v>
      </c>
      <c r="Y154" s="207"/>
      <c r="Z154" s="207"/>
      <c r="AA154" s="207"/>
      <c r="AB154" s="207"/>
      <c r="AC154" s="207"/>
      <c r="AD154" s="207"/>
      <c r="AE154" s="207"/>
      <c r="AF154" s="207"/>
      <c r="AG154" s="207" t="s">
        <v>147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5">
      <c r="A155" s="224"/>
      <c r="B155" s="225"/>
      <c r="C155" s="254" t="s">
        <v>325</v>
      </c>
      <c r="D155" s="228"/>
      <c r="E155" s="229">
        <v>2</v>
      </c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149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5">
      <c r="A156" s="224"/>
      <c r="B156" s="225"/>
      <c r="C156" s="254" t="s">
        <v>326</v>
      </c>
      <c r="D156" s="228"/>
      <c r="E156" s="229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149</v>
      </c>
      <c r="AH156" s="207">
        <v>0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5">
      <c r="A157" s="224"/>
      <c r="B157" s="225"/>
      <c r="C157" s="254" t="s">
        <v>327</v>
      </c>
      <c r="D157" s="228"/>
      <c r="E157" s="229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149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5">
      <c r="A158" s="245">
        <v>61</v>
      </c>
      <c r="B158" s="246" t="s">
        <v>328</v>
      </c>
      <c r="C158" s="255" t="s">
        <v>329</v>
      </c>
      <c r="D158" s="247" t="s">
        <v>0</v>
      </c>
      <c r="E158" s="248">
        <v>102.127</v>
      </c>
      <c r="F158" s="249"/>
      <c r="G158" s="250">
        <f>ROUND(E158*F158,2)</f>
        <v>0</v>
      </c>
      <c r="H158" s="227">
        <v>0</v>
      </c>
      <c r="I158" s="226">
        <f>ROUND(E158*H158,2)</f>
        <v>0</v>
      </c>
      <c r="J158" s="227">
        <v>1.25</v>
      </c>
      <c r="K158" s="226">
        <f>ROUND(E158*J158,2)</f>
        <v>127.66</v>
      </c>
      <c r="L158" s="226">
        <v>15</v>
      </c>
      <c r="M158" s="226">
        <f>G158*(1+L158/100)</f>
        <v>0</v>
      </c>
      <c r="N158" s="226">
        <v>0</v>
      </c>
      <c r="O158" s="226">
        <f>ROUND(E158*N158,2)</f>
        <v>0</v>
      </c>
      <c r="P158" s="226">
        <v>0</v>
      </c>
      <c r="Q158" s="226">
        <f>ROUND(E158*P158,2)</f>
        <v>0</v>
      </c>
      <c r="R158" s="226"/>
      <c r="S158" s="226" t="s">
        <v>145</v>
      </c>
      <c r="T158" s="226" t="s">
        <v>161</v>
      </c>
      <c r="U158" s="226">
        <v>0</v>
      </c>
      <c r="V158" s="226">
        <f>ROUND(E158*U158,2)</f>
        <v>0</v>
      </c>
      <c r="W158" s="226"/>
      <c r="X158" s="226" t="s">
        <v>271</v>
      </c>
      <c r="Y158" s="207"/>
      <c r="Z158" s="207"/>
      <c r="AA158" s="207"/>
      <c r="AB158" s="207"/>
      <c r="AC158" s="207"/>
      <c r="AD158" s="207"/>
      <c r="AE158" s="207"/>
      <c r="AF158" s="207"/>
      <c r="AG158" s="207" t="s">
        <v>272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x14ac:dyDescent="0.25">
      <c r="A159" s="233" t="s">
        <v>140</v>
      </c>
      <c r="B159" s="234" t="s">
        <v>82</v>
      </c>
      <c r="C159" s="252" t="s">
        <v>83</v>
      </c>
      <c r="D159" s="235"/>
      <c r="E159" s="236"/>
      <c r="F159" s="237"/>
      <c r="G159" s="238">
        <f>SUMIF(AG160:AG168,"&lt;&gt;NOR",G160:G168)</f>
        <v>0</v>
      </c>
      <c r="H159" s="232"/>
      <c r="I159" s="232">
        <f>SUM(I160:I168)</f>
        <v>4492.71</v>
      </c>
      <c r="J159" s="232"/>
      <c r="K159" s="232">
        <f>SUM(K160:K168)</f>
        <v>5472.9599999999991</v>
      </c>
      <c r="L159" s="232"/>
      <c r="M159" s="232">
        <f>SUM(M160:M168)</f>
        <v>0</v>
      </c>
      <c r="N159" s="232"/>
      <c r="O159" s="232">
        <f>SUM(O160:O168)</f>
        <v>0</v>
      </c>
      <c r="P159" s="232"/>
      <c r="Q159" s="232">
        <f>SUM(Q160:Q168)</f>
        <v>0</v>
      </c>
      <c r="R159" s="232"/>
      <c r="S159" s="232"/>
      <c r="T159" s="232"/>
      <c r="U159" s="232"/>
      <c r="V159" s="232">
        <f>SUM(V160:V168)</f>
        <v>4.1900000000000004</v>
      </c>
      <c r="W159" s="232"/>
      <c r="X159" s="232"/>
      <c r="AG159" t="s">
        <v>141</v>
      </c>
    </row>
    <row r="160" spans="1:60" ht="20.399999999999999" outlineLevel="1" x14ac:dyDescent="0.25">
      <c r="A160" s="245">
        <v>62</v>
      </c>
      <c r="B160" s="246" t="s">
        <v>330</v>
      </c>
      <c r="C160" s="255" t="s">
        <v>331</v>
      </c>
      <c r="D160" s="247" t="s">
        <v>332</v>
      </c>
      <c r="E160" s="248">
        <v>1</v>
      </c>
      <c r="F160" s="249"/>
      <c r="G160" s="250">
        <f>ROUND(E160*F160,2)</f>
        <v>0</v>
      </c>
      <c r="H160" s="227">
        <v>983.29</v>
      </c>
      <c r="I160" s="226">
        <f>ROUND(E160*H160,2)</f>
        <v>983.29</v>
      </c>
      <c r="J160" s="227">
        <v>1066.71</v>
      </c>
      <c r="K160" s="226">
        <f>ROUND(E160*J160,2)</f>
        <v>1066.71</v>
      </c>
      <c r="L160" s="226">
        <v>15</v>
      </c>
      <c r="M160" s="226">
        <f>G160*(1+L160/100)</f>
        <v>0</v>
      </c>
      <c r="N160" s="226">
        <v>3.2499999999999999E-3</v>
      </c>
      <c r="O160" s="226">
        <f>ROUND(E160*N160,2)</f>
        <v>0</v>
      </c>
      <c r="P160" s="226">
        <v>0</v>
      </c>
      <c r="Q160" s="226">
        <f>ROUND(E160*P160,2)</f>
        <v>0</v>
      </c>
      <c r="R160" s="226"/>
      <c r="S160" s="226" t="s">
        <v>145</v>
      </c>
      <c r="T160" s="226" t="s">
        <v>161</v>
      </c>
      <c r="U160" s="226">
        <v>1.78</v>
      </c>
      <c r="V160" s="226">
        <f>ROUND(E160*U160,2)</f>
        <v>1.78</v>
      </c>
      <c r="W160" s="226"/>
      <c r="X160" s="226" t="s">
        <v>146</v>
      </c>
      <c r="Y160" s="207"/>
      <c r="Z160" s="207"/>
      <c r="AA160" s="207"/>
      <c r="AB160" s="207"/>
      <c r="AC160" s="207"/>
      <c r="AD160" s="207"/>
      <c r="AE160" s="207"/>
      <c r="AF160" s="207"/>
      <c r="AG160" s="207" t="s">
        <v>147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5">
      <c r="A161" s="245">
        <v>63</v>
      </c>
      <c r="B161" s="246" t="s">
        <v>333</v>
      </c>
      <c r="C161" s="255" t="s">
        <v>334</v>
      </c>
      <c r="D161" s="247" t="s">
        <v>332</v>
      </c>
      <c r="E161" s="248">
        <v>1</v>
      </c>
      <c r="F161" s="249"/>
      <c r="G161" s="250">
        <f>ROUND(E161*F161,2)</f>
        <v>0</v>
      </c>
      <c r="H161" s="227">
        <v>32.549999999999997</v>
      </c>
      <c r="I161" s="226">
        <f>ROUND(E161*H161,2)</f>
        <v>32.549999999999997</v>
      </c>
      <c r="J161" s="227">
        <v>431.45</v>
      </c>
      <c r="K161" s="226">
        <f>ROUND(E161*J161,2)</f>
        <v>431.45</v>
      </c>
      <c r="L161" s="226">
        <v>15</v>
      </c>
      <c r="M161" s="226">
        <f>G161*(1+L161/100)</f>
        <v>0</v>
      </c>
      <c r="N161" s="226">
        <v>1.8000000000000001E-4</v>
      </c>
      <c r="O161" s="226">
        <f>ROUND(E161*N161,2)</f>
        <v>0</v>
      </c>
      <c r="P161" s="226">
        <v>0</v>
      </c>
      <c r="Q161" s="226">
        <f>ROUND(E161*P161,2)</f>
        <v>0</v>
      </c>
      <c r="R161" s="226"/>
      <c r="S161" s="226" t="s">
        <v>145</v>
      </c>
      <c r="T161" s="226" t="s">
        <v>145</v>
      </c>
      <c r="U161" s="226">
        <v>0.83799999999999997</v>
      </c>
      <c r="V161" s="226">
        <f>ROUND(E161*U161,2)</f>
        <v>0.84</v>
      </c>
      <c r="W161" s="226"/>
      <c r="X161" s="226" t="s">
        <v>146</v>
      </c>
      <c r="Y161" s="207"/>
      <c r="Z161" s="207"/>
      <c r="AA161" s="207"/>
      <c r="AB161" s="207"/>
      <c r="AC161" s="207"/>
      <c r="AD161" s="207"/>
      <c r="AE161" s="207"/>
      <c r="AF161" s="207"/>
      <c r="AG161" s="207" t="s">
        <v>147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5">
      <c r="A162" s="245">
        <v>64</v>
      </c>
      <c r="B162" s="246" t="s">
        <v>335</v>
      </c>
      <c r="C162" s="255" t="s">
        <v>336</v>
      </c>
      <c r="D162" s="247" t="s">
        <v>157</v>
      </c>
      <c r="E162" s="248">
        <v>2</v>
      </c>
      <c r="F162" s="249"/>
      <c r="G162" s="250">
        <f>ROUND(E162*F162,2)</f>
        <v>0</v>
      </c>
      <c r="H162" s="227">
        <v>265.29000000000002</v>
      </c>
      <c r="I162" s="226">
        <f>ROUND(E162*H162,2)</f>
        <v>530.58000000000004</v>
      </c>
      <c r="J162" s="227">
        <v>166.71</v>
      </c>
      <c r="K162" s="226">
        <f>ROUND(E162*J162,2)</f>
        <v>333.42</v>
      </c>
      <c r="L162" s="226">
        <v>15</v>
      </c>
      <c r="M162" s="226">
        <f>G162*(1+L162/100)</f>
        <v>0</v>
      </c>
      <c r="N162" s="226">
        <v>7.9000000000000001E-4</v>
      </c>
      <c r="O162" s="226">
        <f>ROUND(E162*N162,2)</f>
        <v>0</v>
      </c>
      <c r="P162" s="226">
        <v>0</v>
      </c>
      <c r="Q162" s="226">
        <f>ROUND(E162*P162,2)</f>
        <v>0</v>
      </c>
      <c r="R162" s="226"/>
      <c r="S162" s="226" t="s">
        <v>145</v>
      </c>
      <c r="T162" s="226" t="s">
        <v>145</v>
      </c>
      <c r="U162" s="226">
        <v>0.30869000000000002</v>
      </c>
      <c r="V162" s="226">
        <f>ROUND(E162*U162,2)</f>
        <v>0.62</v>
      </c>
      <c r="W162" s="226"/>
      <c r="X162" s="226" t="s">
        <v>146</v>
      </c>
      <c r="Y162" s="207"/>
      <c r="Z162" s="207"/>
      <c r="AA162" s="207"/>
      <c r="AB162" s="207"/>
      <c r="AC162" s="207"/>
      <c r="AD162" s="207"/>
      <c r="AE162" s="207"/>
      <c r="AF162" s="207"/>
      <c r="AG162" s="207" t="s">
        <v>147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5">
      <c r="A163" s="245">
        <v>65</v>
      </c>
      <c r="B163" s="246" t="s">
        <v>337</v>
      </c>
      <c r="C163" s="255" t="s">
        <v>338</v>
      </c>
      <c r="D163" s="247" t="s">
        <v>224</v>
      </c>
      <c r="E163" s="248">
        <v>1</v>
      </c>
      <c r="F163" s="249"/>
      <c r="G163" s="250">
        <f>ROUND(E163*F163,2)</f>
        <v>0</v>
      </c>
      <c r="H163" s="227">
        <v>124.39</v>
      </c>
      <c r="I163" s="226">
        <f>ROUND(E163*H163,2)</f>
        <v>124.39</v>
      </c>
      <c r="J163" s="227">
        <v>236.11</v>
      </c>
      <c r="K163" s="226">
        <f>ROUND(E163*J163,2)</f>
        <v>236.11</v>
      </c>
      <c r="L163" s="226">
        <v>15</v>
      </c>
      <c r="M163" s="226">
        <f>G163*(1+L163/100)</f>
        <v>0</v>
      </c>
      <c r="N163" s="226">
        <v>9.3000000000000005E-4</v>
      </c>
      <c r="O163" s="226">
        <f>ROUND(E163*N163,2)</f>
        <v>0</v>
      </c>
      <c r="P163" s="226">
        <v>0</v>
      </c>
      <c r="Q163" s="226">
        <f>ROUND(E163*P163,2)</f>
        <v>0</v>
      </c>
      <c r="R163" s="226"/>
      <c r="S163" s="226" t="s">
        <v>145</v>
      </c>
      <c r="T163" s="226" t="s">
        <v>161</v>
      </c>
      <c r="U163" s="226">
        <v>0.42399999999999999</v>
      </c>
      <c r="V163" s="226">
        <f>ROUND(E163*U163,2)</f>
        <v>0.42</v>
      </c>
      <c r="W163" s="226"/>
      <c r="X163" s="226" t="s">
        <v>146</v>
      </c>
      <c r="Y163" s="207"/>
      <c r="Z163" s="207"/>
      <c r="AA163" s="207"/>
      <c r="AB163" s="207"/>
      <c r="AC163" s="207"/>
      <c r="AD163" s="207"/>
      <c r="AE163" s="207"/>
      <c r="AF163" s="207"/>
      <c r="AG163" s="207" t="s">
        <v>147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5">
      <c r="A164" s="245">
        <v>66</v>
      </c>
      <c r="B164" s="246" t="s">
        <v>339</v>
      </c>
      <c r="C164" s="255" t="s">
        <v>340</v>
      </c>
      <c r="D164" s="247" t="s">
        <v>332</v>
      </c>
      <c r="E164" s="248">
        <v>1</v>
      </c>
      <c r="F164" s="249"/>
      <c r="G164" s="250">
        <f>ROUND(E164*F164,2)</f>
        <v>0</v>
      </c>
      <c r="H164" s="227">
        <v>1800.82</v>
      </c>
      <c r="I164" s="226">
        <f>ROUND(E164*H164,2)</f>
        <v>1800.82</v>
      </c>
      <c r="J164" s="227">
        <v>81.180000000000007</v>
      </c>
      <c r="K164" s="226">
        <f>ROUND(E164*J164,2)</f>
        <v>81.180000000000007</v>
      </c>
      <c r="L164" s="226">
        <v>15</v>
      </c>
      <c r="M164" s="226">
        <f>G164*(1+L164/100)</f>
        <v>0</v>
      </c>
      <c r="N164" s="226">
        <v>1E-3</v>
      </c>
      <c r="O164" s="226">
        <f>ROUND(E164*N164,2)</f>
        <v>0</v>
      </c>
      <c r="P164" s="226">
        <v>0</v>
      </c>
      <c r="Q164" s="226">
        <f>ROUND(E164*P164,2)</f>
        <v>0</v>
      </c>
      <c r="R164" s="226"/>
      <c r="S164" s="226" t="s">
        <v>145</v>
      </c>
      <c r="T164" s="226" t="s">
        <v>161</v>
      </c>
      <c r="U164" s="226">
        <v>0.14499999999999999</v>
      </c>
      <c r="V164" s="226">
        <f>ROUND(E164*U164,2)</f>
        <v>0.15</v>
      </c>
      <c r="W164" s="226"/>
      <c r="X164" s="226" t="s">
        <v>146</v>
      </c>
      <c r="Y164" s="207"/>
      <c r="Z164" s="207"/>
      <c r="AA164" s="207"/>
      <c r="AB164" s="207"/>
      <c r="AC164" s="207"/>
      <c r="AD164" s="207"/>
      <c r="AE164" s="207"/>
      <c r="AF164" s="207"/>
      <c r="AG164" s="207" t="s">
        <v>147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5">
      <c r="A165" s="245">
        <v>67</v>
      </c>
      <c r="B165" s="246" t="s">
        <v>341</v>
      </c>
      <c r="C165" s="255" t="s">
        <v>342</v>
      </c>
      <c r="D165" s="247" t="s">
        <v>332</v>
      </c>
      <c r="E165" s="248">
        <v>1</v>
      </c>
      <c r="F165" s="249"/>
      <c r="G165" s="250">
        <f>ROUND(E165*F165,2)</f>
        <v>0</v>
      </c>
      <c r="H165" s="227">
        <v>738.8</v>
      </c>
      <c r="I165" s="226">
        <f>ROUND(E165*H165,2)</f>
        <v>738.8</v>
      </c>
      <c r="J165" s="227">
        <v>92.2</v>
      </c>
      <c r="K165" s="226">
        <f>ROUND(E165*J165,2)</f>
        <v>92.2</v>
      </c>
      <c r="L165" s="226">
        <v>15</v>
      </c>
      <c r="M165" s="226">
        <f>G165*(1+L165/100)</f>
        <v>0</v>
      </c>
      <c r="N165" s="226">
        <v>5.0000000000000001E-4</v>
      </c>
      <c r="O165" s="226">
        <f>ROUND(E165*N165,2)</f>
        <v>0</v>
      </c>
      <c r="P165" s="226">
        <v>0</v>
      </c>
      <c r="Q165" s="226">
        <f>ROUND(E165*P165,2)</f>
        <v>0</v>
      </c>
      <c r="R165" s="226"/>
      <c r="S165" s="226" t="s">
        <v>145</v>
      </c>
      <c r="T165" s="226" t="s">
        <v>161</v>
      </c>
      <c r="U165" s="226">
        <v>0.16500000000000001</v>
      </c>
      <c r="V165" s="226">
        <f>ROUND(E165*U165,2)</f>
        <v>0.17</v>
      </c>
      <c r="W165" s="226"/>
      <c r="X165" s="226" t="s">
        <v>146</v>
      </c>
      <c r="Y165" s="207"/>
      <c r="Z165" s="207"/>
      <c r="AA165" s="207"/>
      <c r="AB165" s="207"/>
      <c r="AC165" s="207"/>
      <c r="AD165" s="207"/>
      <c r="AE165" s="207"/>
      <c r="AF165" s="207"/>
      <c r="AG165" s="207" t="s">
        <v>147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5">
      <c r="A166" s="245">
        <v>68</v>
      </c>
      <c r="B166" s="246" t="s">
        <v>343</v>
      </c>
      <c r="C166" s="255" t="s">
        <v>344</v>
      </c>
      <c r="D166" s="247" t="s">
        <v>224</v>
      </c>
      <c r="E166" s="248">
        <v>1</v>
      </c>
      <c r="F166" s="249"/>
      <c r="G166" s="250">
        <f>ROUND(E166*F166,2)</f>
        <v>0</v>
      </c>
      <c r="H166" s="227">
        <v>282.27999999999997</v>
      </c>
      <c r="I166" s="226">
        <f>ROUND(E166*H166,2)</f>
        <v>282.27999999999997</v>
      </c>
      <c r="J166" s="227">
        <v>113.72</v>
      </c>
      <c r="K166" s="226">
        <f>ROUND(E166*J166,2)</f>
        <v>113.72</v>
      </c>
      <c r="L166" s="226">
        <v>15</v>
      </c>
      <c r="M166" s="226">
        <f>G166*(1+L166/100)</f>
        <v>0</v>
      </c>
      <c r="N166" s="226">
        <v>2.5000000000000001E-4</v>
      </c>
      <c r="O166" s="226">
        <f>ROUND(E166*N166,2)</f>
        <v>0</v>
      </c>
      <c r="P166" s="226">
        <v>0</v>
      </c>
      <c r="Q166" s="226">
        <f>ROUND(E166*P166,2)</f>
        <v>0</v>
      </c>
      <c r="R166" s="226"/>
      <c r="S166" s="226" t="s">
        <v>145</v>
      </c>
      <c r="T166" s="226" t="s">
        <v>145</v>
      </c>
      <c r="U166" s="226">
        <v>0.20599999999999999</v>
      </c>
      <c r="V166" s="226">
        <f>ROUND(E166*U166,2)</f>
        <v>0.21</v>
      </c>
      <c r="W166" s="226"/>
      <c r="X166" s="226" t="s">
        <v>146</v>
      </c>
      <c r="Y166" s="207"/>
      <c r="Z166" s="207"/>
      <c r="AA166" s="207"/>
      <c r="AB166" s="207"/>
      <c r="AC166" s="207"/>
      <c r="AD166" s="207"/>
      <c r="AE166" s="207"/>
      <c r="AF166" s="207"/>
      <c r="AG166" s="207" t="s">
        <v>147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5">
      <c r="A167" s="245">
        <v>69</v>
      </c>
      <c r="B167" s="246" t="s">
        <v>345</v>
      </c>
      <c r="C167" s="255" t="s">
        <v>346</v>
      </c>
      <c r="D167" s="247" t="s">
        <v>285</v>
      </c>
      <c r="E167" s="248">
        <v>1</v>
      </c>
      <c r="F167" s="249"/>
      <c r="G167" s="250">
        <f>ROUND(E167*F167,2)</f>
        <v>0</v>
      </c>
      <c r="H167" s="227">
        <v>0</v>
      </c>
      <c r="I167" s="226">
        <f>ROUND(E167*H167,2)</f>
        <v>0</v>
      </c>
      <c r="J167" s="227">
        <v>3000</v>
      </c>
      <c r="K167" s="226">
        <f>ROUND(E167*J167,2)</f>
        <v>3000</v>
      </c>
      <c r="L167" s="226">
        <v>15</v>
      </c>
      <c r="M167" s="226">
        <f>G167*(1+L167/100)</f>
        <v>0</v>
      </c>
      <c r="N167" s="226">
        <v>0</v>
      </c>
      <c r="O167" s="226">
        <f>ROUND(E167*N167,2)</f>
        <v>0</v>
      </c>
      <c r="P167" s="226">
        <v>0</v>
      </c>
      <c r="Q167" s="226">
        <f>ROUND(E167*P167,2)</f>
        <v>0</v>
      </c>
      <c r="R167" s="226"/>
      <c r="S167" s="226" t="s">
        <v>286</v>
      </c>
      <c r="T167" s="226" t="s">
        <v>161</v>
      </c>
      <c r="U167" s="226">
        <v>0</v>
      </c>
      <c r="V167" s="226">
        <f>ROUND(E167*U167,2)</f>
        <v>0</v>
      </c>
      <c r="W167" s="226"/>
      <c r="X167" s="226" t="s">
        <v>146</v>
      </c>
      <c r="Y167" s="207"/>
      <c r="Z167" s="207"/>
      <c r="AA167" s="207"/>
      <c r="AB167" s="207"/>
      <c r="AC167" s="207"/>
      <c r="AD167" s="207"/>
      <c r="AE167" s="207"/>
      <c r="AF167" s="207"/>
      <c r="AG167" s="207" t="s">
        <v>147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5">
      <c r="A168" s="245">
        <v>70</v>
      </c>
      <c r="B168" s="246" t="s">
        <v>347</v>
      </c>
      <c r="C168" s="255" t="s">
        <v>348</v>
      </c>
      <c r="D168" s="247" t="s">
        <v>0</v>
      </c>
      <c r="E168" s="248">
        <v>98.474999999999994</v>
      </c>
      <c r="F168" s="249"/>
      <c r="G168" s="250">
        <f>ROUND(E168*F168,2)</f>
        <v>0</v>
      </c>
      <c r="H168" s="227">
        <v>0</v>
      </c>
      <c r="I168" s="226">
        <f>ROUND(E168*H168,2)</f>
        <v>0</v>
      </c>
      <c r="J168" s="227">
        <v>1.2</v>
      </c>
      <c r="K168" s="226">
        <f>ROUND(E168*J168,2)</f>
        <v>118.17</v>
      </c>
      <c r="L168" s="226">
        <v>15</v>
      </c>
      <c r="M168" s="226">
        <f>G168*(1+L168/100)</f>
        <v>0</v>
      </c>
      <c r="N168" s="226">
        <v>0</v>
      </c>
      <c r="O168" s="226">
        <f>ROUND(E168*N168,2)</f>
        <v>0</v>
      </c>
      <c r="P168" s="226">
        <v>0</v>
      </c>
      <c r="Q168" s="226">
        <f>ROUND(E168*P168,2)</f>
        <v>0</v>
      </c>
      <c r="R168" s="226"/>
      <c r="S168" s="226" t="s">
        <v>145</v>
      </c>
      <c r="T168" s="226" t="s">
        <v>161</v>
      </c>
      <c r="U168" s="226">
        <v>0</v>
      </c>
      <c r="V168" s="226">
        <f>ROUND(E168*U168,2)</f>
        <v>0</v>
      </c>
      <c r="W168" s="226"/>
      <c r="X168" s="226" t="s">
        <v>271</v>
      </c>
      <c r="Y168" s="207"/>
      <c r="Z168" s="207"/>
      <c r="AA168" s="207"/>
      <c r="AB168" s="207"/>
      <c r="AC168" s="207"/>
      <c r="AD168" s="207"/>
      <c r="AE168" s="207"/>
      <c r="AF168" s="207"/>
      <c r="AG168" s="207" t="s">
        <v>272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x14ac:dyDescent="0.25">
      <c r="A169" s="233" t="s">
        <v>140</v>
      </c>
      <c r="B169" s="234" t="s">
        <v>84</v>
      </c>
      <c r="C169" s="252" t="s">
        <v>85</v>
      </c>
      <c r="D169" s="235"/>
      <c r="E169" s="236"/>
      <c r="F169" s="237"/>
      <c r="G169" s="238">
        <f>SUMIF(AG170:AG200,"&lt;&gt;NOR",G170:G200)</f>
        <v>0</v>
      </c>
      <c r="H169" s="232"/>
      <c r="I169" s="232">
        <f>SUM(I170:I200)</f>
        <v>25334.120000000003</v>
      </c>
      <c r="J169" s="232"/>
      <c r="K169" s="232">
        <f>SUM(K170:K200)</f>
        <v>7240.2300000000005</v>
      </c>
      <c r="L169" s="232"/>
      <c r="M169" s="232">
        <f>SUM(M170:M200)</f>
        <v>0</v>
      </c>
      <c r="N169" s="232"/>
      <c r="O169" s="232">
        <f>SUM(O170:O200)</f>
        <v>0.05</v>
      </c>
      <c r="P169" s="232"/>
      <c r="Q169" s="232">
        <f>SUM(Q170:Q200)</f>
        <v>0.14000000000000001</v>
      </c>
      <c r="R169" s="232"/>
      <c r="S169" s="232"/>
      <c r="T169" s="232"/>
      <c r="U169" s="232"/>
      <c r="V169" s="232">
        <f>SUM(V170:V200)</f>
        <v>12.78</v>
      </c>
      <c r="W169" s="232"/>
      <c r="X169" s="232"/>
      <c r="AG169" t="s">
        <v>141</v>
      </c>
    </row>
    <row r="170" spans="1:60" ht="20.399999999999999" outlineLevel="1" x14ac:dyDescent="0.25">
      <c r="A170" s="245">
        <v>71</v>
      </c>
      <c r="B170" s="246" t="s">
        <v>349</v>
      </c>
      <c r="C170" s="255" t="s">
        <v>350</v>
      </c>
      <c r="D170" s="247" t="s">
        <v>224</v>
      </c>
      <c r="E170" s="248">
        <v>1</v>
      </c>
      <c r="F170" s="249"/>
      <c r="G170" s="250">
        <f>ROUND(E170*F170,2)</f>
        <v>0</v>
      </c>
      <c r="H170" s="227">
        <v>3548.86</v>
      </c>
      <c r="I170" s="226">
        <f>ROUND(E170*H170,2)</f>
        <v>3548.86</v>
      </c>
      <c r="J170" s="227">
        <v>141.13999999999999</v>
      </c>
      <c r="K170" s="226">
        <f>ROUND(E170*J170,2)</f>
        <v>141.13999999999999</v>
      </c>
      <c r="L170" s="226">
        <v>15</v>
      </c>
      <c r="M170" s="226">
        <f>G170*(1+L170/100)</f>
        <v>0</v>
      </c>
      <c r="N170" s="226">
        <v>1.1800000000000001E-3</v>
      </c>
      <c r="O170" s="226">
        <f>ROUND(E170*N170,2)</f>
        <v>0</v>
      </c>
      <c r="P170" s="226">
        <v>0</v>
      </c>
      <c r="Q170" s="226">
        <f>ROUND(E170*P170,2)</f>
        <v>0</v>
      </c>
      <c r="R170" s="226"/>
      <c r="S170" s="226" t="s">
        <v>145</v>
      </c>
      <c r="T170" s="226" t="s">
        <v>161</v>
      </c>
      <c r="U170" s="226">
        <v>0.2</v>
      </c>
      <c r="V170" s="226">
        <f>ROUND(E170*U170,2)</f>
        <v>0.2</v>
      </c>
      <c r="W170" s="226"/>
      <c r="X170" s="226" t="s">
        <v>146</v>
      </c>
      <c r="Y170" s="207"/>
      <c r="Z170" s="207"/>
      <c r="AA170" s="207"/>
      <c r="AB170" s="207"/>
      <c r="AC170" s="207"/>
      <c r="AD170" s="207"/>
      <c r="AE170" s="207"/>
      <c r="AF170" s="207"/>
      <c r="AG170" s="207" t="s">
        <v>147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ht="20.399999999999999" outlineLevel="1" x14ac:dyDescent="0.25">
      <c r="A171" s="245">
        <v>72</v>
      </c>
      <c r="B171" s="246" t="s">
        <v>351</v>
      </c>
      <c r="C171" s="255" t="s">
        <v>352</v>
      </c>
      <c r="D171" s="247" t="s">
        <v>332</v>
      </c>
      <c r="E171" s="248">
        <v>1</v>
      </c>
      <c r="F171" s="249"/>
      <c r="G171" s="250">
        <f>ROUND(E171*F171,2)</f>
        <v>0</v>
      </c>
      <c r="H171" s="227">
        <v>5673.21</v>
      </c>
      <c r="I171" s="226">
        <f>ROUND(E171*H171,2)</f>
        <v>5673.21</v>
      </c>
      <c r="J171" s="227">
        <v>826.79</v>
      </c>
      <c r="K171" s="226">
        <f>ROUND(E171*J171,2)</f>
        <v>826.79</v>
      </c>
      <c r="L171" s="226">
        <v>15</v>
      </c>
      <c r="M171" s="226">
        <f>G171*(1+L171/100)</f>
        <v>0</v>
      </c>
      <c r="N171" s="226">
        <v>2.8719999999999999E-2</v>
      </c>
      <c r="O171" s="226">
        <f>ROUND(E171*N171,2)</f>
        <v>0.03</v>
      </c>
      <c r="P171" s="226">
        <v>0</v>
      </c>
      <c r="Q171" s="226">
        <f>ROUND(E171*P171,2)</f>
        <v>0</v>
      </c>
      <c r="R171" s="226"/>
      <c r="S171" s="226" t="s">
        <v>145</v>
      </c>
      <c r="T171" s="226" t="s">
        <v>161</v>
      </c>
      <c r="U171" s="226">
        <v>1.5</v>
      </c>
      <c r="V171" s="226">
        <f>ROUND(E171*U171,2)</f>
        <v>1.5</v>
      </c>
      <c r="W171" s="226"/>
      <c r="X171" s="226" t="s">
        <v>146</v>
      </c>
      <c r="Y171" s="207"/>
      <c r="Z171" s="207"/>
      <c r="AA171" s="207"/>
      <c r="AB171" s="207"/>
      <c r="AC171" s="207"/>
      <c r="AD171" s="207"/>
      <c r="AE171" s="207"/>
      <c r="AF171" s="207"/>
      <c r="AG171" s="207" t="s">
        <v>147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5">
      <c r="A172" s="245">
        <v>73</v>
      </c>
      <c r="B172" s="246" t="s">
        <v>353</v>
      </c>
      <c r="C172" s="255" t="s">
        <v>354</v>
      </c>
      <c r="D172" s="247" t="s">
        <v>332</v>
      </c>
      <c r="E172" s="248">
        <v>1</v>
      </c>
      <c r="F172" s="249"/>
      <c r="G172" s="250">
        <f>ROUND(E172*F172,2)</f>
        <v>0</v>
      </c>
      <c r="H172" s="227">
        <v>475.26</v>
      </c>
      <c r="I172" s="226">
        <f>ROUND(E172*H172,2)</f>
        <v>475.26</v>
      </c>
      <c r="J172" s="227">
        <v>760.74</v>
      </c>
      <c r="K172" s="226">
        <f>ROUND(E172*J172,2)</f>
        <v>760.74</v>
      </c>
      <c r="L172" s="226">
        <v>15</v>
      </c>
      <c r="M172" s="226">
        <f>G172*(1+L172/100)</f>
        <v>0</v>
      </c>
      <c r="N172" s="226">
        <v>1.8600000000000001E-3</v>
      </c>
      <c r="O172" s="226">
        <f>ROUND(E172*N172,2)</f>
        <v>0</v>
      </c>
      <c r="P172" s="226">
        <v>0</v>
      </c>
      <c r="Q172" s="226">
        <f>ROUND(E172*P172,2)</f>
        <v>0</v>
      </c>
      <c r="R172" s="226"/>
      <c r="S172" s="226" t="s">
        <v>145</v>
      </c>
      <c r="T172" s="226" t="s">
        <v>161</v>
      </c>
      <c r="U172" s="226">
        <v>1.3340000000000001</v>
      </c>
      <c r="V172" s="226">
        <f>ROUND(E172*U172,2)</f>
        <v>1.33</v>
      </c>
      <c r="W172" s="226"/>
      <c r="X172" s="226" t="s">
        <v>146</v>
      </c>
      <c r="Y172" s="207"/>
      <c r="Z172" s="207"/>
      <c r="AA172" s="207"/>
      <c r="AB172" s="207"/>
      <c r="AC172" s="207"/>
      <c r="AD172" s="207"/>
      <c r="AE172" s="207"/>
      <c r="AF172" s="207"/>
      <c r="AG172" s="207" t="s">
        <v>147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5">
      <c r="A173" s="245">
        <v>74</v>
      </c>
      <c r="B173" s="246" t="s">
        <v>355</v>
      </c>
      <c r="C173" s="255" t="s">
        <v>356</v>
      </c>
      <c r="D173" s="247" t="s">
        <v>332</v>
      </c>
      <c r="E173" s="248">
        <v>1</v>
      </c>
      <c r="F173" s="249"/>
      <c r="G173" s="250">
        <f>ROUND(E173*F173,2)</f>
        <v>0</v>
      </c>
      <c r="H173" s="227">
        <v>95.29</v>
      </c>
      <c r="I173" s="226">
        <f>ROUND(E173*H173,2)</f>
        <v>95.29</v>
      </c>
      <c r="J173" s="227">
        <v>731.71</v>
      </c>
      <c r="K173" s="226">
        <f>ROUND(E173*J173,2)</f>
        <v>731.71</v>
      </c>
      <c r="L173" s="226">
        <v>15</v>
      </c>
      <c r="M173" s="226">
        <f>G173*(1+L173/100)</f>
        <v>0</v>
      </c>
      <c r="N173" s="226">
        <v>1.41E-3</v>
      </c>
      <c r="O173" s="226">
        <f>ROUND(E173*N173,2)</f>
        <v>0</v>
      </c>
      <c r="P173" s="226">
        <v>0</v>
      </c>
      <c r="Q173" s="226">
        <f>ROUND(E173*P173,2)</f>
        <v>0</v>
      </c>
      <c r="R173" s="226"/>
      <c r="S173" s="226" t="s">
        <v>145</v>
      </c>
      <c r="T173" s="226" t="s">
        <v>153</v>
      </c>
      <c r="U173" s="226">
        <v>1.575</v>
      </c>
      <c r="V173" s="226">
        <f>ROUND(E173*U173,2)</f>
        <v>1.58</v>
      </c>
      <c r="W173" s="226"/>
      <c r="X173" s="226" t="s">
        <v>146</v>
      </c>
      <c r="Y173" s="207"/>
      <c r="Z173" s="207"/>
      <c r="AA173" s="207"/>
      <c r="AB173" s="207"/>
      <c r="AC173" s="207"/>
      <c r="AD173" s="207"/>
      <c r="AE173" s="207"/>
      <c r="AF173" s="207"/>
      <c r="AG173" s="207" t="s">
        <v>147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5">
      <c r="A174" s="245">
        <v>75</v>
      </c>
      <c r="B174" s="246" t="s">
        <v>357</v>
      </c>
      <c r="C174" s="255" t="s">
        <v>358</v>
      </c>
      <c r="D174" s="247" t="s">
        <v>332</v>
      </c>
      <c r="E174" s="248">
        <v>3</v>
      </c>
      <c r="F174" s="249"/>
      <c r="G174" s="250">
        <f>ROUND(E174*F174,2)</f>
        <v>0</v>
      </c>
      <c r="H174" s="227">
        <v>18.260000000000002</v>
      </c>
      <c r="I174" s="226">
        <f>ROUND(E174*H174,2)</f>
        <v>54.78</v>
      </c>
      <c r="J174" s="227">
        <v>171.74</v>
      </c>
      <c r="K174" s="226">
        <f>ROUND(E174*J174,2)</f>
        <v>515.22</v>
      </c>
      <c r="L174" s="226">
        <v>15</v>
      </c>
      <c r="M174" s="226">
        <f>G174*(1+L174/100)</f>
        <v>0</v>
      </c>
      <c r="N174" s="226">
        <v>3.0000000000000001E-5</v>
      </c>
      <c r="O174" s="226">
        <f>ROUND(E174*N174,2)</f>
        <v>0</v>
      </c>
      <c r="P174" s="226">
        <v>0</v>
      </c>
      <c r="Q174" s="226">
        <f>ROUND(E174*P174,2)</f>
        <v>0</v>
      </c>
      <c r="R174" s="226"/>
      <c r="S174" s="226" t="s">
        <v>145</v>
      </c>
      <c r="T174" s="226" t="s">
        <v>161</v>
      </c>
      <c r="U174" s="226">
        <v>0.33</v>
      </c>
      <c r="V174" s="226">
        <f>ROUND(E174*U174,2)</f>
        <v>0.99</v>
      </c>
      <c r="W174" s="226"/>
      <c r="X174" s="226" t="s">
        <v>146</v>
      </c>
      <c r="Y174" s="207"/>
      <c r="Z174" s="207"/>
      <c r="AA174" s="207"/>
      <c r="AB174" s="207"/>
      <c r="AC174" s="207"/>
      <c r="AD174" s="207"/>
      <c r="AE174" s="207"/>
      <c r="AF174" s="207"/>
      <c r="AG174" s="207" t="s">
        <v>147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5">
      <c r="A175" s="245">
        <v>76</v>
      </c>
      <c r="B175" s="246" t="s">
        <v>359</v>
      </c>
      <c r="C175" s="255" t="s">
        <v>360</v>
      </c>
      <c r="D175" s="247" t="s">
        <v>224</v>
      </c>
      <c r="E175" s="248">
        <v>1</v>
      </c>
      <c r="F175" s="249"/>
      <c r="G175" s="250">
        <f>ROUND(E175*F175,2)</f>
        <v>0</v>
      </c>
      <c r="H175" s="227">
        <v>405.28</v>
      </c>
      <c r="I175" s="226">
        <f>ROUND(E175*H175,2)</f>
        <v>405.28</v>
      </c>
      <c r="J175" s="227">
        <v>706.72</v>
      </c>
      <c r="K175" s="226">
        <f>ROUND(E175*J175,2)</f>
        <v>706.72</v>
      </c>
      <c r="L175" s="226">
        <v>15</v>
      </c>
      <c r="M175" s="226">
        <f>G175*(1+L175/100)</f>
        <v>0</v>
      </c>
      <c r="N175" s="226">
        <v>1.82E-3</v>
      </c>
      <c r="O175" s="226">
        <f>ROUND(E175*N175,2)</f>
        <v>0</v>
      </c>
      <c r="P175" s="226">
        <v>0</v>
      </c>
      <c r="Q175" s="226">
        <f>ROUND(E175*P175,2)</f>
        <v>0</v>
      </c>
      <c r="R175" s="226"/>
      <c r="S175" s="226" t="s">
        <v>145</v>
      </c>
      <c r="T175" s="226" t="s">
        <v>161</v>
      </c>
      <c r="U175" s="226">
        <v>1.262</v>
      </c>
      <c r="V175" s="226">
        <f>ROUND(E175*U175,2)</f>
        <v>1.26</v>
      </c>
      <c r="W175" s="226"/>
      <c r="X175" s="226" t="s">
        <v>146</v>
      </c>
      <c r="Y175" s="207"/>
      <c r="Z175" s="207"/>
      <c r="AA175" s="207"/>
      <c r="AB175" s="207"/>
      <c r="AC175" s="207"/>
      <c r="AD175" s="207"/>
      <c r="AE175" s="207"/>
      <c r="AF175" s="207"/>
      <c r="AG175" s="207" t="s">
        <v>147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5">
      <c r="A176" s="245">
        <v>77</v>
      </c>
      <c r="B176" s="246" t="s">
        <v>361</v>
      </c>
      <c r="C176" s="255" t="s">
        <v>362</v>
      </c>
      <c r="D176" s="247" t="s">
        <v>332</v>
      </c>
      <c r="E176" s="248">
        <v>1</v>
      </c>
      <c r="F176" s="249"/>
      <c r="G176" s="250">
        <f>ROUND(E176*F176,2)</f>
        <v>0</v>
      </c>
      <c r="H176" s="227">
        <v>0</v>
      </c>
      <c r="I176" s="226">
        <f>ROUND(E176*H176,2)</f>
        <v>0</v>
      </c>
      <c r="J176" s="227">
        <v>123</v>
      </c>
      <c r="K176" s="226">
        <f>ROUND(E176*J176,2)</f>
        <v>123</v>
      </c>
      <c r="L176" s="226">
        <v>15</v>
      </c>
      <c r="M176" s="226">
        <f>G176*(1+L176/100)</f>
        <v>0</v>
      </c>
      <c r="N176" s="226">
        <v>0</v>
      </c>
      <c r="O176" s="226">
        <f>ROUND(E176*N176,2)</f>
        <v>0</v>
      </c>
      <c r="P176" s="226">
        <v>6.7000000000000004E-2</v>
      </c>
      <c r="Q176" s="226">
        <f>ROUND(E176*P176,2)</f>
        <v>7.0000000000000007E-2</v>
      </c>
      <c r="R176" s="226"/>
      <c r="S176" s="226" t="s">
        <v>145</v>
      </c>
      <c r="T176" s="226" t="s">
        <v>161</v>
      </c>
      <c r="U176" s="226">
        <v>0.31</v>
      </c>
      <c r="V176" s="226">
        <f>ROUND(E176*U176,2)</f>
        <v>0.31</v>
      </c>
      <c r="W176" s="226"/>
      <c r="X176" s="226" t="s">
        <v>146</v>
      </c>
      <c r="Y176" s="207"/>
      <c r="Z176" s="207"/>
      <c r="AA176" s="207"/>
      <c r="AB176" s="207"/>
      <c r="AC176" s="207"/>
      <c r="AD176" s="207"/>
      <c r="AE176" s="207"/>
      <c r="AF176" s="207"/>
      <c r="AG176" s="207" t="s">
        <v>147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5">
      <c r="A177" s="245">
        <v>78</v>
      </c>
      <c r="B177" s="246" t="s">
        <v>363</v>
      </c>
      <c r="C177" s="255" t="s">
        <v>364</v>
      </c>
      <c r="D177" s="247" t="s">
        <v>332</v>
      </c>
      <c r="E177" s="248">
        <v>5</v>
      </c>
      <c r="F177" s="249"/>
      <c r="G177" s="250">
        <f>ROUND(E177*F177,2)</f>
        <v>0</v>
      </c>
      <c r="H177" s="227">
        <v>127.41</v>
      </c>
      <c r="I177" s="226">
        <f>ROUND(E177*H177,2)</f>
        <v>637.04999999999995</v>
      </c>
      <c r="J177" s="227">
        <v>116.09</v>
      </c>
      <c r="K177" s="226">
        <f>ROUND(E177*J177,2)</f>
        <v>580.45000000000005</v>
      </c>
      <c r="L177" s="226">
        <v>15</v>
      </c>
      <c r="M177" s="226">
        <f>G177*(1+L177/100)</f>
        <v>0</v>
      </c>
      <c r="N177" s="226">
        <v>1.7000000000000001E-4</v>
      </c>
      <c r="O177" s="226">
        <f>ROUND(E177*N177,2)</f>
        <v>0</v>
      </c>
      <c r="P177" s="226">
        <v>0</v>
      </c>
      <c r="Q177" s="226">
        <f>ROUND(E177*P177,2)</f>
        <v>0</v>
      </c>
      <c r="R177" s="226"/>
      <c r="S177" s="226" t="s">
        <v>145</v>
      </c>
      <c r="T177" s="226" t="s">
        <v>161</v>
      </c>
      <c r="U177" s="226">
        <v>0.22700000000000001</v>
      </c>
      <c r="V177" s="226">
        <f>ROUND(E177*U177,2)</f>
        <v>1.1399999999999999</v>
      </c>
      <c r="W177" s="226"/>
      <c r="X177" s="226" t="s">
        <v>146</v>
      </c>
      <c r="Y177" s="207"/>
      <c r="Z177" s="207"/>
      <c r="AA177" s="207"/>
      <c r="AB177" s="207"/>
      <c r="AC177" s="207"/>
      <c r="AD177" s="207"/>
      <c r="AE177" s="207"/>
      <c r="AF177" s="207"/>
      <c r="AG177" s="207" t="s">
        <v>147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5">
      <c r="A178" s="245">
        <v>79</v>
      </c>
      <c r="B178" s="246" t="s">
        <v>365</v>
      </c>
      <c r="C178" s="255" t="s">
        <v>366</v>
      </c>
      <c r="D178" s="247" t="s">
        <v>332</v>
      </c>
      <c r="E178" s="248">
        <v>1</v>
      </c>
      <c r="F178" s="249"/>
      <c r="G178" s="250">
        <f>ROUND(E178*F178,2)</f>
        <v>0</v>
      </c>
      <c r="H178" s="227">
        <v>195.34</v>
      </c>
      <c r="I178" s="226">
        <f>ROUND(E178*H178,2)</f>
        <v>195.34</v>
      </c>
      <c r="J178" s="227">
        <v>63.66</v>
      </c>
      <c r="K178" s="226">
        <f>ROUND(E178*J178,2)</f>
        <v>63.66</v>
      </c>
      <c r="L178" s="226">
        <v>15</v>
      </c>
      <c r="M178" s="226">
        <f>G178*(1+L178/100)</f>
        <v>0</v>
      </c>
      <c r="N178" s="226">
        <v>2.4000000000000001E-4</v>
      </c>
      <c r="O178" s="226">
        <f>ROUND(E178*N178,2)</f>
        <v>0</v>
      </c>
      <c r="P178" s="226">
        <v>0</v>
      </c>
      <c r="Q178" s="226">
        <f>ROUND(E178*P178,2)</f>
        <v>0</v>
      </c>
      <c r="R178" s="226"/>
      <c r="S178" s="226" t="s">
        <v>145</v>
      </c>
      <c r="T178" s="226" t="s">
        <v>161</v>
      </c>
      <c r="U178" s="226">
        <v>0.124</v>
      </c>
      <c r="V178" s="226">
        <f>ROUND(E178*U178,2)</f>
        <v>0.12</v>
      </c>
      <c r="W178" s="226"/>
      <c r="X178" s="226" t="s">
        <v>146</v>
      </c>
      <c r="Y178" s="207"/>
      <c r="Z178" s="207"/>
      <c r="AA178" s="207"/>
      <c r="AB178" s="207"/>
      <c r="AC178" s="207"/>
      <c r="AD178" s="207"/>
      <c r="AE178" s="207"/>
      <c r="AF178" s="207"/>
      <c r="AG178" s="207" t="s">
        <v>147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ht="20.399999999999999" outlineLevel="1" x14ac:dyDescent="0.25">
      <c r="A179" s="245">
        <v>80</v>
      </c>
      <c r="B179" s="246" t="s">
        <v>367</v>
      </c>
      <c r="C179" s="255" t="s">
        <v>368</v>
      </c>
      <c r="D179" s="247" t="s">
        <v>224</v>
      </c>
      <c r="E179" s="248">
        <v>1</v>
      </c>
      <c r="F179" s="249"/>
      <c r="G179" s="250">
        <f>ROUND(E179*F179,2)</f>
        <v>0</v>
      </c>
      <c r="H179" s="227">
        <v>1788.56</v>
      </c>
      <c r="I179" s="226">
        <f>ROUND(E179*H179,2)</f>
        <v>1788.56</v>
      </c>
      <c r="J179" s="227">
        <v>236.44</v>
      </c>
      <c r="K179" s="226">
        <f>ROUND(E179*J179,2)</f>
        <v>236.44</v>
      </c>
      <c r="L179" s="226">
        <v>15</v>
      </c>
      <c r="M179" s="226">
        <f>G179*(1+L179/100)</f>
        <v>0</v>
      </c>
      <c r="N179" s="226">
        <v>1.64E-3</v>
      </c>
      <c r="O179" s="226">
        <f>ROUND(E179*N179,2)</f>
        <v>0</v>
      </c>
      <c r="P179" s="226">
        <v>0</v>
      </c>
      <c r="Q179" s="226">
        <f>ROUND(E179*P179,2)</f>
        <v>0</v>
      </c>
      <c r="R179" s="226"/>
      <c r="S179" s="226" t="s">
        <v>145</v>
      </c>
      <c r="T179" s="226" t="s">
        <v>161</v>
      </c>
      <c r="U179" s="226">
        <v>0.44500000000000001</v>
      </c>
      <c r="V179" s="226">
        <f>ROUND(E179*U179,2)</f>
        <v>0.45</v>
      </c>
      <c r="W179" s="226"/>
      <c r="X179" s="226" t="s">
        <v>146</v>
      </c>
      <c r="Y179" s="207"/>
      <c r="Z179" s="207"/>
      <c r="AA179" s="207"/>
      <c r="AB179" s="207"/>
      <c r="AC179" s="207"/>
      <c r="AD179" s="207"/>
      <c r="AE179" s="207"/>
      <c r="AF179" s="207"/>
      <c r="AG179" s="207" t="s">
        <v>147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5">
      <c r="A180" s="245">
        <v>81</v>
      </c>
      <c r="B180" s="246" t="s">
        <v>369</v>
      </c>
      <c r="C180" s="255" t="s">
        <v>370</v>
      </c>
      <c r="D180" s="247" t="s">
        <v>224</v>
      </c>
      <c r="E180" s="248">
        <v>1</v>
      </c>
      <c r="F180" s="249"/>
      <c r="G180" s="250">
        <f>ROUND(E180*F180,2)</f>
        <v>0</v>
      </c>
      <c r="H180" s="227">
        <v>2038.95</v>
      </c>
      <c r="I180" s="226">
        <f>ROUND(E180*H180,2)</f>
        <v>2038.95</v>
      </c>
      <c r="J180" s="227">
        <v>236.05</v>
      </c>
      <c r="K180" s="226">
        <f>ROUND(E180*J180,2)</f>
        <v>236.05</v>
      </c>
      <c r="L180" s="226">
        <v>15</v>
      </c>
      <c r="M180" s="226">
        <f>G180*(1+L180/100)</f>
        <v>0</v>
      </c>
      <c r="N180" s="226">
        <v>8.4999999999999995E-4</v>
      </c>
      <c r="O180" s="226">
        <f>ROUND(E180*N180,2)</f>
        <v>0</v>
      </c>
      <c r="P180" s="226">
        <v>0</v>
      </c>
      <c r="Q180" s="226">
        <f>ROUND(E180*P180,2)</f>
        <v>0</v>
      </c>
      <c r="R180" s="226"/>
      <c r="S180" s="226" t="s">
        <v>145</v>
      </c>
      <c r="T180" s="226" t="s">
        <v>153</v>
      </c>
      <c r="U180" s="226">
        <v>0.48499999999999999</v>
      </c>
      <c r="V180" s="226">
        <f>ROUND(E180*U180,2)</f>
        <v>0.49</v>
      </c>
      <c r="W180" s="226"/>
      <c r="X180" s="226" t="s">
        <v>146</v>
      </c>
      <c r="Y180" s="207"/>
      <c r="Z180" s="207"/>
      <c r="AA180" s="207"/>
      <c r="AB180" s="207"/>
      <c r="AC180" s="207"/>
      <c r="AD180" s="207"/>
      <c r="AE180" s="207"/>
      <c r="AF180" s="207"/>
      <c r="AG180" s="207" t="s">
        <v>147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5">
      <c r="A181" s="245">
        <v>82</v>
      </c>
      <c r="B181" s="246" t="s">
        <v>371</v>
      </c>
      <c r="C181" s="255" t="s">
        <v>372</v>
      </c>
      <c r="D181" s="247" t="s">
        <v>224</v>
      </c>
      <c r="E181" s="248">
        <v>2</v>
      </c>
      <c r="F181" s="249"/>
      <c r="G181" s="250">
        <f>ROUND(E181*F181,2)</f>
        <v>0</v>
      </c>
      <c r="H181" s="227">
        <v>6.46</v>
      </c>
      <c r="I181" s="226">
        <f>ROUND(E181*H181,2)</f>
        <v>12.92</v>
      </c>
      <c r="J181" s="227">
        <v>225.04</v>
      </c>
      <c r="K181" s="226">
        <f>ROUND(E181*J181,2)</f>
        <v>450.08</v>
      </c>
      <c r="L181" s="226">
        <v>15</v>
      </c>
      <c r="M181" s="226">
        <f>G181*(1+L181/100)</f>
        <v>0</v>
      </c>
      <c r="N181" s="226">
        <v>4.0000000000000003E-5</v>
      </c>
      <c r="O181" s="226">
        <f>ROUND(E181*N181,2)</f>
        <v>0</v>
      </c>
      <c r="P181" s="226">
        <v>0</v>
      </c>
      <c r="Q181" s="226">
        <f>ROUND(E181*P181,2)</f>
        <v>0</v>
      </c>
      <c r="R181" s="226"/>
      <c r="S181" s="226" t="s">
        <v>145</v>
      </c>
      <c r="T181" s="226" t="s">
        <v>161</v>
      </c>
      <c r="U181" s="226">
        <v>0.44500000000000001</v>
      </c>
      <c r="V181" s="226">
        <f>ROUND(E181*U181,2)</f>
        <v>0.89</v>
      </c>
      <c r="W181" s="226"/>
      <c r="X181" s="226" t="s">
        <v>146</v>
      </c>
      <c r="Y181" s="207"/>
      <c r="Z181" s="207"/>
      <c r="AA181" s="207"/>
      <c r="AB181" s="207"/>
      <c r="AC181" s="207"/>
      <c r="AD181" s="207"/>
      <c r="AE181" s="207"/>
      <c r="AF181" s="207"/>
      <c r="AG181" s="207" t="s">
        <v>147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5">
      <c r="A182" s="245">
        <v>83</v>
      </c>
      <c r="B182" s="246" t="s">
        <v>373</v>
      </c>
      <c r="C182" s="255" t="s">
        <v>374</v>
      </c>
      <c r="D182" s="247" t="s">
        <v>332</v>
      </c>
      <c r="E182" s="248">
        <v>3</v>
      </c>
      <c r="F182" s="249"/>
      <c r="G182" s="250">
        <f>ROUND(E182*F182,2)</f>
        <v>0</v>
      </c>
      <c r="H182" s="227">
        <v>0</v>
      </c>
      <c r="I182" s="226">
        <f>ROUND(E182*H182,2)</f>
        <v>0</v>
      </c>
      <c r="J182" s="227">
        <v>86</v>
      </c>
      <c r="K182" s="226">
        <f>ROUND(E182*J182,2)</f>
        <v>258</v>
      </c>
      <c r="L182" s="226">
        <v>15</v>
      </c>
      <c r="M182" s="226">
        <f>G182*(1+L182/100)</f>
        <v>0</v>
      </c>
      <c r="N182" s="226">
        <v>0</v>
      </c>
      <c r="O182" s="226">
        <f>ROUND(E182*N182,2)</f>
        <v>0</v>
      </c>
      <c r="P182" s="226">
        <v>1.56E-3</v>
      </c>
      <c r="Q182" s="226">
        <f>ROUND(E182*P182,2)</f>
        <v>0</v>
      </c>
      <c r="R182" s="226"/>
      <c r="S182" s="226" t="s">
        <v>145</v>
      </c>
      <c r="T182" s="226" t="s">
        <v>161</v>
      </c>
      <c r="U182" s="226">
        <v>0.217</v>
      </c>
      <c r="V182" s="226">
        <f>ROUND(E182*U182,2)</f>
        <v>0.65</v>
      </c>
      <c r="W182" s="226"/>
      <c r="X182" s="226" t="s">
        <v>146</v>
      </c>
      <c r="Y182" s="207"/>
      <c r="Z182" s="207"/>
      <c r="AA182" s="207"/>
      <c r="AB182" s="207"/>
      <c r="AC182" s="207"/>
      <c r="AD182" s="207"/>
      <c r="AE182" s="207"/>
      <c r="AF182" s="207"/>
      <c r="AG182" s="207" t="s">
        <v>147</v>
      </c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5">
      <c r="A183" s="245">
        <v>84</v>
      </c>
      <c r="B183" s="246" t="s">
        <v>375</v>
      </c>
      <c r="C183" s="255" t="s">
        <v>376</v>
      </c>
      <c r="D183" s="247" t="s">
        <v>224</v>
      </c>
      <c r="E183" s="248">
        <v>1</v>
      </c>
      <c r="F183" s="249"/>
      <c r="G183" s="250">
        <f>ROUND(E183*F183,2)</f>
        <v>0</v>
      </c>
      <c r="H183" s="227">
        <v>78.97</v>
      </c>
      <c r="I183" s="226">
        <f>ROUND(E183*H183,2)</f>
        <v>78.97</v>
      </c>
      <c r="J183" s="227">
        <v>313.02999999999997</v>
      </c>
      <c r="K183" s="226">
        <f>ROUND(E183*J183,2)</f>
        <v>313.02999999999997</v>
      </c>
      <c r="L183" s="226">
        <v>15</v>
      </c>
      <c r="M183" s="226">
        <f>G183*(1+L183/100)</f>
        <v>0</v>
      </c>
      <c r="N183" s="226">
        <v>1.2999999999999999E-4</v>
      </c>
      <c r="O183" s="226">
        <f>ROUND(E183*N183,2)</f>
        <v>0</v>
      </c>
      <c r="P183" s="226">
        <v>0</v>
      </c>
      <c r="Q183" s="226">
        <f>ROUND(E183*P183,2)</f>
        <v>0</v>
      </c>
      <c r="R183" s="226"/>
      <c r="S183" s="226" t="s">
        <v>145</v>
      </c>
      <c r="T183" s="226" t="s">
        <v>145</v>
      </c>
      <c r="U183" s="226">
        <v>0.624</v>
      </c>
      <c r="V183" s="226">
        <f>ROUND(E183*U183,2)</f>
        <v>0.62</v>
      </c>
      <c r="W183" s="226"/>
      <c r="X183" s="226" t="s">
        <v>146</v>
      </c>
      <c r="Y183" s="207"/>
      <c r="Z183" s="207"/>
      <c r="AA183" s="207"/>
      <c r="AB183" s="207"/>
      <c r="AC183" s="207"/>
      <c r="AD183" s="207"/>
      <c r="AE183" s="207"/>
      <c r="AF183" s="207"/>
      <c r="AG183" s="207" t="s">
        <v>147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ht="20.399999999999999" outlineLevel="1" x14ac:dyDescent="0.25">
      <c r="A184" s="245">
        <v>85</v>
      </c>
      <c r="B184" s="246" t="s">
        <v>377</v>
      </c>
      <c r="C184" s="255" t="s">
        <v>378</v>
      </c>
      <c r="D184" s="247" t="s">
        <v>224</v>
      </c>
      <c r="E184" s="248">
        <v>1</v>
      </c>
      <c r="F184" s="249"/>
      <c r="G184" s="250">
        <f>ROUND(E184*F184,2)</f>
        <v>0</v>
      </c>
      <c r="H184" s="227">
        <v>433.94</v>
      </c>
      <c r="I184" s="226">
        <f>ROUND(E184*H184,2)</f>
        <v>433.94</v>
      </c>
      <c r="J184" s="227">
        <v>126.06</v>
      </c>
      <c r="K184" s="226">
        <f>ROUND(E184*J184,2)</f>
        <v>126.06</v>
      </c>
      <c r="L184" s="226">
        <v>15</v>
      </c>
      <c r="M184" s="226">
        <f>G184*(1+L184/100)</f>
        <v>0</v>
      </c>
      <c r="N184" s="226">
        <v>2.0000000000000001E-4</v>
      </c>
      <c r="O184" s="226">
        <f>ROUND(E184*N184,2)</f>
        <v>0</v>
      </c>
      <c r="P184" s="226">
        <v>0</v>
      </c>
      <c r="Q184" s="226">
        <f>ROUND(E184*P184,2)</f>
        <v>0</v>
      </c>
      <c r="R184" s="226"/>
      <c r="S184" s="226" t="s">
        <v>145</v>
      </c>
      <c r="T184" s="226" t="s">
        <v>161</v>
      </c>
      <c r="U184" s="226">
        <v>0.246</v>
      </c>
      <c r="V184" s="226">
        <f>ROUND(E184*U184,2)</f>
        <v>0.25</v>
      </c>
      <c r="W184" s="226"/>
      <c r="X184" s="226" t="s">
        <v>146</v>
      </c>
      <c r="Y184" s="207"/>
      <c r="Z184" s="207"/>
      <c r="AA184" s="207"/>
      <c r="AB184" s="207"/>
      <c r="AC184" s="207"/>
      <c r="AD184" s="207"/>
      <c r="AE184" s="207"/>
      <c r="AF184" s="207"/>
      <c r="AG184" s="207" t="s">
        <v>147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5">
      <c r="A185" s="245">
        <v>86</v>
      </c>
      <c r="B185" s="246" t="s">
        <v>379</v>
      </c>
      <c r="C185" s="255" t="s">
        <v>380</v>
      </c>
      <c r="D185" s="247" t="s">
        <v>224</v>
      </c>
      <c r="E185" s="248">
        <v>1</v>
      </c>
      <c r="F185" s="249"/>
      <c r="G185" s="250">
        <f>ROUND(E185*F185,2)</f>
        <v>0</v>
      </c>
      <c r="H185" s="227">
        <v>353.7</v>
      </c>
      <c r="I185" s="226">
        <f>ROUND(E185*H185,2)</f>
        <v>353.7</v>
      </c>
      <c r="J185" s="227">
        <v>128.80000000000001</v>
      </c>
      <c r="K185" s="226">
        <f>ROUND(E185*J185,2)</f>
        <v>128.80000000000001</v>
      </c>
      <c r="L185" s="226">
        <v>15</v>
      </c>
      <c r="M185" s="226">
        <f>G185*(1+L185/100)</f>
        <v>0</v>
      </c>
      <c r="N185" s="226">
        <v>2.5999999999999998E-4</v>
      </c>
      <c r="O185" s="226">
        <f>ROUND(E185*N185,2)</f>
        <v>0</v>
      </c>
      <c r="P185" s="226">
        <v>0</v>
      </c>
      <c r="Q185" s="226">
        <f>ROUND(E185*P185,2)</f>
        <v>0</v>
      </c>
      <c r="R185" s="226"/>
      <c r="S185" s="226" t="s">
        <v>145</v>
      </c>
      <c r="T185" s="226" t="s">
        <v>161</v>
      </c>
      <c r="U185" s="226">
        <v>0.246</v>
      </c>
      <c r="V185" s="226">
        <f>ROUND(E185*U185,2)</f>
        <v>0.25</v>
      </c>
      <c r="W185" s="226"/>
      <c r="X185" s="226" t="s">
        <v>146</v>
      </c>
      <c r="Y185" s="207"/>
      <c r="Z185" s="207"/>
      <c r="AA185" s="207"/>
      <c r="AB185" s="207"/>
      <c r="AC185" s="207"/>
      <c r="AD185" s="207"/>
      <c r="AE185" s="207"/>
      <c r="AF185" s="207"/>
      <c r="AG185" s="207" t="s">
        <v>147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5">
      <c r="A186" s="245">
        <v>87</v>
      </c>
      <c r="B186" s="246" t="s">
        <v>381</v>
      </c>
      <c r="C186" s="255" t="s">
        <v>382</v>
      </c>
      <c r="D186" s="247" t="s">
        <v>224</v>
      </c>
      <c r="E186" s="248">
        <v>1</v>
      </c>
      <c r="F186" s="249"/>
      <c r="G186" s="250">
        <f>ROUND(E186*F186,2)</f>
        <v>0</v>
      </c>
      <c r="H186" s="227">
        <v>243.49</v>
      </c>
      <c r="I186" s="226">
        <f>ROUND(E186*H186,2)</f>
        <v>243.49</v>
      </c>
      <c r="J186" s="227">
        <v>124.01</v>
      </c>
      <c r="K186" s="226">
        <f>ROUND(E186*J186,2)</f>
        <v>124.01</v>
      </c>
      <c r="L186" s="226">
        <v>15</v>
      </c>
      <c r="M186" s="226">
        <f>G186*(1+L186/100)</f>
        <v>0</v>
      </c>
      <c r="N186" s="226">
        <v>2.0000000000000001E-4</v>
      </c>
      <c r="O186" s="226">
        <f>ROUND(E186*N186,2)</f>
        <v>0</v>
      </c>
      <c r="P186" s="226">
        <v>0</v>
      </c>
      <c r="Q186" s="226">
        <f>ROUND(E186*P186,2)</f>
        <v>0</v>
      </c>
      <c r="R186" s="226"/>
      <c r="S186" s="226" t="s">
        <v>145</v>
      </c>
      <c r="T186" s="226" t="s">
        <v>145</v>
      </c>
      <c r="U186" s="226">
        <v>0.246</v>
      </c>
      <c r="V186" s="226">
        <f>ROUND(E186*U186,2)</f>
        <v>0.25</v>
      </c>
      <c r="W186" s="226"/>
      <c r="X186" s="226" t="s">
        <v>146</v>
      </c>
      <c r="Y186" s="207"/>
      <c r="Z186" s="207"/>
      <c r="AA186" s="207"/>
      <c r="AB186" s="207"/>
      <c r="AC186" s="207"/>
      <c r="AD186" s="207"/>
      <c r="AE186" s="207"/>
      <c r="AF186" s="207"/>
      <c r="AG186" s="207" t="s">
        <v>147</v>
      </c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5">
      <c r="A187" s="239">
        <v>88</v>
      </c>
      <c r="B187" s="240" t="s">
        <v>383</v>
      </c>
      <c r="C187" s="253" t="s">
        <v>384</v>
      </c>
      <c r="D187" s="241" t="s">
        <v>152</v>
      </c>
      <c r="E187" s="242">
        <v>0.24</v>
      </c>
      <c r="F187" s="243"/>
      <c r="G187" s="244">
        <f>ROUND(E187*F187,2)</f>
        <v>0</v>
      </c>
      <c r="H187" s="227">
        <v>29.26</v>
      </c>
      <c r="I187" s="226">
        <f>ROUND(E187*H187,2)</f>
        <v>7.02</v>
      </c>
      <c r="J187" s="227">
        <v>1076.74</v>
      </c>
      <c r="K187" s="226">
        <f>ROUND(E187*J187,2)</f>
        <v>258.42</v>
      </c>
      <c r="L187" s="226">
        <v>15</v>
      </c>
      <c r="M187" s="226">
        <f>G187*(1+L187/100)</f>
        <v>0</v>
      </c>
      <c r="N187" s="226">
        <v>8.0000000000000007E-5</v>
      </c>
      <c r="O187" s="226">
        <f>ROUND(E187*N187,2)</f>
        <v>0</v>
      </c>
      <c r="P187" s="226">
        <v>0</v>
      </c>
      <c r="Q187" s="226">
        <f>ROUND(E187*P187,2)</f>
        <v>0</v>
      </c>
      <c r="R187" s="226"/>
      <c r="S187" s="226" t="s">
        <v>145</v>
      </c>
      <c r="T187" s="226" t="s">
        <v>161</v>
      </c>
      <c r="U187" s="226">
        <v>2.1</v>
      </c>
      <c r="V187" s="226">
        <f>ROUND(E187*U187,2)</f>
        <v>0.5</v>
      </c>
      <c r="W187" s="226"/>
      <c r="X187" s="226" t="s">
        <v>146</v>
      </c>
      <c r="Y187" s="207"/>
      <c r="Z187" s="207"/>
      <c r="AA187" s="207"/>
      <c r="AB187" s="207"/>
      <c r="AC187" s="207"/>
      <c r="AD187" s="207"/>
      <c r="AE187" s="207"/>
      <c r="AF187" s="207"/>
      <c r="AG187" s="207" t="s">
        <v>147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5">
      <c r="A188" s="224"/>
      <c r="B188" s="225"/>
      <c r="C188" s="254" t="s">
        <v>385</v>
      </c>
      <c r="D188" s="228"/>
      <c r="E188" s="229">
        <v>0.24</v>
      </c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149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ht="20.399999999999999" outlineLevel="1" x14ac:dyDescent="0.25">
      <c r="A189" s="245">
        <v>89</v>
      </c>
      <c r="B189" s="246" t="s">
        <v>386</v>
      </c>
      <c r="C189" s="255" t="s">
        <v>387</v>
      </c>
      <c r="D189" s="247" t="s">
        <v>224</v>
      </c>
      <c r="E189" s="248">
        <v>1</v>
      </c>
      <c r="F189" s="249"/>
      <c r="G189" s="250">
        <f>ROUND(E189*F189,2)</f>
        <v>0</v>
      </c>
      <c r="H189" s="227">
        <v>1073</v>
      </c>
      <c r="I189" s="226">
        <f>ROUND(E189*H189,2)</f>
        <v>1073</v>
      </c>
      <c r="J189" s="227">
        <v>0</v>
      </c>
      <c r="K189" s="226">
        <f>ROUND(E189*J189,2)</f>
        <v>0</v>
      </c>
      <c r="L189" s="226">
        <v>15</v>
      </c>
      <c r="M189" s="226">
        <f>G189*(1+L189/100)</f>
        <v>0</v>
      </c>
      <c r="N189" s="226">
        <v>1.2999999999999999E-2</v>
      </c>
      <c r="O189" s="226">
        <f>ROUND(E189*N189,2)</f>
        <v>0.01</v>
      </c>
      <c r="P189" s="226">
        <v>0</v>
      </c>
      <c r="Q189" s="226">
        <f>ROUND(E189*P189,2)</f>
        <v>0</v>
      </c>
      <c r="R189" s="226"/>
      <c r="S189" s="226" t="s">
        <v>145</v>
      </c>
      <c r="T189" s="226" t="s">
        <v>145</v>
      </c>
      <c r="U189" s="226">
        <v>0</v>
      </c>
      <c r="V189" s="226">
        <f>ROUND(E189*U189,2)</f>
        <v>0</v>
      </c>
      <c r="W189" s="226"/>
      <c r="X189" s="226" t="s">
        <v>211</v>
      </c>
      <c r="Y189" s="207"/>
      <c r="Z189" s="207"/>
      <c r="AA189" s="207"/>
      <c r="AB189" s="207"/>
      <c r="AC189" s="207"/>
      <c r="AD189" s="207"/>
      <c r="AE189" s="207"/>
      <c r="AF189" s="207"/>
      <c r="AG189" s="207" t="s">
        <v>388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5">
      <c r="A190" s="245">
        <v>90</v>
      </c>
      <c r="B190" s="246" t="s">
        <v>389</v>
      </c>
      <c r="C190" s="255" t="s">
        <v>390</v>
      </c>
      <c r="D190" s="247" t="s">
        <v>224</v>
      </c>
      <c r="E190" s="248">
        <v>2</v>
      </c>
      <c r="F190" s="249"/>
      <c r="G190" s="250">
        <f>ROUND(E190*F190,2)</f>
        <v>0</v>
      </c>
      <c r="H190" s="227">
        <v>345</v>
      </c>
      <c r="I190" s="226">
        <f>ROUND(E190*H190,2)</f>
        <v>690</v>
      </c>
      <c r="J190" s="227">
        <v>0</v>
      </c>
      <c r="K190" s="226">
        <f>ROUND(E190*J190,2)</f>
        <v>0</v>
      </c>
      <c r="L190" s="226">
        <v>15</v>
      </c>
      <c r="M190" s="226">
        <f>G190*(1+L190/100)</f>
        <v>0</v>
      </c>
      <c r="N190" s="226">
        <v>8.9999999999999998E-4</v>
      </c>
      <c r="O190" s="226">
        <f>ROUND(E190*N190,2)</f>
        <v>0</v>
      </c>
      <c r="P190" s="226">
        <v>0</v>
      </c>
      <c r="Q190" s="226">
        <f>ROUND(E190*P190,2)</f>
        <v>0</v>
      </c>
      <c r="R190" s="226"/>
      <c r="S190" s="226" t="s">
        <v>286</v>
      </c>
      <c r="T190" s="226" t="s">
        <v>161</v>
      </c>
      <c r="U190" s="226">
        <v>0</v>
      </c>
      <c r="V190" s="226">
        <f>ROUND(E190*U190,2)</f>
        <v>0</v>
      </c>
      <c r="W190" s="226"/>
      <c r="X190" s="226" t="s">
        <v>168</v>
      </c>
      <c r="Y190" s="207"/>
      <c r="Z190" s="207"/>
      <c r="AA190" s="207"/>
      <c r="AB190" s="207"/>
      <c r="AC190" s="207"/>
      <c r="AD190" s="207"/>
      <c r="AE190" s="207"/>
      <c r="AF190" s="207"/>
      <c r="AG190" s="207" t="s">
        <v>169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5">
      <c r="A191" s="245">
        <v>91</v>
      </c>
      <c r="B191" s="246" t="s">
        <v>391</v>
      </c>
      <c r="C191" s="255" t="s">
        <v>392</v>
      </c>
      <c r="D191" s="247" t="s">
        <v>224</v>
      </c>
      <c r="E191" s="248">
        <v>1</v>
      </c>
      <c r="F191" s="249"/>
      <c r="G191" s="250">
        <f>ROUND(E191*F191,2)</f>
        <v>0</v>
      </c>
      <c r="H191" s="227">
        <v>1192</v>
      </c>
      <c r="I191" s="226">
        <f>ROUND(E191*H191,2)</f>
        <v>1192</v>
      </c>
      <c r="J191" s="227">
        <v>0</v>
      </c>
      <c r="K191" s="226">
        <f>ROUND(E191*J191,2)</f>
        <v>0</v>
      </c>
      <c r="L191" s="226">
        <v>15</v>
      </c>
      <c r="M191" s="226">
        <f>G191*(1+L191/100)</f>
        <v>0</v>
      </c>
      <c r="N191" s="226">
        <v>1E-4</v>
      </c>
      <c r="O191" s="226">
        <f>ROUND(E191*N191,2)</f>
        <v>0</v>
      </c>
      <c r="P191" s="226">
        <v>0</v>
      </c>
      <c r="Q191" s="226">
        <f>ROUND(E191*P191,2)</f>
        <v>0</v>
      </c>
      <c r="R191" s="226"/>
      <c r="S191" s="226" t="s">
        <v>286</v>
      </c>
      <c r="T191" s="226" t="s">
        <v>161</v>
      </c>
      <c r="U191" s="226">
        <v>0</v>
      </c>
      <c r="V191" s="226">
        <f>ROUND(E191*U191,2)</f>
        <v>0</v>
      </c>
      <c r="W191" s="226"/>
      <c r="X191" s="226" t="s">
        <v>168</v>
      </c>
      <c r="Y191" s="207"/>
      <c r="Z191" s="207"/>
      <c r="AA191" s="207"/>
      <c r="AB191" s="207"/>
      <c r="AC191" s="207"/>
      <c r="AD191" s="207"/>
      <c r="AE191" s="207"/>
      <c r="AF191" s="207"/>
      <c r="AG191" s="207" t="s">
        <v>169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5">
      <c r="A192" s="245">
        <v>92</v>
      </c>
      <c r="B192" s="246" t="s">
        <v>393</v>
      </c>
      <c r="C192" s="255" t="s">
        <v>394</v>
      </c>
      <c r="D192" s="247" t="s">
        <v>224</v>
      </c>
      <c r="E192" s="248">
        <v>1</v>
      </c>
      <c r="F192" s="249"/>
      <c r="G192" s="250">
        <f>ROUND(E192*F192,2)</f>
        <v>0</v>
      </c>
      <c r="H192" s="227">
        <v>1670</v>
      </c>
      <c r="I192" s="226">
        <f>ROUND(E192*H192,2)</f>
        <v>1670</v>
      </c>
      <c r="J192" s="227">
        <v>0</v>
      </c>
      <c r="K192" s="226">
        <f>ROUND(E192*J192,2)</f>
        <v>0</v>
      </c>
      <c r="L192" s="226">
        <v>15</v>
      </c>
      <c r="M192" s="226">
        <f>G192*(1+L192/100)</f>
        <v>0</v>
      </c>
      <c r="N192" s="226">
        <v>8.0000000000000004E-4</v>
      </c>
      <c r="O192" s="226">
        <f>ROUND(E192*N192,2)</f>
        <v>0</v>
      </c>
      <c r="P192" s="226">
        <v>0</v>
      </c>
      <c r="Q192" s="226">
        <f>ROUND(E192*P192,2)</f>
        <v>0</v>
      </c>
      <c r="R192" s="226" t="s">
        <v>167</v>
      </c>
      <c r="S192" s="226" t="s">
        <v>145</v>
      </c>
      <c r="T192" s="226" t="s">
        <v>145</v>
      </c>
      <c r="U192" s="226">
        <v>0</v>
      </c>
      <c r="V192" s="226">
        <f>ROUND(E192*U192,2)</f>
        <v>0</v>
      </c>
      <c r="W192" s="226"/>
      <c r="X192" s="226" t="s">
        <v>168</v>
      </c>
      <c r="Y192" s="207"/>
      <c r="Z192" s="207"/>
      <c r="AA192" s="207"/>
      <c r="AB192" s="207"/>
      <c r="AC192" s="207"/>
      <c r="AD192" s="207"/>
      <c r="AE192" s="207"/>
      <c r="AF192" s="207"/>
      <c r="AG192" s="207" t="s">
        <v>169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5">
      <c r="A193" s="245">
        <v>93</v>
      </c>
      <c r="B193" s="246" t="s">
        <v>395</v>
      </c>
      <c r="C193" s="255" t="s">
        <v>396</v>
      </c>
      <c r="D193" s="247" t="s">
        <v>224</v>
      </c>
      <c r="E193" s="248">
        <v>1</v>
      </c>
      <c r="F193" s="249"/>
      <c r="G193" s="250">
        <f>ROUND(E193*F193,2)</f>
        <v>0</v>
      </c>
      <c r="H193" s="227">
        <v>3305</v>
      </c>
      <c r="I193" s="226">
        <f>ROUND(E193*H193,2)</f>
        <v>3305</v>
      </c>
      <c r="J193" s="227">
        <v>0</v>
      </c>
      <c r="K193" s="226">
        <f>ROUND(E193*J193,2)</f>
        <v>0</v>
      </c>
      <c r="L193" s="226">
        <v>15</v>
      </c>
      <c r="M193" s="226">
        <f>G193*(1+L193/100)</f>
        <v>0</v>
      </c>
      <c r="N193" s="226">
        <v>1E-3</v>
      </c>
      <c r="O193" s="226">
        <f>ROUND(E193*N193,2)</f>
        <v>0</v>
      </c>
      <c r="P193" s="226">
        <v>0</v>
      </c>
      <c r="Q193" s="226">
        <f>ROUND(E193*P193,2)</f>
        <v>0</v>
      </c>
      <c r="R193" s="226" t="s">
        <v>167</v>
      </c>
      <c r="S193" s="226" t="s">
        <v>145</v>
      </c>
      <c r="T193" s="226" t="s">
        <v>145</v>
      </c>
      <c r="U193" s="226">
        <v>0</v>
      </c>
      <c r="V193" s="226">
        <f>ROUND(E193*U193,2)</f>
        <v>0</v>
      </c>
      <c r="W193" s="226"/>
      <c r="X193" s="226" t="s">
        <v>168</v>
      </c>
      <c r="Y193" s="207"/>
      <c r="Z193" s="207"/>
      <c r="AA193" s="207"/>
      <c r="AB193" s="207"/>
      <c r="AC193" s="207"/>
      <c r="AD193" s="207"/>
      <c r="AE193" s="207"/>
      <c r="AF193" s="207"/>
      <c r="AG193" s="207" t="s">
        <v>169</v>
      </c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ht="20.399999999999999" outlineLevel="1" x14ac:dyDescent="0.25">
      <c r="A194" s="245">
        <v>94</v>
      </c>
      <c r="B194" s="246" t="s">
        <v>397</v>
      </c>
      <c r="C194" s="255" t="s">
        <v>398</v>
      </c>
      <c r="D194" s="247" t="s">
        <v>224</v>
      </c>
      <c r="E194" s="248">
        <v>1</v>
      </c>
      <c r="F194" s="249"/>
      <c r="G194" s="250">
        <f>ROUND(E194*F194,2)</f>
        <v>0</v>
      </c>
      <c r="H194" s="227">
        <v>529</v>
      </c>
      <c r="I194" s="226">
        <f>ROUND(E194*H194,2)</f>
        <v>529</v>
      </c>
      <c r="J194" s="227">
        <v>0</v>
      </c>
      <c r="K194" s="226">
        <f>ROUND(E194*J194,2)</f>
        <v>0</v>
      </c>
      <c r="L194" s="226">
        <v>15</v>
      </c>
      <c r="M194" s="226">
        <f>G194*(1+L194/100)</f>
        <v>0</v>
      </c>
      <c r="N194" s="226">
        <v>0</v>
      </c>
      <c r="O194" s="226">
        <f>ROUND(E194*N194,2)</f>
        <v>0</v>
      </c>
      <c r="P194" s="226">
        <v>0</v>
      </c>
      <c r="Q194" s="226">
        <f>ROUND(E194*P194,2)</f>
        <v>0</v>
      </c>
      <c r="R194" s="226" t="s">
        <v>167</v>
      </c>
      <c r="S194" s="226" t="s">
        <v>145</v>
      </c>
      <c r="T194" s="226" t="s">
        <v>145</v>
      </c>
      <c r="U194" s="226">
        <v>0</v>
      </c>
      <c r="V194" s="226">
        <f>ROUND(E194*U194,2)</f>
        <v>0</v>
      </c>
      <c r="W194" s="226"/>
      <c r="X194" s="226" t="s">
        <v>168</v>
      </c>
      <c r="Y194" s="207"/>
      <c r="Z194" s="207"/>
      <c r="AA194" s="207"/>
      <c r="AB194" s="207"/>
      <c r="AC194" s="207"/>
      <c r="AD194" s="207"/>
      <c r="AE194" s="207"/>
      <c r="AF194" s="207"/>
      <c r="AG194" s="207" t="s">
        <v>169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5">
      <c r="A195" s="245">
        <v>95</v>
      </c>
      <c r="B195" s="246" t="s">
        <v>399</v>
      </c>
      <c r="C195" s="255" t="s">
        <v>400</v>
      </c>
      <c r="D195" s="247" t="s">
        <v>224</v>
      </c>
      <c r="E195" s="248">
        <v>1</v>
      </c>
      <c r="F195" s="249"/>
      <c r="G195" s="250">
        <f>ROUND(E195*F195,2)</f>
        <v>0</v>
      </c>
      <c r="H195" s="227">
        <v>480</v>
      </c>
      <c r="I195" s="226">
        <f>ROUND(E195*H195,2)</f>
        <v>480</v>
      </c>
      <c r="J195" s="227">
        <v>0</v>
      </c>
      <c r="K195" s="226">
        <f>ROUND(E195*J195,2)</f>
        <v>0</v>
      </c>
      <c r="L195" s="226">
        <v>15</v>
      </c>
      <c r="M195" s="226">
        <f>G195*(1+L195/100)</f>
        <v>0</v>
      </c>
      <c r="N195" s="226">
        <v>2E-3</v>
      </c>
      <c r="O195" s="226">
        <f>ROUND(E195*N195,2)</f>
        <v>0</v>
      </c>
      <c r="P195" s="226">
        <v>0</v>
      </c>
      <c r="Q195" s="226">
        <f>ROUND(E195*P195,2)</f>
        <v>0</v>
      </c>
      <c r="R195" s="226"/>
      <c r="S195" s="226" t="s">
        <v>286</v>
      </c>
      <c r="T195" s="226" t="s">
        <v>161</v>
      </c>
      <c r="U195" s="226">
        <v>0</v>
      </c>
      <c r="V195" s="226">
        <f>ROUND(E195*U195,2)</f>
        <v>0</v>
      </c>
      <c r="W195" s="226"/>
      <c r="X195" s="226" t="s">
        <v>168</v>
      </c>
      <c r="Y195" s="207"/>
      <c r="Z195" s="207"/>
      <c r="AA195" s="207"/>
      <c r="AB195" s="207"/>
      <c r="AC195" s="207"/>
      <c r="AD195" s="207"/>
      <c r="AE195" s="207"/>
      <c r="AF195" s="207"/>
      <c r="AG195" s="207" t="s">
        <v>169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5">
      <c r="A196" s="245">
        <v>96</v>
      </c>
      <c r="B196" s="246" t="s">
        <v>401</v>
      </c>
      <c r="C196" s="255" t="s">
        <v>402</v>
      </c>
      <c r="D196" s="247" t="s">
        <v>403</v>
      </c>
      <c r="E196" s="248">
        <v>1</v>
      </c>
      <c r="F196" s="249"/>
      <c r="G196" s="250">
        <f>ROUND(E196*F196,2)</f>
        <v>0</v>
      </c>
      <c r="H196" s="227">
        <v>352.5</v>
      </c>
      <c r="I196" s="226">
        <f>ROUND(E196*H196,2)</f>
        <v>352.5</v>
      </c>
      <c r="J196" s="227">
        <v>0</v>
      </c>
      <c r="K196" s="226">
        <f>ROUND(E196*J196,2)</f>
        <v>0</v>
      </c>
      <c r="L196" s="226">
        <v>15</v>
      </c>
      <c r="M196" s="226">
        <f>G196*(1+L196/100)</f>
        <v>0</v>
      </c>
      <c r="N196" s="226">
        <v>0.01</v>
      </c>
      <c r="O196" s="226">
        <f>ROUND(E196*N196,2)</f>
        <v>0.01</v>
      </c>
      <c r="P196" s="226">
        <v>0</v>
      </c>
      <c r="Q196" s="226">
        <f>ROUND(E196*P196,2)</f>
        <v>0</v>
      </c>
      <c r="R196" s="226" t="s">
        <v>167</v>
      </c>
      <c r="S196" s="226" t="s">
        <v>145</v>
      </c>
      <c r="T196" s="226" t="s">
        <v>161</v>
      </c>
      <c r="U196" s="226">
        <v>0</v>
      </c>
      <c r="V196" s="226">
        <f>ROUND(E196*U196,2)</f>
        <v>0</v>
      </c>
      <c r="W196" s="226"/>
      <c r="X196" s="226" t="s">
        <v>168</v>
      </c>
      <c r="Y196" s="207"/>
      <c r="Z196" s="207"/>
      <c r="AA196" s="207"/>
      <c r="AB196" s="207"/>
      <c r="AC196" s="207"/>
      <c r="AD196" s="207"/>
      <c r="AE196" s="207"/>
      <c r="AF196" s="207"/>
      <c r="AG196" s="207" t="s">
        <v>169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5">
      <c r="A197" s="245">
        <v>97</v>
      </c>
      <c r="B197" s="246" t="s">
        <v>404</v>
      </c>
      <c r="C197" s="255" t="s">
        <v>405</v>
      </c>
      <c r="D197" s="247" t="s">
        <v>332</v>
      </c>
      <c r="E197" s="248">
        <v>1</v>
      </c>
      <c r="F197" s="249"/>
      <c r="G197" s="250">
        <f>ROUND(E197*F197,2)</f>
        <v>0</v>
      </c>
      <c r="H197" s="227">
        <v>0</v>
      </c>
      <c r="I197" s="226">
        <f>ROUND(E197*H197,2)</f>
        <v>0</v>
      </c>
      <c r="J197" s="227">
        <v>233.5</v>
      </c>
      <c r="K197" s="226">
        <f>ROUND(E197*J197,2)</f>
        <v>233.5</v>
      </c>
      <c r="L197" s="226">
        <v>15</v>
      </c>
      <c r="M197" s="226">
        <f>G197*(1+L197/100)</f>
        <v>0</v>
      </c>
      <c r="N197" s="226">
        <v>0</v>
      </c>
      <c r="O197" s="226">
        <f>ROUND(E197*N197,2)</f>
        <v>0</v>
      </c>
      <c r="P197" s="226">
        <v>1.933E-2</v>
      </c>
      <c r="Q197" s="226">
        <f>ROUND(E197*P197,2)</f>
        <v>0.02</v>
      </c>
      <c r="R197" s="226"/>
      <c r="S197" s="226" t="s">
        <v>145</v>
      </c>
      <c r="T197" s="226" t="s">
        <v>161</v>
      </c>
      <c r="U197" s="226">
        <v>0</v>
      </c>
      <c r="V197" s="226">
        <f>ROUND(E197*U197,2)</f>
        <v>0</v>
      </c>
      <c r="W197" s="226"/>
      <c r="X197" s="226" t="s">
        <v>211</v>
      </c>
      <c r="Y197" s="207"/>
      <c r="Z197" s="207"/>
      <c r="AA197" s="207"/>
      <c r="AB197" s="207"/>
      <c r="AC197" s="207"/>
      <c r="AD197" s="207"/>
      <c r="AE197" s="207"/>
      <c r="AF197" s="207"/>
      <c r="AG197" s="207" t="s">
        <v>212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5">
      <c r="A198" s="245">
        <v>98</v>
      </c>
      <c r="B198" s="246" t="s">
        <v>406</v>
      </c>
      <c r="C198" s="255" t="s">
        <v>407</v>
      </c>
      <c r="D198" s="247" t="s">
        <v>332</v>
      </c>
      <c r="E198" s="248">
        <v>1</v>
      </c>
      <c r="F198" s="249"/>
      <c r="G198" s="250">
        <f>ROUND(E198*F198,2)</f>
        <v>0</v>
      </c>
      <c r="H198" s="227">
        <v>0</v>
      </c>
      <c r="I198" s="226">
        <f>ROUND(E198*H198,2)</f>
        <v>0</v>
      </c>
      <c r="J198" s="227">
        <v>151.5</v>
      </c>
      <c r="K198" s="226">
        <f>ROUND(E198*J198,2)</f>
        <v>151.5</v>
      </c>
      <c r="L198" s="226">
        <v>15</v>
      </c>
      <c r="M198" s="226">
        <f>G198*(1+L198/100)</f>
        <v>0</v>
      </c>
      <c r="N198" s="226">
        <v>0</v>
      </c>
      <c r="O198" s="226">
        <f>ROUND(E198*N198,2)</f>
        <v>0</v>
      </c>
      <c r="P198" s="226">
        <v>1.9460000000000002E-2</v>
      </c>
      <c r="Q198" s="226">
        <f>ROUND(E198*P198,2)</f>
        <v>0.02</v>
      </c>
      <c r="R198" s="226"/>
      <c r="S198" s="226" t="s">
        <v>145</v>
      </c>
      <c r="T198" s="226" t="s">
        <v>145</v>
      </c>
      <c r="U198" s="226">
        <v>0</v>
      </c>
      <c r="V198" s="226">
        <f>ROUND(E198*U198,2)</f>
        <v>0</v>
      </c>
      <c r="W198" s="226"/>
      <c r="X198" s="226" t="s">
        <v>211</v>
      </c>
      <c r="Y198" s="207"/>
      <c r="Z198" s="207"/>
      <c r="AA198" s="207"/>
      <c r="AB198" s="207"/>
      <c r="AC198" s="207"/>
      <c r="AD198" s="207"/>
      <c r="AE198" s="207"/>
      <c r="AF198" s="207"/>
      <c r="AG198" s="207" t="s">
        <v>212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5">
      <c r="A199" s="245">
        <v>99</v>
      </c>
      <c r="B199" s="246" t="s">
        <v>408</v>
      </c>
      <c r="C199" s="255" t="s">
        <v>409</v>
      </c>
      <c r="D199" s="247" t="s">
        <v>332</v>
      </c>
      <c r="E199" s="248">
        <v>1</v>
      </c>
      <c r="F199" s="249"/>
      <c r="G199" s="250">
        <f>ROUND(E199*F199,2)</f>
        <v>0</v>
      </c>
      <c r="H199" s="227">
        <v>0</v>
      </c>
      <c r="I199" s="226">
        <f>ROUND(E199*H199,2)</f>
        <v>0</v>
      </c>
      <c r="J199" s="227">
        <v>171</v>
      </c>
      <c r="K199" s="226">
        <f>ROUND(E199*J199,2)</f>
        <v>171</v>
      </c>
      <c r="L199" s="226">
        <v>15</v>
      </c>
      <c r="M199" s="226">
        <f>G199*(1+L199/100)</f>
        <v>0</v>
      </c>
      <c r="N199" s="226">
        <v>0</v>
      </c>
      <c r="O199" s="226">
        <f>ROUND(E199*N199,2)</f>
        <v>0</v>
      </c>
      <c r="P199" s="226">
        <v>3.2899999999999999E-2</v>
      </c>
      <c r="Q199" s="226">
        <f>ROUND(E199*P199,2)</f>
        <v>0.03</v>
      </c>
      <c r="R199" s="226"/>
      <c r="S199" s="226" t="s">
        <v>145</v>
      </c>
      <c r="T199" s="226" t="s">
        <v>145</v>
      </c>
      <c r="U199" s="226">
        <v>0</v>
      </c>
      <c r="V199" s="226">
        <f>ROUND(E199*U199,2)</f>
        <v>0</v>
      </c>
      <c r="W199" s="226"/>
      <c r="X199" s="226" t="s">
        <v>211</v>
      </c>
      <c r="Y199" s="207"/>
      <c r="Z199" s="207"/>
      <c r="AA199" s="207"/>
      <c r="AB199" s="207"/>
      <c r="AC199" s="207"/>
      <c r="AD199" s="207"/>
      <c r="AE199" s="207"/>
      <c r="AF199" s="207"/>
      <c r="AG199" s="207" t="s">
        <v>212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5">
      <c r="A200" s="245">
        <v>100</v>
      </c>
      <c r="B200" s="246" t="s">
        <v>410</v>
      </c>
      <c r="C200" s="255" t="s">
        <v>411</v>
      </c>
      <c r="D200" s="247" t="s">
        <v>0</v>
      </c>
      <c r="E200" s="248">
        <v>324.70440000000002</v>
      </c>
      <c r="F200" s="249"/>
      <c r="G200" s="250">
        <f>ROUND(E200*F200,2)</f>
        <v>0</v>
      </c>
      <c r="H200" s="227">
        <v>0</v>
      </c>
      <c r="I200" s="226">
        <f>ROUND(E200*H200,2)</f>
        <v>0</v>
      </c>
      <c r="J200" s="227">
        <v>0.32</v>
      </c>
      <c r="K200" s="226">
        <f>ROUND(E200*J200,2)</f>
        <v>103.91</v>
      </c>
      <c r="L200" s="226">
        <v>15</v>
      </c>
      <c r="M200" s="226">
        <f>G200*(1+L200/100)</f>
        <v>0</v>
      </c>
      <c r="N200" s="226">
        <v>0</v>
      </c>
      <c r="O200" s="226">
        <f>ROUND(E200*N200,2)</f>
        <v>0</v>
      </c>
      <c r="P200" s="226">
        <v>0</v>
      </c>
      <c r="Q200" s="226">
        <f>ROUND(E200*P200,2)</f>
        <v>0</v>
      </c>
      <c r="R200" s="226"/>
      <c r="S200" s="226" t="s">
        <v>145</v>
      </c>
      <c r="T200" s="226" t="s">
        <v>161</v>
      </c>
      <c r="U200" s="226">
        <v>0</v>
      </c>
      <c r="V200" s="226">
        <f>ROUND(E200*U200,2)</f>
        <v>0</v>
      </c>
      <c r="W200" s="226"/>
      <c r="X200" s="226" t="s">
        <v>271</v>
      </c>
      <c r="Y200" s="207"/>
      <c r="Z200" s="207"/>
      <c r="AA200" s="207"/>
      <c r="AB200" s="207"/>
      <c r="AC200" s="207"/>
      <c r="AD200" s="207"/>
      <c r="AE200" s="207"/>
      <c r="AF200" s="207"/>
      <c r="AG200" s="207" t="s">
        <v>272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x14ac:dyDescent="0.25">
      <c r="A201" s="233" t="s">
        <v>140</v>
      </c>
      <c r="B201" s="234" t="s">
        <v>86</v>
      </c>
      <c r="C201" s="252" t="s">
        <v>87</v>
      </c>
      <c r="D201" s="235"/>
      <c r="E201" s="236"/>
      <c r="F201" s="237"/>
      <c r="G201" s="238">
        <f>SUMIF(AG202:AG210,"&lt;&gt;NOR",G202:G210)</f>
        <v>0</v>
      </c>
      <c r="H201" s="232"/>
      <c r="I201" s="232">
        <f>SUM(I202:I210)</f>
        <v>1025.55</v>
      </c>
      <c r="J201" s="232"/>
      <c r="K201" s="232">
        <f>SUM(K202:K210)</f>
        <v>1368.81</v>
      </c>
      <c r="L201" s="232"/>
      <c r="M201" s="232">
        <f>SUM(M202:M210)</f>
        <v>0</v>
      </c>
      <c r="N201" s="232"/>
      <c r="O201" s="232">
        <f>SUM(O202:O210)</f>
        <v>0</v>
      </c>
      <c r="P201" s="232"/>
      <c r="Q201" s="232">
        <f>SUM(Q202:Q210)</f>
        <v>0.01</v>
      </c>
      <c r="R201" s="232"/>
      <c r="S201" s="232"/>
      <c r="T201" s="232"/>
      <c r="U201" s="232"/>
      <c r="V201" s="232">
        <f>SUM(V202:V210)</f>
        <v>2.94</v>
      </c>
      <c r="W201" s="232"/>
      <c r="X201" s="232"/>
      <c r="AG201" t="s">
        <v>141</v>
      </c>
    </row>
    <row r="202" spans="1:60" ht="20.399999999999999" outlineLevel="1" x14ac:dyDescent="0.25">
      <c r="A202" s="245">
        <v>101</v>
      </c>
      <c r="B202" s="246" t="s">
        <v>412</v>
      </c>
      <c r="C202" s="255" t="s">
        <v>413</v>
      </c>
      <c r="D202" s="247" t="s">
        <v>224</v>
      </c>
      <c r="E202" s="248">
        <v>1</v>
      </c>
      <c r="F202" s="249"/>
      <c r="G202" s="250">
        <f>ROUND(E202*F202,2)</f>
        <v>0</v>
      </c>
      <c r="H202" s="227">
        <v>132.55000000000001</v>
      </c>
      <c r="I202" s="226">
        <f>ROUND(E202*H202,2)</f>
        <v>132.55000000000001</v>
      </c>
      <c r="J202" s="227">
        <v>159.44999999999999</v>
      </c>
      <c r="K202" s="226">
        <f>ROUND(E202*J202,2)</f>
        <v>159.44999999999999</v>
      </c>
      <c r="L202" s="226">
        <v>15</v>
      </c>
      <c r="M202" s="226">
        <f>G202*(1+L202/100)</f>
        <v>0</v>
      </c>
      <c r="N202" s="226">
        <v>7.2999999999999996E-4</v>
      </c>
      <c r="O202" s="226">
        <f>ROUND(E202*N202,2)</f>
        <v>0</v>
      </c>
      <c r="P202" s="226">
        <v>0</v>
      </c>
      <c r="Q202" s="226">
        <f>ROUND(E202*P202,2)</f>
        <v>0</v>
      </c>
      <c r="R202" s="226"/>
      <c r="S202" s="226" t="s">
        <v>145</v>
      </c>
      <c r="T202" s="226" t="s">
        <v>161</v>
      </c>
      <c r="U202" s="226">
        <v>0.33</v>
      </c>
      <c r="V202" s="226">
        <f>ROUND(E202*U202,2)</f>
        <v>0.33</v>
      </c>
      <c r="W202" s="226"/>
      <c r="X202" s="226" t="s">
        <v>146</v>
      </c>
      <c r="Y202" s="207"/>
      <c r="Z202" s="207"/>
      <c r="AA202" s="207"/>
      <c r="AB202" s="207"/>
      <c r="AC202" s="207"/>
      <c r="AD202" s="207"/>
      <c r="AE202" s="207"/>
      <c r="AF202" s="207"/>
      <c r="AG202" s="207" t="s">
        <v>147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5">
      <c r="A203" s="245">
        <v>102</v>
      </c>
      <c r="B203" s="246" t="s">
        <v>414</v>
      </c>
      <c r="C203" s="255" t="s">
        <v>415</v>
      </c>
      <c r="D203" s="247" t="s">
        <v>157</v>
      </c>
      <c r="E203" s="248">
        <v>0.5</v>
      </c>
      <c r="F203" s="249"/>
      <c r="G203" s="250">
        <f>ROUND(E203*F203,2)</f>
        <v>0</v>
      </c>
      <c r="H203" s="227">
        <v>0</v>
      </c>
      <c r="I203" s="226">
        <f>ROUND(E203*H203,2)</f>
        <v>0</v>
      </c>
      <c r="J203" s="227">
        <v>161</v>
      </c>
      <c r="K203" s="226">
        <f>ROUND(E203*J203,2)</f>
        <v>80.5</v>
      </c>
      <c r="L203" s="226">
        <v>15</v>
      </c>
      <c r="M203" s="226">
        <f>G203*(1+L203/100)</f>
        <v>0</v>
      </c>
      <c r="N203" s="226">
        <v>0</v>
      </c>
      <c r="O203" s="226">
        <f>ROUND(E203*N203,2)</f>
        <v>0</v>
      </c>
      <c r="P203" s="226">
        <v>0</v>
      </c>
      <c r="Q203" s="226">
        <f>ROUND(E203*P203,2)</f>
        <v>0</v>
      </c>
      <c r="R203" s="226"/>
      <c r="S203" s="226" t="s">
        <v>145</v>
      </c>
      <c r="T203" s="226" t="s">
        <v>161</v>
      </c>
      <c r="U203" s="226">
        <v>0.35</v>
      </c>
      <c r="V203" s="226">
        <f>ROUND(E203*U203,2)</f>
        <v>0.18</v>
      </c>
      <c r="W203" s="226"/>
      <c r="X203" s="226" t="s">
        <v>146</v>
      </c>
      <c r="Y203" s="207"/>
      <c r="Z203" s="207"/>
      <c r="AA203" s="207"/>
      <c r="AB203" s="207"/>
      <c r="AC203" s="207"/>
      <c r="AD203" s="207"/>
      <c r="AE203" s="207"/>
      <c r="AF203" s="207"/>
      <c r="AG203" s="207" t="s">
        <v>147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5">
      <c r="A204" s="245">
        <v>103</v>
      </c>
      <c r="B204" s="246" t="s">
        <v>416</v>
      </c>
      <c r="C204" s="255" t="s">
        <v>417</v>
      </c>
      <c r="D204" s="247" t="s">
        <v>224</v>
      </c>
      <c r="E204" s="248">
        <v>2</v>
      </c>
      <c r="F204" s="249"/>
      <c r="G204" s="250">
        <f>ROUND(E204*F204,2)</f>
        <v>0</v>
      </c>
      <c r="H204" s="227">
        <v>0</v>
      </c>
      <c r="I204" s="226">
        <f>ROUND(E204*H204,2)</f>
        <v>0</v>
      </c>
      <c r="J204" s="227">
        <v>344.5</v>
      </c>
      <c r="K204" s="226">
        <f>ROUND(E204*J204,2)</f>
        <v>689</v>
      </c>
      <c r="L204" s="226">
        <v>15</v>
      </c>
      <c r="M204" s="226">
        <f>G204*(1+L204/100)</f>
        <v>0</v>
      </c>
      <c r="N204" s="226">
        <v>0</v>
      </c>
      <c r="O204" s="226">
        <f>ROUND(E204*N204,2)</f>
        <v>0</v>
      </c>
      <c r="P204" s="226">
        <v>0</v>
      </c>
      <c r="Q204" s="226">
        <f>ROUND(E204*P204,2)</f>
        <v>0</v>
      </c>
      <c r="R204" s="226"/>
      <c r="S204" s="226" t="s">
        <v>145</v>
      </c>
      <c r="T204" s="226" t="s">
        <v>161</v>
      </c>
      <c r="U204" s="226">
        <v>0.75</v>
      </c>
      <c r="V204" s="226">
        <f>ROUND(E204*U204,2)</f>
        <v>1.5</v>
      </c>
      <c r="W204" s="226"/>
      <c r="X204" s="226" t="s">
        <v>146</v>
      </c>
      <c r="Y204" s="207"/>
      <c r="Z204" s="207"/>
      <c r="AA204" s="207"/>
      <c r="AB204" s="207"/>
      <c r="AC204" s="207"/>
      <c r="AD204" s="207"/>
      <c r="AE204" s="207"/>
      <c r="AF204" s="207"/>
      <c r="AG204" s="207" t="s">
        <v>147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ht="20.399999999999999" outlineLevel="1" x14ac:dyDescent="0.25">
      <c r="A205" s="245">
        <v>104</v>
      </c>
      <c r="B205" s="246" t="s">
        <v>418</v>
      </c>
      <c r="C205" s="255" t="s">
        <v>419</v>
      </c>
      <c r="D205" s="247" t="s">
        <v>224</v>
      </c>
      <c r="E205" s="248">
        <v>1</v>
      </c>
      <c r="F205" s="249"/>
      <c r="G205" s="250">
        <f>ROUND(E205*F205,2)</f>
        <v>0</v>
      </c>
      <c r="H205" s="227">
        <v>0</v>
      </c>
      <c r="I205" s="226">
        <f>ROUND(E205*H205,2)</f>
        <v>0</v>
      </c>
      <c r="J205" s="227">
        <v>230</v>
      </c>
      <c r="K205" s="226">
        <f>ROUND(E205*J205,2)</f>
        <v>230</v>
      </c>
      <c r="L205" s="226">
        <v>15</v>
      </c>
      <c r="M205" s="226">
        <f>G205*(1+L205/100)</f>
        <v>0</v>
      </c>
      <c r="N205" s="226">
        <v>0</v>
      </c>
      <c r="O205" s="226">
        <f>ROUND(E205*N205,2)</f>
        <v>0</v>
      </c>
      <c r="P205" s="226">
        <v>0</v>
      </c>
      <c r="Q205" s="226">
        <f>ROUND(E205*P205,2)</f>
        <v>0</v>
      </c>
      <c r="R205" s="226"/>
      <c r="S205" s="226" t="s">
        <v>145</v>
      </c>
      <c r="T205" s="226" t="s">
        <v>161</v>
      </c>
      <c r="U205" s="226">
        <v>0.5</v>
      </c>
      <c r="V205" s="226">
        <f>ROUND(E205*U205,2)</f>
        <v>0.5</v>
      </c>
      <c r="W205" s="226"/>
      <c r="X205" s="226" t="s">
        <v>146</v>
      </c>
      <c r="Y205" s="207"/>
      <c r="Z205" s="207"/>
      <c r="AA205" s="207"/>
      <c r="AB205" s="207"/>
      <c r="AC205" s="207"/>
      <c r="AD205" s="207"/>
      <c r="AE205" s="207"/>
      <c r="AF205" s="207"/>
      <c r="AG205" s="207" t="s">
        <v>147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ht="20.399999999999999" outlineLevel="1" x14ac:dyDescent="0.25">
      <c r="A206" s="245">
        <v>105</v>
      </c>
      <c r="B206" s="246" t="s">
        <v>420</v>
      </c>
      <c r="C206" s="255" t="s">
        <v>421</v>
      </c>
      <c r="D206" s="247" t="s">
        <v>224</v>
      </c>
      <c r="E206" s="248">
        <v>1</v>
      </c>
      <c r="F206" s="249"/>
      <c r="G206" s="250">
        <f>ROUND(E206*F206,2)</f>
        <v>0</v>
      </c>
      <c r="H206" s="227">
        <v>0</v>
      </c>
      <c r="I206" s="226">
        <f>ROUND(E206*H206,2)</f>
        <v>0</v>
      </c>
      <c r="J206" s="227">
        <v>197</v>
      </c>
      <c r="K206" s="226">
        <f>ROUND(E206*J206,2)</f>
        <v>197</v>
      </c>
      <c r="L206" s="226">
        <v>15</v>
      </c>
      <c r="M206" s="226">
        <f>G206*(1+L206/100)</f>
        <v>0</v>
      </c>
      <c r="N206" s="226">
        <v>0</v>
      </c>
      <c r="O206" s="226">
        <f>ROUND(E206*N206,2)</f>
        <v>0</v>
      </c>
      <c r="P206" s="226">
        <v>1.489E-2</v>
      </c>
      <c r="Q206" s="226">
        <f>ROUND(E206*P206,2)</f>
        <v>0.01</v>
      </c>
      <c r="R206" s="226"/>
      <c r="S206" s="226" t="s">
        <v>145</v>
      </c>
      <c r="T206" s="226" t="s">
        <v>161</v>
      </c>
      <c r="U206" s="226">
        <v>0.42899999999999999</v>
      </c>
      <c r="V206" s="226">
        <f>ROUND(E206*U206,2)</f>
        <v>0.43</v>
      </c>
      <c r="W206" s="226"/>
      <c r="X206" s="226" t="s">
        <v>146</v>
      </c>
      <c r="Y206" s="207"/>
      <c r="Z206" s="207"/>
      <c r="AA206" s="207"/>
      <c r="AB206" s="207"/>
      <c r="AC206" s="207"/>
      <c r="AD206" s="207"/>
      <c r="AE206" s="207"/>
      <c r="AF206" s="207"/>
      <c r="AG206" s="207" t="s">
        <v>147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5">
      <c r="A207" s="245">
        <v>106</v>
      </c>
      <c r="B207" s="246" t="s">
        <v>422</v>
      </c>
      <c r="C207" s="255" t="s">
        <v>423</v>
      </c>
      <c r="D207" s="247" t="s">
        <v>157</v>
      </c>
      <c r="E207" s="248">
        <v>0.5</v>
      </c>
      <c r="F207" s="249"/>
      <c r="G207" s="250">
        <f>ROUND(E207*F207,2)</f>
        <v>0</v>
      </c>
      <c r="H207" s="227">
        <v>142</v>
      </c>
      <c r="I207" s="226">
        <f>ROUND(E207*H207,2)</f>
        <v>71</v>
      </c>
      <c r="J207" s="227">
        <v>0</v>
      </c>
      <c r="K207" s="226">
        <f>ROUND(E207*J207,2)</f>
        <v>0</v>
      </c>
      <c r="L207" s="226">
        <v>15</v>
      </c>
      <c r="M207" s="226">
        <f>G207*(1+L207/100)</f>
        <v>0</v>
      </c>
      <c r="N207" s="226">
        <v>4.8000000000000001E-4</v>
      </c>
      <c r="O207" s="226">
        <f>ROUND(E207*N207,2)</f>
        <v>0</v>
      </c>
      <c r="P207" s="226">
        <v>0</v>
      </c>
      <c r="Q207" s="226">
        <f>ROUND(E207*P207,2)</f>
        <v>0</v>
      </c>
      <c r="R207" s="226"/>
      <c r="S207" s="226" t="s">
        <v>286</v>
      </c>
      <c r="T207" s="226" t="s">
        <v>161</v>
      </c>
      <c r="U207" s="226">
        <v>0</v>
      </c>
      <c r="V207" s="226">
        <f>ROUND(E207*U207,2)</f>
        <v>0</v>
      </c>
      <c r="W207" s="226"/>
      <c r="X207" s="226" t="s">
        <v>168</v>
      </c>
      <c r="Y207" s="207"/>
      <c r="Z207" s="207"/>
      <c r="AA207" s="207"/>
      <c r="AB207" s="207"/>
      <c r="AC207" s="207"/>
      <c r="AD207" s="207"/>
      <c r="AE207" s="207"/>
      <c r="AF207" s="207"/>
      <c r="AG207" s="207" t="s">
        <v>169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ht="20.399999999999999" outlineLevel="1" x14ac:dyDescent="0.25">
      <c r="A208" s="245">
        <v>107</v>
      </c>
      <c r="B208" s="246" t="s">
        <v>424</v>
      </c>
      <c r="C208" s="255" t="s">
        <v>425</v>
      </c>
      <c r="D208" s="247" t="s">
        <v>224</v>
      </c>
      <c r="E208" s="248">
        <v>1</v>
      </c>
      <c r="F208" s="249"/>
      <c r="G208" s="250">
        <f>ROUND(E208*F208,2)</f>
        <v>0</v>
      </c>
      <c r="H208" s="227">
        <v>544</v>
      </c>
      <c r="I208" s="226">
        <f>ROUND(E208*H208,2)</f>
        <v>544</v>
      </c>
      <c r="J208" s="227">
        <v>0</v>
      </c>
      <c r="K208" s="226">
        <f>ROUND(E208*J208,2)</f>
        <v>0</v>
      </c>
      <c r="L208" s="226">
        <v>15</v>
      </c>
      <c r="M208" s="226">
        <f>G208*(1+L208/100)</f>
        <v>0</v>
      </c>
      <c r="N208" s="226">
        <v>5.9000000000000003E-4</v>
      </c>
      <c r="O208" s="226">
        <f>ROUND(E208*N208,2)</f>
        <v>0</v>
      </c>
      <c r="P208" s="226">
        <v>0</v>
      </c>
      <c r="Q208" s="226">
        <f>ROUND(E208*P208,2)</f>
        <v>0</v>
      </c>
      <c r="R208" s="226" t="s">
        <v>167</v>
      </c>
      <c r="S208" s="226" t="s">
        <v>145</v>
      </c>
      <c r="T208" s="226" t="s">
        <v>161</v>
      </c>
      <c r="U208" s="226">
        <v>0</v>
      </c>
      <c r="V208" s="226">
        <f>ROUND(E208*U208,2)</f>
        <v>0</v>
      </c>
      <c r="W208" s="226"/>
      <c r="X208" s="226" t="s">
        <v>168</v>
      </c>
      <c r="Y208" s="207"/>
      <c r="Z208" s="207"/>
      <c r="AA208" s="207"/>
      <c r="AB208" s="207"/>
      <c r="AC208" s="207"/>
      <c r="AD208" s="207"/>
      <c r="AE208" s="207"/>
      <c r="AF208" s="207"/>
      <c r="AG208" s="207" t="s">
        <v>169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5">
      <c r="A209" s="245">
        <v>108</v>
      </c>
      <c r="B209" s="246" t="s">
        <v>426</v>
      </c>
      <c r="C209" s="255" t="s">
        <v>427</v>
      </c>
      <c r="D209" s="247" t="s">
        <v>224</v>
      </c>
      <c r="E209" s="248">
        <v>2</v>
      </c>
      <c r="F209" s="249"/>
      <c r="G209" s="250">
        <f>ROUND(E209*F209,2)</f>
        <v>0</v>
      </c>
      <c r="H209" s="227">
        <v>139</v>
      </c>
      <c r="I209" s="226">
        <f>ROUND(E209*H209,2)</f>
        <v>278</v>
      </c>
      <c r="J209" s="227">
        <v>0</v>
      </c>
      <c r="K209" s="226">
        <f>ROUND(E209*J209,2)</f>
        <v>0</v>
      </c>
      <c r="L209" s="226">
        <v>15</v>
      </c>
      <c r="M209" s="226">
        <f>G209*(1+L209/100)</f>
        <v>0</v>
      </c>
      <c r="N209" s="226">
        <v>8.0000000000000007E-5</v>
      </c>
      <c r="O209" s="226">
        <f>ROUND(E209*N209,2)</f>
        <v>0</v>
      </c>
      <c r="P209" s="226">
        <v>0</v>
      </c>
      <c r="Q209" s="226">
        <f>ROUND(E209*P209,2)</f>
        <v>0</v>
      </c>
      <c r="R209" s="226"/>
      <c r="S209" s="226" t="s">
        <v>286</v>
      </c>
      <c r="T209" s="226" t="s">
        <v>161</v>
      </c>
      <c r="U209" s="226">
        <v>0</v>
      </c>
      <c r="V209" s="226">
        <f>ROUND(E209*U209,2)</f>
        <v>0</v>
      </c>
      <c r="W209" s="226"/>
      <c r="X209" s="226" t="s">
        <v>168</v>
      </c>
      <c r="Y209" s="207"/>
      <c r="Z209" s="207"/>
      <c r="AA209" s="207"/>
      <c r="AB209" s="207"/>
      <c r="AC209" s="207"/>
      <c r="AD209" s="207"/>
      <c r="AE209" s="207"/>
      <c r="AF209" s="207"/>
      <c r="AG209" s="207" t="s">
        <v>169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5">
      <c r="A210" s="245">
        <v>109</v>
      </c>
      <c r="B210" s="246" t="s">
        <v>428</v>
      </c>
      <c r="C210" s="255" t="s">
        <v>429</v>
      </c>
      <c r="D210" s="247" t="s">
        <v>0</v>
      </c>
      <c r="E210" s="248">
        <v>23.815000000000001</v>
      </c>
      <c r="F210" s="249"/>
      <c r="G210" s="250">
        <f>ROUND(E210*F210,2)</f>
        <v>0</v>
      </c>
      <c r="H210" s="227">
        <v>0</v>
      </c>
      <c r="I210" s="226">
        <f>ROUND(E210*H210,2)</f>
        <v>0</v>
      </c>
      <c r="J210" s="227">
        <v>0.54</v>
      </c>
      <c r="K210" s="226">
        <f>ROUND(E210*J210,2)</f>
        <v>12.86</v>
      </c>
      <c r="L210" s="226">
        <v>15</v>
      </c>
      <c r="M210" s="226">
        <f>G210*(1+L210/100)</f>
        <v>0</v>
      </c>
      <c r="N210" s="226">
        <v>0</v>
      </c>
      <c r="O210" s="226">
        <f>ROUND(E210*N210,2)</f>
        <v>0</v>
      </c>
      <c r="P210" s="226">
        <v>0</v>
      </c>
      <c r="Q210" s="226">
        <f>ROUND(E210*P210,2)</f>
        <v>0</v>
      </c>
      <c r="R210" s="226"/>
      <c r="S210" s="226" t="s">
        <v>145</v>
      </c>
      <c r="T210" s="226" t="s">
        <v>161</v>
      </c>
      <c r="U210" s="226">
        <v>0</v>
      </c>
      <c r="V210" s="226">
        <f>ROUND(E210*U210,2)</f>
        <v>0</v>
      </c>
      <c r="W210" s="226"/>
      <c r="X210" s="226" t="s">
        <v>271</v>
      </c>
      <c r="Y210" s="207"/>
      <c r="Z210" s="207"/>
      <c r="AA210" s="207"/>
      <c r="AB210" s="207"/>
      <c r="AC210" s="207"/>
      <c r="AD210" s="207"/>
      <c r="AE210" s="207"/>
      <c r="AF210" s="207"/>
      <c r="AG210" s="207" t="s">
        <v>272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x14ac:dyDescent="0.25">
      <c r="A211" s="233" t="s">
        <v>140</v>
      </c>
      <c r="B211" s="234" t="s">
        <v>88</v>
      </c>
      <c r="C211" s="252" t="s">
        <v>89</v>
      </c>
      <c r="D211" s="235"/>
      <c r="E211" s="236"/>
      <c r="F211" s="237"/>
      <c r="G211" s="238">
        <f>SUMIF(AG212:AG216,"&lt;&gt;NOR",G212:G216)</f>
        <v>0</v>
      </c>
      <c r="H211" s="232"/>
      <c r="I211" s="232">
        <f>SUM(I212:I216)</f>
        <v>69.83</v>
      </c>
      <c r="J211" s="232"/>
      <c r="K211" s="232">
        <f>SUM(K212:K216)</f>
        <v>2267.0300000000002</v>
      </c>
      <c r="L211" s="232"/>
      <c r="M211" s="232">
        <f>SUM(M212:M216)</f>
        <v>0</v>
      </c>
      <c r="N211" s="232"/>
      <c r="O211" s="232">
        <f>SUM(O212:O216)</f>
        <v>0</v>
      </c>
      <c r="P211" s="232"/>
      <c r="Q211" s="232">
        <f>SUM(Q212:Q216)</f>
        <v>0.02</v>
      </c>
      <c r="R211" s="232"/>
      <c r="S211" s="232"/>
      <c r="T211" s="232"/>
      <c r="U211" s="232"/>
      <c r="V211" s="232">
        <f>SUM(V212:V216)</f>
        <v>1.03</v>
      </c>
      <c r="W211" s="232"/>
      <c r="X211" s="232"/>
      <c r="AG211" t="s">
        <v>141</v>
      </c>
    </row>
    <row r="212" spans="1:60" ht="20.399999999999999" outlineLevel="1" x14ac:dyDescent="0.25">
      <c r="A212" s="245">
        <v>110</v>
      </c>
      <c r="B212" s="246" t="s">
        <v>430</v>
      </c>
      <c r="C212" s="255" t="s">
        <v>431</v>
      </c>
      <c r="D212" s="247" t="s">
        <v>224</v>
      </c>
      <c r="E212" s="248">
        <v>1</v>
      </c>
      <c r="F212" s="249"/>
      <c r="G212" s="250">
        <f>ROUND(E212*F212,2)</f>
        <v>0</v>
      </c>
      <c r="H212" s="227">
        <v>69.83</v>
      </c>
      <c r="I212" s="226">
        <f>ROUND(E212*H212,2)</f>
        <v>69.83</v>
      </c>
      <c r="J212" s="227">
        <v>780.17</v>
      </c>
      <c r="K212" s="226">
        <f>ROUND(E212*J212,2)</f>
        <v>780.17</v>
      </c>
      <c r="L212" s="226">
        <v>15</v>
      </c>
      <c r="M212" s="226">
        <f>G212*(1+L212/100)</f>
        <v>0</v>
      </c>
      <c r="N212" s="226">
        <v>2.0000000000000002E-5</v>
      </c>
      <c r="O212" s="226">
        <f>ROUND(E212*N212,2)</f>
        <v>0</v>
      </c>
      <c r="P212" s="226">
        <v>0</v>
      </c>
      <c r="Q212" s="226">
        <f>ROUND(E212*P212,2)</f>
        <v>0</v>
      </c>
      <c r="R212" s="226"/>
      <c r="S212" s="226" t="s">
        <v>145</v>
      </c>
      <c r="T212" s="226" t="s">
        <v>161</v>
      </c>
      <c r="U212" s="226">
        <v>0.86799999999999999</v>
      </c>
      <c r="V212" s="226">
        <f>ROUND(E212*U212,2)</f>
        <v>0.87</v>
      </c>
      <c r="W212" s="226"/>
      <c r="X212" s="226" t="s">
        <v>146</v>
      </c>
      <c r="Y212" s="207"/>
      <c r="Z212" s="207"/>
      <c r="AA212" s="207"/>
      <c r="AB212" s="207"/>
      <c r="AC212" s="207"/>
      <c r="AD212" s="207"/>
      <c r="AE212" s="207"/>
      <c r="AF212" s="207"/>
      <c r="AG212" s="207" t="s">
        <v>147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5">
      <c r="A213" s="245">
        <v>111</v>
      </c>
      <c r="B213" s="246" t="s">
        <v>432</v>
      </c>
      <c r="C213" s="255" t="s">
        <v>433</v>
      </c>
      <c r="D213" s="247" t="s">
        <v>285</v>
      </c>
      <c r="E213" s="248">
        <v>1</v>
      </c>
      <c r="F213" s="249"/>
      <c r="G213" s="250">
        <f>ROUND(E213*F213,2)</f>
        <v>0</v>
      </c>
      <c r="H213" s="227">
        <v>0</v>
      </c>
      <c r="I213" s="226">
        <f>ROUND(E213*H213,2)</f>
        <v>0</v>
      </c>
      <c r="J213" s="227">
        <v>800</v>
      </c>
      <c r="K213" s="226">
        <f>ROUND(E213*J213,2)</f>
        <v>800</v>
      </c>
      <c r="L213" s="226">
        <v>15</v>
      </c>
      <c r="M213" s="226">
        <f>G213*(1+L213/100)</f>
        <v>0</v>
      </c>
      <c r="N213" s="226">
        <v>0</v>
      </c>
      <c r="O213" s="226">
        <f>ROUND(E213*N213,2)</f>
        <v>0</v>
      </c>
      <c r="P213" s="226">
        <v>0</v>
      </c>
      <c r="Q213" s="226">
        <f>ROUND(E213*P213,2)</f>
        <v>0</v>
      </c>
      <c r="R213" s="226"/>
      <c r="S213" s="226" t="s">
        <v>145</v>
      </c>
      <c r="T213" s="226" t="s">
        <v>161</v>
      </c>
      <c r="U213" s="226">
        <v>3.1E-2</v>
      </c>
      <c r="V213" s="226">
        <f>ROUND(E213*U213,2)</f>
        <v>0.03</v>
      </c>
      <c r="W213" s="226"/>
      <c r="X213" s="226" t="s">
        <v>146</v>
      </c>
      <c r="Y213" s="207"/>
      <c r="Z213" s="207"/>
      <c r="AA213" s="207"/>
      <c r="AB213" s="207"/>
      <c r="AC213" s="207"/>
      <c r="AD213" s="207"/>
      <c r="AE213" s="207"/>
      <c r="AF213" s="207"/>
      <c r="AG213" s="207" t="s">
        <v>147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5">
      <c r="A214" s="245">
        <v>112</v>
      </c>
      <c r="B214" s="246" t="s">
        <v>434</v>
      </c>
      <c r="C214" s="255" t="s">
        <v>435</v>
      </c>
      <c r="D214" s="247" t="s">
        <v>285</v>
      </c>
      <c r="E214" s="248">
        <v>1</v>
      </c>
      <c r="F214" s="249"/>
      <c r="G214" s="250">
        <f>ROUND(E214*F214,2)</f>
        <v>0</v>
      </c>
      <c r="H214" s="227">
        <v>0</v>
      </c>
      <c r="I214" s="226">
        <f>ROUND(E214*H214,2)</f>
        <v>0</v>
      </c>
      <c r="J214" s="227">
        <v>500</v>
      </c>
      <c r="K214" s="226">
        <f>ROUND(E214*J214,2)</f>
        <v>500</v>
      </c>
      <c r="L214" s="226">
        <v>15</v>
      </c>
      <c r="M214" s="226">
        <f>G214*(1+L214/100)</f>
        <v>0</v>
      </c>
      <c r="N214" s="226">
        <v>0</v>
      </c>
      <c r="O214" s="226">
        <f>ROUND(E214*N214,2)</f>
        <v>0</v>
      </c>
      <c r="P214" s="226">
        <v>0</v>
      </c>
      <c r="Q214" s="226">
        <f>ROUND(E214*P214,2)</f>
        <v>0</v>
      </c>
      <c r="R214" s="226"/>
      <c r="S214" s="226" t="s">
        <v>145</v>
      </c>
      <c r="T214" s="226" t="s">
        <v>161</v>
      </c>
      <c r="U214" s="226">
        <v>5.1999999999999998E-2</v>
      </c>
      <c r="V214" s="226">
        <f>ROUND(E214*U214,2)</f>
        <v>0.05</v>
      </c>
      <c r="W214" s="226"/>
      <c r="X214" s="226" t="s">
        <v>146</v>
      </c>
      <c r="Y214" s="207"/>
      <c r="Z214" s="207"/>
      <c r="AA214" s="207"/>
      <c r="AB214" s="207"/>
      <c r="AC214" s="207"/>
      <c r="AD214" s="207"/>
      <c r="AE214" s="207"/>
      <c r="AF214" s="207"/>
      <c r="AG214" s="207" t="s">
        <v>147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5">
      <c r="A215" s="245">
        <v>113</v>
      </c>
      <c r="B215" s="246" t="s">
        <v>436</v>
      </c>
      <c r="C215" s="255" t="s">
        <v>437</v>
      </c>
      <c r="D215" s="247" t="s">
        <v>224</v>
      </c>
      <c r="E215" s="248">
        <v>1</v>
      </c>
      <c r="F215" s="249"/>
      <c r="G215" s="250">
        <f>ROUND(E215*F215,2)</f>
        <v>0</v>
      </c>
      <c r="H215" s="227">
        <v>0</v>
      </c>
      <c r="I215" s="226">
        <f>ROUND(E215*H215,2)</f>
        <v>0</v>
      </c>
      <c r="J215" s="227">
        <v>121</v>
      </c>
      <c r="K215" s="226">
        <f>ROUND(E215*J215,2)</f>
        <v>121</v>
      </c>
      <c r="L215" s="226">
        <v>15</v>
      </c>
      <c r="M215" s="226">
        <f>G215*(1+L215/100)</f>
        <v>0</v>
      </c>
      <c r="N215" s="226">
        <v>0</v>
      </c>
      <c r="O215" s="226">
        <f>ROUND(E215*N215,2)</f>
        <v>0</v>
      </c>
      <c r="P215" s="226">
        <v>2.3800000000000002E-2</v>
      </c>
      <c r="Q215" s="226">
        <f>ROUND(E215*P215,2)</f>
        <v>0.02</v>
      </c>
      <c r="R215" s="226"/>
      <c r="S215" s="226" t="s">
        <v>286</v>
      </c>
      <c r="T215" s="226" t="s">
        <v>161</v>
      </c>
      <c r="U215" s="226">
        <v>8.2000000000000003E-2</v>
      </c>
      <c r="V215" s="226">
        <f>ROUND(E215*U215,2)</f>
        <v>0.08</v>
      </c>
      <c r="W215" s="226"/>
      <c r="X215" s="226" t="s">
        <v>146</v>
      </c>
      <c r="Y215" s="207"/>
      <c r="Z215" s="207"/>
      <c r="AA215" s="207"/>
      <c r="AB215" s="207"/>
      <c r="AC215" s="207"/>
      <c r="AD215" s="207"/>
      <c r="AE215" s="207"/>
      <c r="AF215" s="207"/>
      <c r="AG215" s="207" t="s">
        <v>147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5">
      <c r="A216" s="245">
        <v>114</v>
      </c>
      <c r="B216" s="246" t="s">
        <v>438</v>
      </c>
      <c r="C216" s="255" t="s">
        <v>439</v>
      </c>
      <c r="D216" s="247" t="s">
        <v>0</v>
      </c>
      <c r="E216" s="248">
        <v>22.71</v>
      </c>
      <c r="F216" s="249"/>
      <c r="G216" s="250">
        <f>ROUND(E216*F216,2)</f>
        <v>0</v>
      </c>
      <c r="H216" s="227">
        <v>0</v>
      </c>
      <c r="I216" s="226">
        <f>ROUND(E216*H216,2)</f>
        <v>0</v>
      </c>
      <c r="J216" s="227">
        <v>2.9</v>
      </c>
      <c r="K216" s="226">
        <f>ROUND(E216*J216,2)</f>
        <v>65.86</v>
      </c>
      <c r="L216" s="226">
        <v>15</v>
      </c>
      <c r="M216" s="226">
        <f>G216*(1+L216/100)</f>
        <v>0</v>
      </c>
      <c r="N216" s="226">
        <v>0</v>
      </c>
      <c r="O216" s="226">
        <f>ROUND(E216*N216,2)</f>
        <v>0</v>
      </c>
      <c r="P216" s="226">
        <v>0</v>
      </c>
      <c r="Q216" s="226">
        <f>ROUND(E216*P216,2)</f>
        <v>0</v>
      </c>
      <c r="R216" s="226"/>
      <c r="S216" s="226" t="s">
        <v>145</v>
      </c>
      <c r="T216" s="226" t="s">
        <v>145</v>
      </c>
      <c r="U216" s="226">
        <v>0</v>
      </c>
      <c r="V216" s="226">
        <f>ROUND(E216*U216,2)</f>
        <v>0</v>
      </c>
      <c r="W216" s="226"/>
      <c r="X216" s="226" t="s">
        <v>271</v>
      </c>
      <c r="Y216" s="207"/>
      <c r="Z216" s="207"/>
      <c r="AA216" s="207"/>
      <c r="AB216" s="207"/>
      <c r="AC216" s="207"/>
      <c r="AD216" s="207"/>
      <c r="AE216" s="207"/>
      <c r="AF216" s="207"/>
      <c r="AG216" s="207" t="s">
        <v>272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x14ac:dyDescent="0.25">
      <c r="A217" s="233" t="s">
        <v>140</v>
      </c>
      <c r="B217" s="234" t="s">
        <v>90</v>
      </c>
      <c r="C217" s="252" t="s">
        <v>91</v>
      </c>
      <c r="D217" s="235"/>
      <c r="E217" s="236"/>
      <c r="F217" s="237"/>
      <c r="G217" s="238">
        <f>SUMIF(AG218:AG244,"&lt;&gt;NOR",G218:G244)</f>
        <v>0</v>
      </c>
      <c r="H217" s="232"/>
      <c r="I217" s="232">
        <f>SUM(I218:I244)</f>
        <v>17893.690000000002</v>
      </c>
      <c r="J217" s="232"/>
      <c r="K217" s="232">
        <f>SUM(K218:K244)</f>
        <v>67233.349999999991</v>
      </c>
      <c r="L217" s="232"/>
      <c r="M217" s="232">
        <f>SUM(M218:M244)</f>
        <v>0</v>
      </c>
      <c r="N217" s="232"/>
      <c r="O217" s="232">
        <f>SUM(O218:O244)</f>
        <v>6.9999999999999993E-2</v>
      </c>
      <c r="P217" s="232"/>
      <c r="Q217" s="232">
        <f>SUM(Q218:Q244)</f>
        <v>0.23</v>
      </c>
      <c r="R217" s="232"/>
      <c r="S217" s="232"/>
      <c r="T217" s="232"/>
      <c r="U217" s="232"/>
      <c r="V217" s="232">
        <f>SUM(V218:V244)</f>
        <v>9.4499999999999993</v>
      </c>
      <c r="W217" s="232"/>
      <c r="X217" s="232"/>
      <c r="AG217" t="s">
        <v>141</v>
      </c>
    </row>
    <row r="218" spans="1:60" outlineLevel="1" x14ac:dyDescent="0.25">
      <c r="A218" s="245">
        <v>115</v>
      </c>
      <c r="B218" s="246" t="s">
        <v>440</v>
      </c>
      <c r="C218" s="255" t="s">
        <v>441</v>
      </c>
      <c r="D218" s="247" t="s">
        <v>224</v>
      </c>
      <c r="E218" s="248">
        <v>4</v>
      </c>
      <c r="F218" s="249"/>
      <c r="G218" s="250">
        <f>ROUND(E218*F218,2)</f>
        <v>0</v>
      </c>
      <c r="H218" s="227">
        <v>0</v>
      </c>
      <c r="I218" s="226">
        <f>ROUND(E218*H218,2)</f>
        <v>0</v>
      </c>
      <c r="J218" s="227">
        <v>160</v>
      </c>
      <c r="K218" s="226">
        <f>ROUND(E218*J218,2)</f>
        <v>640</v>
      </c>
      <c r="L218" s="226">
        <v>15</v>
      </c>
      <c r="M218" s="226">
        <f>G218*(1+L218/100)</f>
        <v>0</v>
      </c>
      <c r="N218" s="226">
        <v>0</v>
      </c>
      <c r="O218" s="226">
        <f>ROUND(E218*N218,2)</f>
        <v>0</v>
      </c>
      <c r="P218" s="226">
        <v>0</v>
      </c>
      <c r="Q218" s="226">
        <f>ROUND(E218*P218,2)</f>
        <v>0</v>
      </c>
      <c r="R218" s="226"/>
      <c r="S218" s="226" t="s">
        <v>145</v>
      </c>
      <c r="T218" s="226" t="s">
        <v>161</v>
      </c>
      <c r="U218" s="226">
        <v>1.45</v>
      </c>
      <c r="V218" s="226">
        <f>ROUND(E218*U218,2)</f>
        <v>5.8</v>
      </c>
      <c r="W218" s="226"/>
      <c r="X218" s="226" t="s">
        <v>146</v>
      </c>
      <c r="Y218" s="207"/>
      <c r="Z218" s="207"/>
      <c r="AA218" s="207"/>
      <c r="AB218" s="207"/>
      <c r="AC218" s="207"/>
      <c r="AD218" s="207"/>
      <c r="AE218" s="207"/>
      <c r="AF218" s="207"/>
      <c r="AG218" s="207" t="s">
        <v>147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5">
      <c r="A219" s="245">
        <v>116</v>
      </c>
      <c r="B219" s="246" t="s">
        <v>442</v>
      </c>
      <c r="C219" s="255" t="s">
        <v>443</v>
      </c>
      <c r="D219" s="247" t="s">
        <v>224</v>
      </c>
      <c r="E219" s="248">
        <v>5</v>
      </c>
      <c r="F219" s="249"/>
      <c r="G219" s="250">
        <f>ROUND(E219*F219,2)</f>
        <v>0</v>
      </c>
      <c r="H219" s="227">
        <v>0</v>
      </c>
      <c r="I219" s="226">
        <f>ROUND(E219*H219,2)</f>
        <v>0</v>
      </c>
      <c r="J219" s="227">
        <v>50.6</v>
      </c>
      <c r="K219" s="226">
        <f>ROUND(E219*J219,2)</f>
        <v>253</v>
      </c>
      <c r="L219" s="226">
        <v>15</v>
      </c>
      <c r="M219" s="226">
        <f>G219*(1+L219/100)</f>
        <v>0</v>
      </c>
      <c r="N219" s="226">
        <v>0</v>
      </c>
      <c r="O219" s="226">
        <f>ROUND(E219*N219,2)</f>
        <v>0</v>
      </c>
      <c r="P219" s="226">
        <v>1.8E-3</v>
      </c>
      <c r="Q219" s="226">
        <f>ROUND(E219*P219,2)</f>
        <v>0.01</v>
      </c>
      <c r="R219" s="226"/>
      <c r="S219" s="226" t="s">
        <v>145</v>
      </c>
      <c r="T219" s="226" t="s">
        <v>161</v>
      </c>
      <c r="U219" s="226">
        <v>0.11</v>
      </c>
      <c r="V219" s="226">
        <f>ROUND(E219*U219,2)</f>
        <v>0.55000000000000004</v>
      </c>
      <c r="W219" s="226"/>
      <c r="X219" s="226" t="s">
        <v>146</v>
      </c>
      <c r="Y219" s="207"/>
      <c r="Z219" s="207"/>
      <c r="AA219" s="207"/>
      <c r="AB219" s="207"/>
      <c r="AC219" s="207"/>
      <c r="AD219" s="207"/>
      <c r="AE219" s="207"/>
      <c r="AF219" s="207"/>
      <c r="AG219" s="207" t="s">
        <v>147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5">
      <c r="A220" s="245">
        <v>117</v>
      </c>
      <c r="B220" s="246" t="s">
        <v>444</v>
      </c>
      <c r="C220" s="255" t="s">
        <v>445</v>
      </c>
      <c r="D220" s="247" t="s">
        <v>224</v>
      </c>
      <c r="E220" s="248">
        <v>1</v>
      </c>
      <c r="F220" s="249"/>
      <c r="G220" s="250">
        <f>ROUND(E220*F220,2)</f>
        <v>0</v>
      </c>
      <c r="H220" s="227">
        <v>3.69</v>
      </c>
      <c r="I220" s="226">
        <f>ROUND(E220*H220,2)</f>
        <v>3.69</v>
      </c>
      <c r="J220" s="227">
        <v>129.31</v>
      </c>
      <c r="K220" s="226">
        <f>ROUND(E220*J220,2)</f>
        <v>129.31</v>
      </c>
      <c r="L220" s="226">
        <v>15</v>
      </c>
      <c r="M220" s="226">
        <f>G220*(1+L220/100)</f>
        <v>0</v>
      </c>
      <c r="N220" s="226">
        <v>1.0000000000000001E-5</v>
      </c>
      <c r="O220" s="226">
        <f>ROUND(E220*N220,2)</f>
        <v>0</v>
      </c>
      <c r="P220" s="226">
        <v>0</v>
      </c>
      <c r="Q220" s="226">
        <f>ROUND(E220*P220,2)</f>
        <v>0</v>
      </c>
      <c r="R220" s="226"/>
      <c r="S220" s="226" t="s">
        <v>145</v>
      </c>
      <c r="T220" s="226" t="s">
        <v>161</v>
      </c>
      <c r="U220" s="226">
        <v>0.28000000000000003</v>
      </c>
      <c r="V220" s="226">
        <f>ROUND(E220*U220,2)</f>
        <v>0.28000000000000003</v>
      </c>
      <c r="W220" s="226"/>
      <c r="X220" s="226" t="s">
        <v>146</v>
      </c>
      <c r="Y220" s="207"/>
      <c r="Z220" s="207"/>
      <c r="AA220" s="207"/>
      <c r="AB220" s="207"/>
      <c r="AC220" s="207"/>
      <c r="AD220" s="207"/>
      <c r="AE220" s="207"/>
      <c r="AF220" s="207"/>
      <c r="AG220" s="207" t="s">
        <v>147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5">
      <c r="A221" s="245">
        <v>118</v>
      </c>
      <c r="B221" s="246" t="s">
        <v>446</v>
      </c>
      <c r="C221" s="255" t="s">
        <v>447</v>
      </c>
      <c r="D221" s="247" t="s">
        <v>224</v>
      </c>
      <c r="E221" s="248">
        <v>2</v>
      </c>
      <c r="F221" s="249"/>
      <c r="G221" s="250">
        <f>ROUND(E221*F221,2)</f>
        <v>0</v>
      </c>
      <c r="H221" s="227">
        <v>0</v>
      </c>
      <c r="I221" s="226">
        <f>ROUND(E221*H221,2)</f>
        <v>0</v>
      </c>
      <c r="J221" s="227">
        <v>211.5</v>
      </c>
      <c r="K221" s="226">
        <f>ROUND(E221*J221,2)</f>
        <v>423</v>
      </c>
      <c r="L221" s="226">
        <v>15</v>
      </c>
      <c r="M221" s="226">
        <f>G221*(1+L221/100)</f>
        <v>0</v>
      </c>
      <c r="N221" s="226">
        <v>0</v>
      </c>
      <c r="O221" s="226">
        <f>ROUND(E221*N221,2)</f>
        <v>0</v>
      </c>
      <c r="P221" s="226">
        <v>0.1104</v>
      </c>
      <c r="Q221" s="226">
        <f>ROUND(E221*P221,2)</f>
        <v>0.22</v>
      </c>
      <c r="R221" s="226"/>
      <c r="S221" s="226" t="s">
        <v>145</v>
      </c>
      <c r="T221" s="226" t="s">
        <v>161</v>
      </c>
      <c r="U221" s="226">
        <v>0.46</v>
      </c>
      <c r="V221" s="226">
        <f>ROUND(E221*U221,2)</f>
        <v>0.92</v>
      </c>
      <c r="W221" s="226"/>
      <c r="X221" s="226" t="s">
        <v>146</v>
      </c>
      <c r="Y221" s="207"/>
      <c r="Z221" s="207"/>
      <c r="AA221" s="207"/>
      <c r="AB221" s="207"/>
      <c r="AC221" s="207"/>
      <c r="AD221" s="207"/>
      <c r="AE221" s="207"/>
      <c r="AF221" s="207"/>
      <c r="AG221" s="207" t="s">
        <v>147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ht="40.799999999999997" outlineLevel="1" x14ac:dyDescent="0.25">
      <c r="A222" s="245">
        <v>119</v>
      </c>
      <c r="B222" s="246" t="s">
        <v>448</v>
      </c>
      <c r="C222" s="255" t="s">
        <v>449</v>
      </c>
      <c r="D222" s="247" t="s">
        <v>224</v>
      </c>
      <c r="E222" s="248">
        <v>1</v>
      </c>
      <c r="F222" s="249"/>
      <c r="G222" s="250">
        <f>ROUND(E222*F222,2)</f>
        <v>0</v>
      </c>
      <c r="H222" s="227">
        <v>0</v>
      </c>
      <c r="I222" s="226">
        <f>ROUND(E222*H222,2)</f>
        <v>0</v>
      </c>
      <c r="J222" s="227">
        <v>5980</v>
      </c>
      <c r="K222" s="226">
        <f>ROUND(E222*J222,2)</f>
        <v>5980</v>
      </c>
      <c r="L222" s="226">
        <v>15</v>
      </c>
      <c r="M222" s="226">
        <f>G222*(1+L222/100)</f>
        <v>0</v>
      </c>
      <c r="N222" s="226">
        <v>0</v>
      </c>
      <c r="O222" s="226">
        <f>ROUND(E222*N222,2)</f>
        <v>0</v>
      </c>
      <c r="P222" s="226">
        <v>0</v>
      </c>
      <c r="Q222" s="226">
        <f>ROUND(E222*P222,2)</f>
        <v>0</v>
      </c>
      <c r="R222" s="226"/>
      <c r="S222" s="226" t="s">
        <v>286</v>
      </c>
      <c r="T222" s="226" t="s">
        <v>161</v>
      </c>
      <c r="U222" s="226">
        <v>0</v>
      </c>
      <c r="V222" s="226">
        <f>ROUND(E222*U222,2)</f>
        <v>0</v>
      </c>
      <c r="W222" s="226"/>
      <c r="X222" s="226" t="s">
        <v>146</v>
      </c>
      <c r="Y222" s="207"/>
      <c r="Z222" s="207"/>
      <c r="AA222" s="207"/>
      <c r="AB222" s="207"/>
      <c r="AC222" s="207"/>
      <c r="AD222" s="207"/>
      <c r="AE222" s="207"/>
      <c r="AF222" s="207"/>
      <c r="AG222" s="207" t="s">
        <v>147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ht="40.799999999999997" outlineLevel="1" x14ac:dyDescent="0.25">
      <c r="A223" s="245">
        <v>120</v>
      </c>
      <c r="B223" s="246" t="s">
        <v>450</v>
      </c>
      <c r="C223" s="255" t="s">
        <v>451</v>
      </c>
      <c r="D223" s="247" t="s">
        <v>224</v>
      </c>
      <c r="E223" s="248">
        <v>1</v>
      </c>
      <c r="F223" s="249"/>
      <c r="G223" s="250">
        <f>ROUND(E223*F223,2)</f>
        <v>0</v>
      </c>
      <c r="H223" s="227">
        <v>0</v>
      </c>
      <c r="I223" s="226">
        <f>ROUND(E223*H223,2)</f>
        <v>0</v>
      </c>
      <c r="J223" s="227">
        <v>11250</v>
      </c>
      <c r="K223" s="226">
        <f>ROUND(E223*J223,2)</f>
        <v>11250</v>
      </c>
      <c r="L223" s="226">
        <v>15</v>
      </c>
      <c r="M223" s="226">
        <f>G223*(1+L223/100)</f>
        <v>0</v>
      </c>
      <c r="N223" s="226">
        <v>0</v>
      </c>
      <c r="O223" s="226">
        <f>ROUND(E223*N223,2)</f>
        <v>0</v>
      </c>
      <c r="P223" s="226">
        <v>0</v>
      </c>
      <c r="Q223" s="226">
        <f>ROUND(E223*P223,2)</f>
        <v>0</v>
      </c>
      <c r="R223" s="226"/>
      <c r="S223" s="226" t="s">
        <v>286</v>
      </c>
      <c r="T223" s="226" t="s">
        <v>161</v>
      </c>
      <c r="U223" s="226">
        <v>0.95</v>
      </c>
      <c r="V223" s="226">
        <f>ROUND(E223*U223,2)</f>
        <v>0.95</v>
      </c>
      <c r="W223" s="226"/>
      <c r="X223" s="226" t="s">
        <v>146</v>
      </c>
      <c r="Y223" s="207"/>
      <c r="Z223" s="207"/>
      <c r="AA223" s="207"/>
      <c r="AB223" s="207"/>
      <c r="AC223" s="207"/>
      <c r="AD223" s="207"/>
      <c r="AE223" s="207"/>
      <c r="AF223" s="207"/>
      <c r="AG223" s="207" t="s">
        <v>147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ht="30.6" outlineLevel="1" x14ac:dyDescent="0.25">
      <c r="A224" s="245">
        <v>121</v>
      </c>
      <c r="B224" s="246" t="s">
        <v>452</v>
      </c>
      <c r="C224" s="255" t="s">
        <v>453</v>
      </c>
      <c r="D224" s="247" t="s">
        <v>224</v>
      </c>
      <c r="E224" s="248">
        <v>1</v>
      </c>
      <c r="F224" s="249"/>
      <c r="G224" s="250">
        <f>ROUND(E224*F224,2)</f>
        <v>0</v>
      </c>
      <c r="H224" s="227">
        <v>0</v>
      </c>
      <c r="I224" s="226">
        <f>ROUND(E224*H224,2)</f>
        <v>0</v>
      </c>
      <c r="J224" s="227">
        <v>8200</v>
      </c>
      <c r="K224" s="226">
        <f>ROUND(E224*J224,2)</f>
        <v>8200</v>
      </c>
      <c r="L224" s="226">
        <v>15</v>
      </c>
      <c r="M224" s="226">
        <f>G224*(1+L224/100)</f>
        <v>0</v>
      </c>
      <c r="N224" s="226">
        <v>0</v>
      </c>
      <c r="O224" s="226">
        <f>ROUND(E224*N224,2)</f>
        <v>0</v>
      </c>
      <c r="P224" s="226">
        <v>0</v>
      </c>
      <c r="Q224" s="226">
        <f>ROUND(E224*P224,2)</f>
        <v>0</v>
      </c>
      <c r="R224" s="226"/>
      <c r="S224" s="226" t="s">
        <v>286</v>
      </c>
      <c r="T224" s="226" t="s">
        <v>161</v>
      </c>
      <c r="U224" s="226">
        <v>0.95</v>
      </c>
      <c r="V224" s="226">
        <f>ROUND(E224*U224,2)</f>
        <v>0.95</v>
      </c>
      <c r="W224" s="226"/>
      <c r="X224" s="226" t="s">
        <v>146</v>
      </c>
      <c r="Y224" s="207"/>
      <c r="Z224" s="207"/>
      <c r="AA224" s="207"/>
      <c r="AB224" s="207"/>
      <c r="AC224" s="207"/>
      <c r="AD224" s="207"/>
      <c r="AE224" s="207"/>
      <c r="AF224" s="207"/>
      <c r="AG224" s="207" t="s">
        <v>147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ht="20.399999999999999" outlineLevel="1" x14ac:dyDescent="0.25">
      <c r="A225" s="245">
        <v>122</v>
      </c>
      <c r="B225" s="246" t="s">
        <v>454</v>
      </c>
      <c r="C225" s="255" t="s">
        <v>455</v>
      </c>
      <c r="D225" s="247" t="s">
        <v>224</v>
      </c>
      <c r="E225" s="248">
        <v>1</v>
      </c>
      <c r="F225" s="249"/>
      <c r="G225" s="250">
        <f>ROUND(E225*F225,2)</f>
        <v>0</v>
      </c>
      <c r="H225" s="227">
        <v>1990</v>
      </c>
      <c r="I225" s="226">
        <f>ROUND(E225*H225,2)</f>
        <v>1990</v>
      </c>
      <c r="J225" s="227">
        <v>0</v>
      </c>
      <c r="K225" s="226">
        <f>ROUND(E225*J225,2)</f>
        <v>0</v>
      </c>
      <c r="L225" s="226">
        <v>15</v>
      </c>
      <c r="M225" s="226">
        <f>G225*(1+L225/100)</f>
        <v>0</v>
      </c>
      <c r="N225" s="226">
        <v>1.2999999999999999E-2</v>
      </c>
      <c r="O225" s="226">
        <f>ROUND(E225*N225,2)</f>
        <v>0.01</v>
      </c>
      <c r="P225" s="226">
        <v>0</v>
      </c>
      <c r="Q225" s="226">
        <f>ROUND(E225*P225,2)</f>
        <v>0</v>
      </c>
      <c r="R225" s="226"/>
      <c r="S225" s="226" t="s">
        <v>145</v>
      </c>
      <c r="T225" s="226" t="s">
        <v>161</v>
      </c>
      <c r="U225" s="226">
        <v>0</v>
      </c>
      <c r="V225" s="226">
        <f>ROUND(E225*U225,2)</f>
        <v>0</v>
      </c>
      <c r="W225" s="226"/>
      <c r="X225" s="226" t="s">
        <v>211</v>
      </c>
      <c r="Y225" s="207"/>
      <c r="Z225" s="207"/>
      <c r="AA225" s="207"/>
      <c r="AB225" s="207"/>
      <c r="AC225" s="207"/>
      <c r="AD225" s="207"/>
      <c r="AE225" s="207"/>
      <c r="AF225" s="207"/>
      <c r="AG225" s="207" t="s">
        <v>388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ht="20.399999999999999" outlineLevel="1" x14ac:dyDescent="0.25">
      <c r="A226" s="245">
        <v>123</v>
      </c>
      <c r="B226" s="246" t="s">
        <v>456</v>
      </c>
      <c r="C226" s="255" t="s">
        <v>457</v>
      </c>
      <c r="D226" s="247" t="s">
        <v>224</v>
      </c>
      <c r="E226" s="248">
        <v>3</v>
      </c>
      <c r="F226" s="249"/>
      <c r="G226" s="250">
        <f>ROUND(E226*F226,2)</f>
        <v>0</v>
      </c>
      <c r="H226" s="227">
        <v>2450</v>
      </c>
      <c r="I226" s="226">
        <f>ROUND(E226*H226,2)</f>
        <v>7350</v>
      </c>
      <c r="J226" s="227">
        <v>0</v>
      </c>
      <c r="K226" s="226">
        <f>ROUND(E226*J226,2)</f>
        <v>0</v>
      </c>
      <c r="L226" s="226">
        <v>15</v>
      </c>
      <c r="M226" s="226">
        <f>G226*(1+L226/100)</f>
        <v>0</v>
      </c>
      <c r="N226" s="226">
        <v>0.02</v>
      </c>
      <c r="O226" s="226">
        <f>ROUND(E226*N226,2)</f>
        <v>0.06</v>
      </c>
      <c r="P226" s="226">
        <v>0</v>
      </c>
      <c r="Q226" s="226">
        <f>ROUND(E226*P226,2)</f>
        <v>0</v>
      </c>
      <c r="R226" s="226" t="s">
        <v>167</v>
      </c>
      <c r="S226" s="226" t="s">
        <v>145</v>
      </c>
      <c r="T226" s="226" t="s">
        <v>161</v>
      </c>
      <c r="U226" s="226">
        <v>0</v>
      </c>
      <c r="V226" s="226">
        <f>ROUND(E226*U226,2)</f>
        <v>0</v>
      </c>
      <c r="W226" s="226"/>
      <c r="X226" s="226" t="s">
        <v>168</v>
      </c>
      <c r="Y226" s="207"/>
      <c r="Z226" s="207"/>
      <c r="AA226" s="207"/>
      <c r="AB226" s="207"/>
      <c r="AC226" s="207"/>
      <c r="AD226" s="207"/>
      <c r="AE226" s="207"/>
      <c r="AF226" s="207"/>
      <c r="AG226" s="207" t="s">
        <v>169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ht="40.799999999999997" outlineLevel="1" x14ac:dyDescent="0.25">
      <c r="A227" s="245">
        <v>124</v>
      </c>
      <c r="B227" s="246" t="s">
        <v>458</v>
      </c>
      <c r="C227" s="255" t="s">
        <v>459</v>
      </c>
      <c r="D227" s="247" t="s">
        <v>285</v>
      </c>
      <c r="E227" s="248">
        <v>1</v>
      </c>
      <c r="F227" s="249"/>
      <c r="G227" s="250">
        <f>ROUND(E227*F227,2)</f>
        <v>0</v>
      </c>
      <c r="H227" s="227">
        <v>8550</v>
      </c>
      <c r="I227" s="226">
        <f>ROUND(E227*H227,2)</f>
        <v>8550</v>
      </c>
      <c r="J227" s="227">
        <v>0</v>
      </c>
      <c r="K227" s="226">
        <f>ROUND(E227*J227,2)</f>
        <v>0</v>
      </c>
      <c r="L227" s="226">
        <v>15</v>
      </c>
      <c r="M227" s="226">
        <f>G227*(1+L227/100)</f>
        <v>0</v>
      </c>
      <c r="N227" s="226">
        <v>0</v>
      </c>
      <c r="O227" s="226">
        <f>ROUND(E227*N227,2)</f>
        <v>0</v>
      </c>
      <c r="P227" s="226">
        <v>0</v>
      </c>
      <c r="Q227" s="226">
        <f>ROUND(E227*P227,2)</f>
        <v>0</v>
      </c>
      <c r="R227" s="226"/>
      <c r="S227" s="226" t="s">
        <v>286</v>
      </c>
      <c r="T227" s="226" t="s">
        <v>161</v>
      </c>
      <c r="U227" s="226">
        <v>0</v>
      </c>
      <c r="V227" s="226">
        <f>ROUND(E227*U227,2)</f>
        <v>0</v>
      </c>
      <c r="W227" s="226"/>
      <c r="X227" s="226" t="s">
        <v>168</v>
      </c>
      <c r="Y227" s="207"/>
      <c r="Z227" s="207"/>
      <c r="AA227" s="207"/>
      <c r="AB227" s="207"/>
      <c r="AC227" s="207"/>
      <c r="AD227" s="207"/>
      <c r="AE227" s="207"/>
      <c r="AF227" s="207"/>
      <c r="AG227" s="207" t="s">
        <v>169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5">
      <c r="A228" s="245">
        <v>125</v>
      </c>
      <c r="B228" s="246" t="s">
        <v>460</v>
      </c>
      <c r="C228" s="255" t="s">
        <v>461</v>
      </c>
      <c r="D228" s="247" t="s">
        <v>224</v>
      </c>
      <c r="E228" s="248">
        <v>1</v>
      </c>
      <c r="F228" s="249"/>
      <c r="G228" s="250">
        <f>ROUND(E228*F228,2)</f>
        <v>0</v>
      </c>
      <c r="H228" s="227">
        <v>0</v>
      </c>
      <c r="I228" s="226">
        <f>ROUND(E228*H228,2)</f>
        <v>0</v>
      </c>
      <c r="J228" s="227">
        <v>2500</v>
      </c>
      <c r="K228" s="226">
        <f>ROUND(E228*J228,2)</f>
        <v>2500</v>
      </c>
      <c r="L228" s="226">
        <v>15</v>
      </c>
      <c r="M228" s="226">
        <f>G228*(1+L228/100)</f>
        <v>0</v>
      </c>
      <c r="N228" s="226">
        <v>0</v>
      </c>
      <c r="O228" s="226">
        <f>ROUND(E228*N228,2)</f>
        <v>0</v>
      </c>
      <c r="P228" s="226">
        <v>0</v>
      </c>
      <c r="Q228" s="226">
        <f>ROUND(E228*P228,2)</f>
        <v>0</v>
      </c>
      <c r="R228" s="226"/>
      <c r="S228" s="226" t="s">
        <v>286</v>
      </c>
      <c r="T228" s="226" t="s">
        <v>161</v>
      </c>
      <c r="U228" s="226">
        <v>0</v>
      </c>
      <c r="V228" s="226">
        <f>ROUND(E228*U228,2)</f>
        <v>0</v>
      </c>
      <c r="W228" s="226"/>
      <c r="X228" s="226" t="s">
        <v>211</v>
      </c>
      <c r="Y228" s="207"/>
      <c r="Z228" s="207"/>
      <c r="AA228" s="207"/>
      <c r="AB228" s="207"/>
      <c r="AC228" s="207"/>
      <c r="AD228" s="207"/>
      <c r="AE228" s="207"/>
      <c r="AF228" s="207"/>
      <c r="AG228" s="207" t="s">
        <v>212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ht="20.399999999999999" outlineLevel="1" x14ac:dyDescent="0.25">
      <c r="A229" s="245">
        <v>126</v>
      </c>
      <c r="B229" s="246" t="s">
        <v>462</v>
      </c>
      <c r="C229" s="255" t="s">
        <v>463</v>
      </c>
      <c r="D229" s="247" t="s">
        <v>285</v>
      </c>
      <c r="E229" s="248">
        <v>1</v>
      </c>
      <c r="F229" s="249"/>
      <c r="G229" s="250">
        <f>ROUND(E229*F229,2)</f>
        <v>0</v>
      </c>
      <c r="H229" s="227">
        <v>0</v>
      </c>
      <c r="I229" s="226">
        <f>ROUND(E229*H229,2)</f>
        <v>0</v>
      </c>
      <c r="J229" s="227">
        <v>1500</v>
      </c>
      <c r="K229" s="226">
        <f>ROUND(E229*J229,2)</f>
        <v>1500</v>
      </c>
      <c r="L229" s="226">
        <v>15</v>
      </c>
      <c r="M229" s="226">
        <f>G229*(1+L229/100)</f>
        <v>0</v>
      </c>
      <c r="N229" s="226">
        <v>0</v>
      </c>
      <c r="O229" s="226">
        <f>ROUND(E229*N229,2)</f>
        <v>0</v>
      </c>
      <c r="P229" s="226">
        <v>0</v>
      </c>
      <c r="Q229" s="226">
        <f>ROUND(E229*P229,2)</f>
        <v>0</v>
      </c>
      <c r="R229" s="226"/>
      <c r="S229" s="226" t="s">
        <v>286</v>
      </c>
      <c r="T229" s="226" t="s">
        <v>161</v>
      </c>
      <c r="U229" s="226">
        <v>0</v>
      </c>
      <c r="V229" s="226">
        <f>ROUND(E229*U229,2)</f>
        <v>0</v>
      </c>
      <c r="W229" s="226"/>
      <c r="X229" s="226" t="s">
        <v>211</v>
      </c>
      <c r="Y229" s="207"/>
      <c r="Z229" s="207"/>
      <c r="AA229" s="207"/>
      <c r="AB229" s="207"/>
      <c r="AC229" s="207"/>
      <c r="AD229" s="207"/>
      <c r="AE229" s="207"/>
      <c r="AF229" s="207"/>
      <c r="AG229" s="207" t="s">
        <v>212</v>
      </c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ht="20.399999999999999" outlineLevel="1" x14ac:dyDescent="0.25">
      <c r="A230" s="239">
        <v>127</v>
      </c>
      <c r="B230" s="240" t="s">
        <v>464</v>
      </c>
      <c r="C230" s="253" t="s">
        <v>465</v>
      </c>
      <c r="D230" s="241" t="s">
        <v>157</v>
      </c>
      <c r="E230" s="242">
        <v>1.8</v>
      </c>
      <c r="F230" s="243"/>
      <c r="G230" s="244">
        <f>ROUND(E230*F230,2)</f>
        <v>0</v>
      </c>
      <c r="H230" s="227">
        <v>0</v>
      </c>
      <c r="I230" s="226">
        <f>ROUND(E230*H230,2)</f>
        <v>0</v>
      </c>
      <c r="J230" s="227">
        <v>19500</v>
      </c>
      <c r="K230" s="226">
        <f>ROUND(E230*J230,2)</f>
        <v>35100</v>
      </c>
      <c r="L230" s="226">
        <v>15</v>
      </c>
      <c r="M230" s="226">
        <f>G230*(1+L230/100)</f>
        <v>0</v>
      </c>
      <c r="N230" s="226">
        <v>0</v>
      </c>
      <c r="O230" s="226">
        <f>ROUND(E230*N230,2)</f>
        <v>0</v>
      </c>
      <c r="P230" s="226">
        <v>0</v>
      </c>
      <c r="Q230" s="226">
        <f>ROUND(E230*P230,2)</f>
        <v>0</v>
      </c>
      <c r="R230" s="226"/>
      <c r="S230" s="226" t="s">
        <v>286</v>
      </c>
      <c r="T230" s="226" t="s">
        <v>161</v>
      </c>
      <c r="U230" s="226">
        <v>0</v>
      </c>
      <c r="V230" s="226">
        <f>ROUND(E230*U230,2)</f>
        <v>0</v>
      </c>
      <c r="W230" s="226"/>
      <c r="X230" s="226" t="s">
        <v>211</v>
      </c>
      <c r="Y230" s="207"/>
      <c r="Z230" s="207"/>
      <c r="AA230" s="207"/>
      <c r="AB230" s="207"/>
      <c r="AC230" s="207"/>
      <c r="AD230" s="207"/>
      <c r="AE230" s="207"/>
      <c r="AF230" s="207"/>
      <c r="AG230" s="207" t="s">
        <v>212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5">
      <c r="A231" s="224"/>
      <c r="B231" s="225"/>
      <c r="C231" s="254" t="s">
        <v>466</v>
      </c>
      <c r="D231" s="228"/>
      <c r="E231" s="229">
        <v>1.8</v>
      </c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149</v>
      </c>
      <c r="AH231" s="207">
        <v>0</v>
      </c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5">
      <c r="A232" s="224"/>
      <c r="B232" s="225"/>
      <c r="C232" s="254" t="s">
        <v>467</v>
      </c>
      <c r="D232" s="228"/>
      <c r="E232" s="229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149</v>
      </c>
      <c r="AH232" s="207">
        <v>0</v>
      </c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5">
      <c r="A233" s="224"/>
      <c r="B233" s="225"/>
      <c r="C233" s="254" t="s">
        <v>468</v>
      </c>
      <c r="D233" s="228"/>
      <c r="E233" s="229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149</v>
      </c>
      <c r="AH233" s="207">
        <v>0</v>
      </c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ht="20.399999999999999" outlineLevel="1" x14ac:dyDescent="0.25">
      <c r="A234" s="224"/>
      <c r="B234" s="225"/>
      <c r="C234" s="254" t="s">
        <v>469</v>
      </c>
      <c r="D234" s="228"/>
      <c r="E234" s="229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149</v>
      </c>
      <c r="AH234" s="207">
        <v>0</v>
      </c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5">
      <c r="A235" s="224"/>
      <c r="B235" s="225"/>
      <c r="C235" s="254" t="s">
        <v>470</v>
      </c>
      <c r="D235" s="228"/>
      <c r="E235" s="229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149</v>
      </c>
      <c r="AH235" s="207">
        <v>0</v>
      </c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ht="20.399999999999999" outlineLevel="1" x14ac:dyDescent="0.25">
      <c r="A236" s="224"/>
      <c r="B236" s="225"/>
      <c r="C236" s="254" t="s">
        <v>471</v>
      </c>
      <c r="D236" s="228"/>
      <c r="E236" s="229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149</v>
      </c>
      <c r="AH236" s="207">
        <v>0</v>
      </c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5">
      <c r="A237" s="224"/>
      <c r="B237" s="225"/>
      <c r="C237" s="254" t="s">
        <v>472</v>
      </c>
      <c r="D237" s="228"/>
      <c r="E237" s="229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149</v>
      </c>
      <c r="AH237" s="207">
        <v>0</v>
      </c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5">
      <c r="A238" s="224"/>
      <c r="B238" s="225"/>
      <c r="C238" s="254" t="s">
        <v>473</v>
      </c>
      <c r="D238" s="228"/>
      <c r="E238" s="229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149</v>
      </c>
      <c r="AH238" s="207">
        <v>0</v>
      </c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5">
      <c r="A239" s="224"/>
      <c r="B239" s="225"/>
      <c r="C239" s="254" t="s">
        <v>474</v>
      </c>
      <c r="D239" s="228"/>
      <c r="E239" s="229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149</v>
      </c>
      <c r="AH239" s="207">
        <v>0</v>
      </c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5">
      <c r="A240" s="224"/>
      <c r="B240" s="225"/>
      <c r="C240" s="254" t="s">
        <v>475</v>
      </c>
      <c r="D240" s="228"/>
      <c r="E240" s="229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149</v>
      </c>
      <c r="AH240" s="207">
        <v>0</v>
      </c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ht="20.399999999999999" outlineLevel="1" x14ac:dyDescent="0.25">
      <c r="A241" s="224"/>
      <c r="B241" s="225"/>
      <c r="C241" s="254" t="s">
        <v>476</v>
      </c>
      <c r="D241" s="228"/>
      <c r="E241" s="229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149</v>
      </c>
      <c r="AH241" s="207">
        <v>0</v>
      </c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ht="20.399999999999999" outlineLevel="1" x14ac:dyDescent="0.25">
      <c r="A242" s="224"/>
      <c r="B242" s="225"/>
      <c r="C242" s="254" t="s">
        <v>477</v>
      </c>
      <c r="D242" s="228"/>
      <c r="E242" s="229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149</v>
      </c>
      <c r="AH242" s="207">
        <v>0</v>
      </c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5">
      <c r="A243" s="224"/>
      <c r="B243" s="225"/>
      <c r="C243" s="254" t="s">
        <v>478</v>
      </c>
      <c r="D243" s="228"/>
      <c r="E243" s="229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149</v>
      </c>
      <c r="AH243" s="207">
        <v>0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5">
      <c r="A244" s="245">
        <v>128</v>
      </c>
      <c r="B244" s="246" t="s">
        <v>479</v>
      </c>
      <c r="C244" s="255" t="s">
        <v>480</v>
      </c>
      <c r="D244" s="247" t="s">
        <v>0</v>
      </c>
      <c r="E244" s="248">
        <v>838.69</v>
      </c>
      <c r="F244" s="249"/>
      <c r="G244" s="250">
        <f>ROUND(E244*F244,2)</f>
        <v>0</v>
      </c>
      <c r="H244" s="227">
        <v>0</v>
      </c>
      <c r="I244" s="226">
        <f>ROUND(E244*H244,2)</f>
        <v>0</v>
      </c>
      <c r="J244" s="227">
        <v>1.5</v>
      </c>
      <c r="K244" s="226">
        <f>ROUND(E244*J244,2)</f>
        <v>1258.04</v>
      </c>
      <c r="L244" s="226">
        <v>15</v>
      </c>
      <c r="M244" s="226">
        <f>G244*(1+L244/100)</f>
        <v>0</v>
      </c>
      <c r="N244" s="226">
        <v>0</v>
      </c>
      <c r="O244" s="226">
        <f>ROUND(E244*N244,2)</f>
        <v>0</v>
      </c>
      <c r="P244" s="226">
        <v>0</v>
      </c>
      <c r="Q244" s="226">
        <f>ROUND(E244*P244,2)</f>
        <v>0</v>
      </c>
      <c r="R244" s="226"/>
      <c r="S244" s="226" t="s">
        <v>145</v>
      </c>
      <c r="T244" s="226" t="s">
        <v>161</v>
      </c>
      <c r="U244" s="226">
        <v>0</v>
      </c>
      <c r="V244" s="226">
        <f>ROUND(E244*U244,2)</f>
        <v>0</v>
      </c>
      <c r="W244" s="226"/>
      <c r="X244" s="226" t="s">
        <v>271</v>
      </c>
      <c r="Y244" s="207"/>
      <c r="Z244" s="207"/>
      <c r="AA244" s="207"/>
      <c r="AB244" s="207"/>
      <c r="AC244" s="207"/>
      <c r="AD244" s="207"/>
      <c r="AE244" s="207"/>
      <c r="AF244" s="207"/>
      <c r="AG244" s="207" t="s">
        <v>272</v>
      </c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x14ac:dyDescent="0.25">
      <c r="A245" s="233" t="s">
        <v>140</v>
      </c>
      <c r="B245" s="234" t="s">
        <v>92</v>
      </c>
      <c r="C245" s="252" t="s">
        <v>93</v>
      </c>
      <c r="D245" s="235"/>
      <c r="E245" s="236"/>
      <c r="F245" s="237"/>
      <c r="G245" s="238">
        <f>SUMIF(AG246:AG246,"&lt;&gt;NOR",G246:G246)</f>
        <v>0</v>
      </c>
      <c r="H245" s="232"/>
      <c r="I245" s="232">
        <f>SUM(I246:I246)</f>
        <v>0</v>
      </c>
      <c r="J245" s="232"/>
      <c r="K245" s="232">
        <f>SUM(K246:K246)</f>
        <v>555</v>
      </c>
      <c r="L245" s="232"/>
      <c r="M245" s="232">
        <f>SUM(M246:M246)</f>
        <v>0</v>
      </c>
      <c r="N245" s="232"/>
      <c r="O245" s="232">
        <f>SUM(O246:O246)</f>
        <v>0</v>
      </c>
      <c r="P245" s="232"/>
      <c r="Q245" s="232">
        <f>SUM(Q246:Q246)</f>
        <v>0</v>
      </c>
      <c r="R245" s="232"/>
      <c r="S245" s="232"/>
      <c r="T245" s="232"/>
      <c r="U245" s="232"/>
      <c r="V245" s="232">
        <f>SUM(V246:V246)</f>
        <v>1.1000000000000001</v>
      </c>
      <c r="W245" s="232"/>
      <c r="X245" s="232"/>
      <c r="AG245" t="s">
        <v>141</v>
      </c>
    </row>
    <row r="246" spans="1:60" outlineLevel="1" x14ac:dyDescent="0.25">
      <c r="A246" s="245">
        <v>129</v>
      </c>
      <c r="B246" s="246" t="s">
        <v>481</v>
      </c>
      <c r="C246" s="255" t="s">
        <v>482</v>
      </c>
      <c r="D246" s="247" t="s">
        <v>224</v>
      </c>
      <c r="E246" s="248">
        <v>1</v>
      </c>
      <c r="F246" s="249"/>
      <c r="G246" s="250">
        <f>ROUND(E246*F246,2)</f>
        <v>0</v>
      </c>
      <c r="H246" s="227">
        <v>0</v>
      </c>
      <c r="I246" s="226">
        <f>ROUND(E246*H246,2)</f>
        <v>0</v>
      </c>
      <c r="J246" s="227">
        <v>555</v>
      </c>
      <c r="K246" s="226">
        <f>ROUND(E246*J246,2)</f>
        <v>555</v>
      </c>
      <c r="L246" s="226">
        <v>15</v>
      </c>
      <c r="M246" s="226">
        <f>G246*(1+L246/100)</f>
        <v>0</v>
      </c>
      <c r="N246" s="226">
        <v>0</v>
      </c>
      <c r="O246" s="226">
        <f>ROUND(E246*N246,2)</f>
        <v>0</v>
      </c>
      <c r="P246" s="226">
        <v>0</v>
      </c>
      <c r="Q246" s="226">
        <f>ROUND(E246*P246,2)</f>
        <v>0</v>
      </c>
      <c r="R246" s="226"/>
      <c r="S246" s="226" t="s">
        <v>145</v>
      </c>
      <c r="T246" s="226" t="s">
        <v>161</v>
      </c>
      <c r="U246" s="226">
        <v>1.1000000000000001</v>
      </c>
      <c r="V246" s="226">
        <f>ROUND(E246*U246,2)</f>
        <v>1.1000000000000001</v>
      </c>
      <c r="W246" s="226"/>
      <c r="X246" s="226" t="s">
        <v>146</v>
      </c>
      <c r="Y246" s="207"/>
      <c r="Z246" s="207"/>
      <c r="AA246" s="207"/>
      <c r="AB246" s="207"/>
      <c r="AC246" s="207"/>
      <c r="AD246" s="207"/>
      <c r="AE246" s="207"/>
      <c r="AF246" s="207"/>
      <c r="AG246" s="207" t="s">
        <v>147</v>
      </c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x14ac:dyDescent="0.25">
      <c r="A247" s="233" t="s">
        <v>140</v>
      </c>
      <c r="B247" s="234" t="s">
        <v>94</v>
      </c>
      <c r="C247" s="252" t="s">
        <v>95</v>
      </c>
      <c r="D247" s="235"/>
      <c r="E247" s="236"/>
      <c r="F247" s="237"/>
      <c r="G247" s="238">
        <f>SUMIF(AG248:AG265,"&lt;&gt;NOR",G248:G265)</f>
        <v>0</v>
      </c>
      <c r="H247" s="232"/>
      <c r="I247" s="232">
        <f>SUM(I248:I265)</f>
        <v>2510.15</v>
      </c>
      <c r="J247" s="232"/>
      <c r="K247" s="232">
        <f>SUM(K248:K265)</f>
        <v>2846.28</v>
      </c>
      <c r="L247" s="232"/>
      <c r="M247" s="232">
        <f>SUM(M248:M265)</f>
        <v>0</v>
      </c>
      <c r="N247" s="232"/>
      <c r="O247" s="232">
        <f>SUM(O248:O265)</f>
        <v>0.02</v>
      </c>
      <c r="P247" s="232"/>
      <c r="Q247" s="232">
        <f>SUM(Q248:Q265)</f>
        <v>0</v>
      </c>
      <c r="R247" s="232"/>
      <c r="S247" s="232"/>
      <c r="T247" s="232"/>
      <c r="U247" s="232"/>
      <c r="V247" s="232">
        <f>SUM(V248:V265)</f>
        <v>4.96</v>
      </c>
      <c r="W247" s="232"/>
      <c r="X247" s="232"/>
      <c r="AG247" t="s">
        <v>141</v>
      </c>
    </row>
    <row r="248" spans="1:60" outlineLevel="1" x14ac:dyDescent="0.25">
      <c r="A248" s="239">
        <v>130</v>
      </c>
      <c r="B248" s="240" t="s">
        <v>483</v>
      </c>
      <c r="C248" s="253" t="s">
        <v>484</v>
      </c>
      <c r="D248" s="241" t="s">
        <v>152</v>
      </c>
      <c r="E248" s="242">
        <v>3.7349999999999999</v>
      </c>
      <c r="F248" s="243"/>
      <c r="G248" s="244">
        <f>ROUND(E248*F248,2)</f>
        <v>0</v>
      </c>
      <c r="H248" s="227">
        <v>0</v>
      </c>
      <c r="I248" s="226">
        <f>ROUND(E248*H248,2)</f>
        <v>0</v>
      </c>
      <c r="J248" s="227">
        <v>7.1</v>
      </c>
      <c r="K248" s="226">
        <f>ROUND(E248*J248,2)</f>
        <v>26.52</v>
      </c>
      <c r="L248" s="226">
        <v>15</v>
      </c>
      <c r="M248" s="226">
        <f>G248*(1+L248/100)</f>
        <v>0</v>
      </c>
      <c r="N248" s="226">
        <v>0</v>
      </c>
      <c r="O248" s="226">
        <f>ROUND(E248*N248,2)</f>
        <v>0</v>
      </c>
      <c r="P248" s="226">
        <v>0</v>
      </c>
      <c r="Q248" s="226">
        <f>ROUND(E248*P248,2)</f>
        <v>0</v>
      </c>
      <c r="R248" s="226"/>
      <c r="S248" s="226" t="s">
        <v>145</v>
      </c>
      <c r="T248" s="226" t="s">
        <v>145</v>
      </c>
      <c r="U248" s="226">
        <v>1.6E-2</v>
      </c>
      <c r="V248" s="226">
        <f>ROUND(E248*U248,2)</f>
        <v>0.06</v>
      </c>
      <c r="W248" s="226"/>
      <c r="X248" s="226" t="s">
        <v>146</v>
      </c>
      <c r="Y248" s="207"/>
      <c r="Z248" s="207"/>
      <c r="AA248" s="207"/>
      <c r="AB248" s="207"/>
      <c r="AC248" s="207"/>
      <c r="AD248" s="207"/>
      <c r="AE248" s="207"/>
      <c r="AF248" s="207"/>
      <c r="AG248" s="207" t="s">
        <v>147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5">
      <c r="A249" s="224"/>
      <c r="B249" s="225"/>
      <c r="C249" s="254" t="s">
        <v>219</v>
      </c>
      <c r="D249" s="228"/>
      <c r="E249" s="229">
        <v>3.7349999999999999</v>
      </c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149</v>
      </c>
      <c r="AH249" s="207">
        <v>0</v>
      </c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5">
      <c r="A250" s="239">
        <v>131</v>
      </c>
      <c r="B250" s="240" t="s">
        <v>485</v>
      </c>
      <c r="C250" s="253" t="s">
        <v>486</v>
      </c>
      <c r="D250" s="241" t="s">
        <v>152</v>
      </c>
      <c r="E250" s="242">
        <v>3.7349999999999999</v>
      </c>
      <c r="F250" s="243"/>
      <c r="G250" s="244">
        <f>ROUND(E250*F250,2)</f>
        <v>0</v>
      </c>
      <c r="H250" s="227">
        <v>24.89</v>
      </c>
      <c r="I250" s="226">
        <f>ROUND(E250*H250,2)</f>
        <v>92.96</v>
      </c>
      <c r="J250" s="227">
        <v>25.21</v>
      </c>
      <c r="K250" s="226">
        <f>ROUND(E250*J250,2)</f>
        <v>94.16</v>
      </c>
      <c r="L250" s="226">
        <v>15</v>
      </c>
      <c r="M250" s="226">
        <f>G250*(1+L250/100)</f>
        <v>0</v>
      </c>
      <c r="N250" s="226">
        <v>2.1000000000000001E-4</v>
      </c>
      <c r="O250" s="226">
        <f>ROUND(E250*N250,2)</f>
        <v>0</v>
      </c>
      <c r="P250" s="226">
        <v>0</v>
      </c>
      <c r="Q250" s="226">
        <f>ROUND(E250*P250,2)</f>
        <v>0</v>
      </c>
      <c r="R250" s="226"/>
      <c r="S250" s="226" t="s">
        <v>145</v>
      </c>
      <c r="T250" s="226" t="s">
        <v>145</v>
      </c>
      <c r="U250" s="226">
        <v>0.05</v>
      </c>
      <c r="V250" s="226">
        <f>ROUND(E250*U250,2)</f>
        <v>0.19</v>
      </c>
      <c r="W250" s="226"/>
      <c r="X250" s="226" t="s">
        <v>146</v>
      </c>
      <c r="Y250" s="207"/>
      <c r="Z250" s="207"/>
      <c r="AA250" s="207"/>
      <c r="AB250" s="207"/>
      <c r="AC250" s="207"/>
      <c r="AD250" s="207"/>
      <c r="AE250" s="207"/>
      <c r="AF250" s="207"/>
      <c r="AG250" s="207" t="s">
        <v>147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5">
      <c r="A251" s="224"/>
      <c r="B251" s="225"/>
      <c r="C251" s="254" t="s">
        <v>219</v>
      </c>
      <c r="D251" s="228"/>
      <c r="E251" s="229">
        <v>3.7349999999999999</v>
      </c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149</v>
      </c>
      <c r="AH251" s="207">
        <v>0</v>
      </c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5">
      <c r="A252" s="239">
        <v>132</v>
      </c>
      <c r="B252" s="240" t="s">
        <v>487</v>
      </c>
      <c r="C252" s="253" t="s">
        <v>488</v>
      </c>
      <c r="D252" s="241" t="s">
        <v>152</v>
      </c>
      <c r="E252" s="242">
        <v>3.7349999999999999</v>
      </c>
      <c r="F252" s="243"/>
      <c r="G252" s="244">
        <f>ROUND(E252*F252,2)</f>
        <v>0</v>
      </c>
      <c r="H252" s="227">
        <v>137.32</v>
      </c>
      <c r="I252" s="226">
        <f>ROUND(E252*H252,2)</f>
        <v>512.89</v>
      </c>
      <c r="J252" s="227">
        <v>524.67999999999995</v>
      </c>
      <c r="K252" s="226">
        <f>ROUND(E252*J252,2)</f>
        <v>1959.68</v>
      </c>
      <c r="L252" s="226">
        <v>15</v>
      </c>
      <c r="M252" s="226">
        <f>G252*(1+L252/100)</f>
        <v>0</v>
      </c>
      <c r="N252" s="226">
        <v>5.1500000000000001E-3</v>
      </c>
      <c r="O252" s="226">
        <f>ROUND(E252*N252,2)</f>
        <v>0.02</v>
      </c>
      <c r="P252" s="226">
        <v>0</v>
      </c>
      <c r="Q252" s="226">
        <f>ROUND(E252*P252,2)</f>
        <v>0</v>
      </c>
      <c r="R252" s="226"/>
      <c r="S252" s="226" t="s">
        <v>145</v>
      </c>
      <c r="T252" s="226" t="s">
        <v>145</v>
      </c>
      <c r="U252" s="226">
        <v>1.04</v>
      </c>
      <c r="V252" s="226">
        <f>ROUND(E252*U252,2)</f>
        <v>3.88</v>
      </c>
      <c r="W252" s="226"/>
      <c r="X252" s="226" t="s">
        <v>146</v>
      </c>
      <c r="Y252" s="207"/>
      <c r="Z252" s="207"/>
      <c r="AA252" s="207"/>
      <c r="AB252" s="207"/>
      <c r="AC252" s="207"/>
      <c r="AD252" s="207"/>
      <c r="AE252" s="207"/>
      <c r="AF252" s="207"/>
      <c r="AG252" s="207" t="s">
        <v>147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5">
      <c r="A253" s="224"/>
      <c r="B253" s="225"/>
      <c r="C253" s="254" t="s">
        <v>219</v>
      </c>
      <c r="D253" s="228"/>
      <c r="E253" s="229">
        <v>3.7349999999999999</v>
      </c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149</v>
      </c>
      <c r="AH253" s="207">
        <v>0</v>
      </c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5">
      <c r="A254" s="239">
        <v>133</v>
      </c>
      <c r="B254" s="240" t="s">
        <v>489</v>
      </c>
      <c r="C254" s="253" t="s">
        <v>490</v>
      </c>
      <c r="D254" s="241" t="s">
        <v>157</v>
      </c>
      <c r="E254" s="242">
        <v>10.3</v>
      </c>
      <c r="F254" s="243"/>
      <c r="G254" s="244">
        <f>ROUND(E254*F254,2)</f>
        <v>0</v>
      </c>
      <c r="H254" s="227">
        <v>20.87</v>
      </c>
      <c r="I254" s="226">
        <f>ROUND(E254*H254,2)</f>
        <v>214.96</v>
      </c>
      <c r="J254" s="227">
        <v>36.229999999999997</v>
      </c>
      <c r="K254" s="226">
        <f>ROUND(E254*J254,2)</f>
        <v>373.17</v>
      </c>
      <c r="L254" s="226">
        <v>15</v>
      </c>
      <c r="M254" s="226">
        <f>G254*(1+L254/100)</f>
        <v>0</v>
      </c>
      <c r="N254" s="226">
        <v>4.0000000000000003E-5</v>
      </c>
      <c r="O254" s="226">
        <f>ROUND(E254*N254,2)</f>
        <v>0</v>
      </c>
      <c r="P254" s="226">
        <v>0</v>
      </c>
      <c r="Q254" s="226">
        <f>ROUND(E254*P254,2)</f>
        <v>0</v>
      </c>
      <c r="R254" s="226"/>
      <c r="S254" s="226" t="s">
        <v>145</v>
      </c>
      <c r="T254" s="226" t="s">
        <v>161</v>
      </c>
      <c r="U254" s="226">
        <v>7.0000000000000007E-2</v>
      </c>
      <c r="V254" s="226">
        <f>ROUND(E254*U254,2)</f>
        <v>0.72</v>
      </c>
      <c r="W254" s="226"/>
      <c r="X254" s="226" t="s">
        <v>146</v>
      </c>
      <c r="Y254" s="207"/>
      <c r="Z254" s="207"/>
      <c r="AA254" s="207"/>
      <c r="AB254" s="207"/>
      <c r="AC254" s="207"/>
      <c r="AD254" s="207"/>
      <c r="AE254" s="207"/>
      <c r="AF254" s="207"/>
      <c r="AG254" s="207" t="s">
        <v>147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5">
      <c r="A255" s="224"/>
      <c r="B255" s="225"/>
      <c r="C255" s="254" t="s">
        <v>491</v>
      </c>
      <c r="D255" s="228"/>
      <c r="E255" s="229">
        <v>10.3</v>
      </c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149</v>
      </c>
      <c r="AH255" s="207">
        <v>0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5">
      <c r="A256" s="239">
        <v>134</v>
      </c>
      <c r="B256" s="240" t="s">
        <v>492</v>
      </c>
      <c r="C256" s="253" t="s">
        <v>493</v>
      </c>
      <c r="D256" s="241" t="s">
        <v>152</v>
      </c>
      <c r="E256" s="242">
        <v>3.7349999999999999</v>
      </c>
      <c r="F256" s="243"/>
      <c r="G256" s="244">
        <f>ROUND(E256*F256,2)</f>
        <v>0</v>
      </c>
      <c r="H256" s="227">
        <v>0</v>
      </c>
      <c r="I256" s="226">
        <f>ROUND(E256*H256,2)</f>
        <v>0</v>
      </c>
      <c r="J256" s="227">
        <v>15.1</v>
      </c>
      <c r="K256" s="226">
        <f>ROUND(E256*J256,2)</f>
        <v>56.4</v>
      </c>
      <c r="L256" s="226">
        <v>15</v>
      </c>
      <c r="M256" s="226">
        <f>G256*(1+L256/100)</f>
        <v>0</v>
      </c>
      <c r="N256" s="226">
        <v>0</v>
      </c>
      <c r="O256" s="226">
        <f>ROUND(E256*N256,2)</f>
        <v>0</v>
      </c>
      <c r="P256" s="226">
        <v>0</v>
      </c>
      <c r="Q256" s="226">
        <f>ROUND(E256*P256,2)</f>
        <v>0</v>
      </c>
      <c r="R256" s="226"/>
      <c r="S256" s="226" t="s">
        <v>145</v>
      </c>
      <c r="T256" s="226" t="s">
        <v>145</v>
      </c>
      <c r="U256" s="226">
        <v>0.03</v>
      </c>
      <c r="V256" s="226">
        <f>ROUND(E256*U256,2)</f>
        <v>0.11</v>
      </c>
      <c r="W256" s="226"/>
      <c r="X256" s="226" t="s">
        <v>146</v>
      </c>
      <c r="Y256" s="207"/>
      <c r="Z256" s="207"/>
      <c r="AA256" s="207"/>
      <c r="AB256" s="207"/>
      <c r="AC256" s="207"/>
      <c r="AD256" s="207"/>
      <c r="AE256" s="207"/>
      <c r="AF256" s="207"/>
      <c r="AG256" s="207" t="s">
        <v>147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5">
      <c r="A257" s="224"/>
      <c r="B257" s="225"/>
      <c r="C257" s="254" t="s">
        <v>219</v>
      </c>
      <c r="D257" s="228"/>
      <c r="E257" s="229">
        <v>3.7349999999999999</v>
      </c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149</v>
      </c>
      <c r="AH257" s="207">
        <v>0</v>
      </c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5">
      <c r="A258" s="239">
        <v>135</v>
      </c>
      <c r="B258" s="240" t="s">
        <v>494</v>
      </c>
      <c r="C258" s="253" t="s">
        <v>495</v>
      </c>
      <c r="D258" s="241" t="s">
        <v>152</v>
      </c>
      <c r="E258" s="242">
        <v>3.7349999999999999</v>
      </c>
      <c r="F258" s="243"/>
      <c r="G258" s="244">
        <f>ROUND(E258*F258,2)</f>
        <v>0</v>
      </c>
      <c r="H258" s="227">
        <v>12.3</v>
      </c>
      <c r="I258" s="226">
        <f>ROUND(E258*H258,2)</f>
        <v>45.94</v>
      </c>
      <c r="J258" s="227">
        <v>0</v>
      </c>
      <c r="K258" s="226">
        <f>ROUND(E258*J258,2)</f>
        <v>0</v>
      </c>
      <c r="L258" s="226">
        <v>15</v>
      </c>
      <c r="M258" s="226">
        <f>G258*(1+L258/100)</f>
        <v>0</v>
      </c>
      <c r="N258" s="226">
        <v>1.1999999999999999E-3</v>
      </c>
      <c r="O258" s="226">
        <f>ROUND(E258*N258,2)</f>
        <v>0</v>
      </c>
      <c r="P258" s="226">
        <v>0</v>
      </c>
      <c r="Q258" s="226">
        <f>ROUND(E258*P258,2)</f>
        <v>0</v>
      </c>
      <c r="R258" s="226"/>
      <c r="S258" s="226" t="s">
        <v>145</v>
      </c>
      <c r="T258" s="226" t="s">
        <v>145</v>
      </c>
      <c r="U258" s="226">
        <v>0</v>
      </c>
      <c r="V258" s="226">
        <f>ROUND(E258*U258,2)</f>
        <v>0</v>
      </c>
      <c r="W258" s="226"/>
      <c r="X258" s="226" t="s">
        <v>146</v>
      </c>
      <c r="Y258" s="207"/>
      <c r="Z258" s="207"/>
      <c r="AA258" s="207"/>
      <c r="AB258" s="207"/>
      <c r="AC258" s="207"/>
      <c r="AD258" s="207"/>
      <c r="AE258" s="207"/>
      <c r="AF258" s="207"/>
      <c r="AG258" s="207" t="s">
        <v>147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5">
      <c r="A259" s="224"/>
      <c r="B259" s="225"/>
      <c r="C259" s="254" t="s">
        <v>219</v>
      </c>
      <c r="D259" s="228"/>
      <c r="E259" s="229">
        <v>3.7349999999999999</v>
      </c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149</v>
      </c>
      <c r="AH259" s="207">
        <v>0</v>
      </c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5">
      <c r="A260" s="239">
        <v>136</v>
      </c>
      <c r="B260" s="240" t="s">
        <v>496</v>
      </c>
      <c r="C260" s="253" t="s">
        <v>497</v>
      </c>
      <c r="D260" s="241" t="s">
        <v>152</v>
      </c>
      <c r="E260" s="242">
        <v>4.1085000000000003</v>
      </c>
      <c r="F260" s="243"/>
      <c r="G260" s="244">
        <f>ROUND(E260*F260,2)</f>
        <v>0</v>
      </c>
      <c r="H260" s="227">
        <v>400</v>
      </c>
      <c r="I260" s="226">
        <f>ROUND(E260*H260,2)</f>
        <v>1643.4</v>
      </c>
      <c r="J260" s="227">
        <v>0</v>
      </c>
      <c r="K260" s="226">
        <f>ROUND(E260*J260,2)</f>
        <v>0</v>
      </c>
      <c r="L260" s="226">
        <v>15</v>
      </c>
      <c r="M260" s="226">
        <f>G260*(1+L260/100)</f>
        <v>0</v>
      </c>
      <c r="N260" s="226">
        <v>0</v>
      </c>
      <c r="O260" s="226">
        <f>ROUND(E260*N260,2)</f>
        <v>0</v>
      </c>
      <c r="P260" s="226">
        <v>0</v>
      </c>
      <c r="Q260" s="226">
        <f>ROUND(E260*P260,2)</f>
        <v>0</v>
      </c>
      <c r="R260" s="226"/>
      <c r="S260" s="226" t="s">
        <v>286</v>
      </c>
      <c r="T260" s="226" t="s">
        <v>161</v>
      </c>
      <c r="U260" s="226">
        <v>0</v>
      </c>
      <c r="V260" s="226">
        <f>ROUND(E260*U260,2)</f>
        <v>0</v>
      </c>
      <c r="W260" s="226"/>
      <c r="X260" s="226" t="s">
        <v>168</v>
      </c>
      <c r="Y260" s="207"/>
      <c r="Z260" s="207"/>
      <c r="AA260" s="207"/>
      <c r="AB260" s="207"/>
      <c r="AC260" s="207"/>
      <c r="AD260" s="207"/>
      <c r="AE260" s="207"/>
      <c r="AF260" s="207"/>
      <c r="AG260" s="207" t="s">
        <v>169</v>
      </c>
      <c r="AH260" s="207"/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5">
      <c r="A261" s="224"/>
      <c r="B261" s="225"/>
      <c r="C261" s="256" t="s">
        <v>498</v>
      </c>
      <c r="D261" s="230"/>
      <c r="E261" s="231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149</v>
      </c>
      <c r="AH261" s="207"/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5">
      <c r="A262" s="224"/>
      <c r="B262" s="225"/>
      <c r="C262" s="257" t="s">
        <v>499</v>
      </c>
      <c r="D262" s="230"/>
      <c r="E262" s="231">
        <v>3.7349999999999999</v>
      </c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149</v>
      </c>
      <c r="AH262" s="207">
        <v>2</v>
      </c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5">
      <c r="A263" s="224"/>
      <c r="B263" s="225"/>
      <c r="C263" s="256" t="s">
        <v>500</v>
      </c>
      <c r="D263" s="230"/>
      <c r="E263" s="231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149</v>
      </c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5">
      <c r="A264" s="224"/>
      <c r="B264" s="225"/>
      <c r="C264" s="254" t="s">
        <v>501</v>
      </c>
      <c r="D264" s="228"/>
      <c r="E264" s="229">
        <v>4.1085000000000003</v>
      </c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149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5">
      <c r="A265" s="245">
        <v>137</v>
      </c>
      <c r="B265" s="246" t="s">
        <v>502</v>
      </c>
      <c r="C265" s="255" t="s">
        <v>503</v>
      </c>
      <c r="D265" s="247" t="s">
        <v>0</v>
      </c>
      <c r="E265" s="248">
        <v>50.200800000000001</v>
      </c>
      <c r="F265" s="249"/>
      <c r="G265" s="250">
        <f>ROUND(E265*F265,2)</f>
        <v>0</v>
      </c>
      <c r="H265" s="227">
        <v>0</v>
      </c>
      <c r="I265" s="226">
        <f>ROUND(E265*H265,2)</f>
        <v>0</v>
      </c>
      <c r="J265" s="227">
        <v>6.7</v>
      </c>
      <c r="K265" s="226">
        <f>ROUND(E265*J265,2)</f>
        <v>336.35</v>
      </c>
      <c r="L265" s="226">
        <v>15</v>
      </c>
      <c r="M265" s="226">
        <f>G265*(1+L265/100)</f>
        <v>0</v>
      </c>
      <c r="N265" s="226">
        <v>0</v>
      </c>
      <c r="O265" s="226">
        <f>ROUND(E265*N265,2)</f>
        <v>0</v>
      </c>
      <c r="P265" s="226">
        <v>0</v>
      </c>
      <c r="Q265" s="226">
        <f>ROUND(E265*P265,2)</f>
        <v>0</v>
      </c>
      <c r="R265" s="226"/>
      <c r="S265" s="226" t="s">
        <v>145</v>
      </c>
      <c r="T265" s="226" t="s">
        <v>161</v>
      </c>
      <c r="U265" s="226">
        <v>0</v>
      </c>
      <c r="V265" s="226">
        <f>ROUND(E265*U265,2)</f>
        <v>0</v>
      </c>
      <c r="W265" s="226"/>
      <c r="X265" s="226" t="s">
        <v>271</v>
      </c>
      <c r="Y265" s="207"/>
      <c r="Z265" s="207"/>
      <c r="AA265" s="207"/>
      <c r="AB265" s="207"/>
      <c r="AC265" s="207"/>
      <c r="AD265" s="207"/>
      <c r="AE265" s="207"/>
      <c r="AF265" s="207"/>
      <c r="AG265" s="207" t="s">
        <v>272</v>
      </c>
      <c r="AH265" s="207"/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x14ac:dyDescent="0.25">
      <c r="A266" s="233" t="s">
        <v>140</v>
      </c>
      <c r="B266" s="234" t="s">
        <v>96</v>
      </c>
      <c r="C266" s="252" t="s">
        <v>97</v>
      </c>
      <c r="D266" s="235"/>
      <c r="E266" s="236"/>
      <c r="F266" s="237"/>
      <c r="G266" s="238">
        <f>SUMIF(AG267:AG300,"&lt;&gt;NOR",G267:G300)</f>
        <v>0</v>
      </c>
      <c r="H266" s="232"/>
      <c r="I266" s="232">
        <f>SUM(I267:I300)</f>
        <v>10106.08</v>
      </c>
      <c r="J266" s="232"/>
      <c r="K266" s="232">
        <f>SUM(K267:K300)</f>
        <v>12698.540000000003</v>
      </c>
      <c r="L266" s="232"/>
      <c r="M266" s="232">
        <f>SUM(M267:M300)</f>
        <v>0</v>
      </c>
      <c r="N266" s="232"/>
      <c r="O266" s="232">
        <f>SUM(O267:O300)</f>
        <v>0.1</v>
      </c>
      <c r="P266" s="232"/>
      <c r="Q266" s="232">
        <f>SUM(Q267:Q300)</f>
        <v>0.01</v>
      </c>
      <c r="R266" s="232"/>
      <c r="S266" s="232"/>
      <c r="T266" s="232"/>
      <c r="U266" s="232"/>
      <c r="V266" s="232">
        <f>SUM(V267:V300)</f>
        <v>17.18</v>
      </c>
      <c r="W266" s="232"/>
      <c r="X266" s="232"/>
      <c r="AG266" t="s">
        <v>141</v>
      </c>
    </row>
    <row r="267" spans="1:60" outlineLevel="1" x14ac:dyDescent="0.25">
      <c r="A267" s="239">
        <v>138</v>
      </c>
      <c r="B267" s="240" t="s">
        <v>504</v>
      </c>
      <c r="C267" s="253" t="s">
        <v>505</v>
      </c>
      <c r="D267" s="241" t="s">
        <v>152</v>
      </c>
      <c r="E267" s="242">
        <v>30.11</v>
      </c>
      <c r="F267" s="243"/>
      <c r="G267" s="244">
        <f>ROUND(E267*F267,2)</f>
        <v>0</v>
      </c>
      <c r="H267" s="227">
        <v>0</v>
      </c>
      <c r="I267" s="226">
        <f>ROUND(E267*H267,2)</f>
        <v>0</v>
      </c>
      <c r="J267" s="227">
        <v>7.1</v>
      </c>
      <c r="K267" s="226">
        <f>ROUND(E267*J267,2)</f>
        <v>213.78</v>
      </c>
      <c r="L267" s="226">
        <v>15</v>
      </c>
      <c r="M267" s="226">
        <f>G267*(1+L267/100)</f>
        <v>0</v>
      </c>
      <c r="N267" s="226">
        <v>0</v>
      </c>
      <c r="O267" s="226">
        <f>ROUND(E267*N267,2)</f>
        <v>0</v>
      </c>
      <c r="P267" s="226">
        <v>0</v>
      </c>
      <c r="Q267" s="226">
        <f>ROUND(E267*P267,2)</f>
        <v>0</v>
      </c>
      <c r="R267" s="226"/>
      <c r="S267" s="226" t="s">
        <v>145</v>
      </c>
      <c r="T267" s="226" t="s">
        <v>161</v>
      </c>
      <c r="U267" s="226">
        <v>1.6E-2</v>
      </c>
      <c r="V267" s="226">
        <f>ROUND(E267*U267,2)</f>
        <v>0.48</v>
      </c>
      <c r="W267" s="226"/>
      <c r="X267" s="226" t="s">
        <v>146</v>
      </c>
      <c r="Y267" s="207"/>
      <c r="Z267" s="207"/>
      <c r="AA267" s="207"/>
      <c r="AB267" s="207"/>
      <c r="AC267" s="207"/>
      <c r="AD267" s="207"/>
      <c r="AE267" s="207"/>
      <c r="AF267" s="207"/>
      <c r="AG267" s="207" t="s">
        <v>147</v>
      </c>
      <c r="AH267" s="207"/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5">
      <c r="A268" s="224"/>
      <c r="B268" s="225"/>
      <c r="C268" s="254" t="s">
        <v>164</v>
      </c>
      <c r="D268" s="228"/>
      <c r="E268" s="229">
        <v>1.95</v>
      </c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149</v>
      </c>
      <c r="AH268" s="207">
        <v>0</v>
      </c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5">
      <c r="A269" s="224"/>
      <c r="B269" s="225"/>
      <c r="C269" s="254" t="s">
        <v>177</v>
      </c>
      <c r="D269" s="228"/>
      <c r="E269" s="229">
        <v>5.04</v>
      </c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149</v>
      </c>
      <c r="AH269" s="207">
        <v>0</v>
      </c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5">
      <c r="A270" s="224"/>
      <c r="B270" s="225"/>
      <c r="C270" s="254" t="s">
        <v>178</v>
      </c>
      <c r="D270" s="228"/>
      <c r="E270" s="229">
        <v>6.72</v>
      </c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149</v>
      </c>
      <c r="AH270" s="207">
        <v>0</v>
      </c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5">
      <c r="A271" s="224"/>
      <c r="B271" s="225"/>
      <c r="C271" s="254" t="s">
        <v>180</v>
      </c>
      <c r="D271" s="228"/>
      <c r="E271" s="229">
        <v>16.399999999999999</v>
      </c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149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ht="20.399999999999999" outlineLevel="1" x14ac:dyDescent="0.25">
      <c r="A272" s="239">
        <v>139</v>
      </c>
      <c r="B272" s="240" t="s">
        <v>506</v>
      </c>
      <c r="C272" s="253" t="s">
        <v>507</v>
      </c>
      <c r="D272" s="241" t="s">
        <v>157</v>
      </c>
      <c r="E272" s="242">
        <v>35</v>
      </c>
      <c r="F272" s="243"/>
      <c r="G272" s="244">
        <f>ROUND(E272*F272,2)</f>
        <v>0</v>
      </c>
      <c r="H272" s="227">
        <v>31.37</v>
      </c>
      <c r="I272" s="226">
        <f>ROUND(E272*H272,2)</f>
        <v>1097.95</v>
      </c>
      <c r="J272" s="227">
        <v>71.63</v>
      </c>
      <c r="K272" s="226">
        <f>ROUND(E272*J272,2)</f>
        <v>2507.0500000000002</v>
      </c>
      <c r="L272" s="226">
        <v>15</v>
      </c>
      <c r="M272" s="226">
        <f>G272*(1+L272/100)</f>
        <v>0</v>
      </c>
      <c r="N272" s="226">
        <v>8.0000000000000007E-5</v>
      </c>
      <c r="O272" s="226">
        <f>ROUND(E272*N272,2)</f>
        <v>0</v>
      </c>
      <c r="P272" s="226">
        <v>0</v>
      </c>
      <c r="Q272" s="226">
        <f>ROUND(E272*P272,2)</f>
        <v>0</v>
      </c>
      <c r="R272" s="226"/>
      <c r="S272" s="226" t="s">
        <v>145</v>
      </c>
      <c r="T272" s="226" t="s">
        <v>161</v>
      </c>
      <c r="U272" s="226">
        <v>0.13719999999999999</v>
      </c>
      <c r="V272" s="226">
        <f>ROUND(E272*U272,2)</f>
        <v>4.8</v>
      </c>
      <c r="W272" s="226"/>
      <c r="X272" s="226" t="s">
        <v>146</v>
      </c>
      <c r="Y272" s="207"/>
      <c r="Z272" s="207"/>
      <c r="AA272" s="207"/>
      <c r="AB272" s="207"/>
      <c r="AC272" s="207"/>
      <c r="AD272" s="207"/>
      <c r="AE272" s="207"/>
      <c r="AF272" s="207"/>
      <c r="AG272" s="207" t="s">
        <v>147</v>
      </c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5">
      <c r="A273" s="224"/>
      <c r="B273" s="225"/>
      <c r="C273" s="254" t="s">
        <v>508</v>
      </c>
      <c r="D273" s="228"/>
      <c r="E273" s="229">
        <v>5.6</v>
      </c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149</v>
      </c>
      <c r="AH273" s="207">
        <v>0</v>
      </c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5">
      <c r="A274" s="224"/>
      <c r="B274" s="225"/>
      <c r="C274" s="254" t="s">
        <v>509</v>
      </c>
      <c r="D274" s="228"/>
      <c r="E274" s="229">
        <v>-1.6</v>
      </c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149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5">
      <c r="A275" s="224"/>
      <c r="B275" s="225"/>
      <c r="C275" s="254" t="s">
        <v>510</v>
      </c>
      <c r="D275" s="228"/>
      <c r="E275" s="229">
        <v>9.1999999999999993</v>
      </c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07"/>
      <c r="Z275" s="207"/>
      <c r="AA275" s="207"/>
      <c r="AB275" s="207"/>
      <c r="AC275" s="207"/>
      <c r="AD275" s="207"/>
      <c r="AE275" s="207"/>
      <c r="AF275" s="207"/>
      <c r="AG275" s="207" t="s">
        <v>149</v>
      </c>
      <c r="AH275" s="207">
        <v>0</v>
      </c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5">
      <c r="A276" s="224"/>
      <c r="B276" s="225"/>
      <c r="C276" s="254" t="s">
        <v>511</v>
      </c>
      <c r="D276" s="228"/>
      <c r="E276" s="229">
        <v>-3.2</v>
      </c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149</v>
      </c>
      <c r="AH276" s="207">
        <v>0</v>
      </c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5">
      <c r="A277" s="224"/>
      <c r="B277" s="225"/>
      <c r="C277" s="254" t="s">
        <v>512</v>
      </c>
      <c r="D277" s="228"/>
      <c r="E277" s="229">
        <v>10.4</v>
      </c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149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5">
      <c r="A278" s="224"/>
      <c r="B278" s="225"/>
      <c r="C278" s="254" t="s">
        <v>513</v>
      </c>
      <c r="D278" s="228"/>
      <c r="E278" s="229">
        <v>-0.8</v>
      </c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07"/>
      <c r="Z278" s="207"/>
      <c r="AA278" s="207"/>
      <c r="AB278" s="207"/>
      <c r="AC278" s="207"/>
      <c r="AD278" s="207"/>
      <c r="AE278" s="207"/>
      <c r="AF278" s="207"/>
      <c r="AG278" s="207" t="s">
        <v>149</v>
      </c>
      <c r="AH278" s="207">
        <v>0</v>
      </c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5">
      <c r="A279" s="224"/>
      <c r="B279" s="225"/>
      <c r="C279" s="254" t="s">
        <v>514</v>
      </c>
      <c r="D279" s="228"/>
      <c r="E279" s="229">
        <v>16.2</v>
      </c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149</v>
      </c>
      <c r="AH279" s="207">
        <v>0</v>
      </c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5">
      <c r="A280" s="224"/>
      <c r="B280" s="225"/>
      <c r="C280" s="254" t="s">
        <v>513</v>
      </c>
      <c r="D280" s="228"/>
      <c r="E280" s="229">
        <v>-0.8</v>
      </c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149</v>
      </c>
      <c r="AH280" s="207">
        <v>0</v>
      </c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ht="20.399999999999999" outlineLevel="1" x14ac:dyDescent="0.25">
      <c r="A281" s="239">
        <v>140</v>
      </c>
      <c r="B281" s="240" t="s">
        <v>515</v>
      </c>
      <c r="C281" s="253" t="s">
        <v>516</v>
      </c>
      <c r="D281" s="241" t="s">
        <v>152</v>
      </c>
      <c r="E281" s="242">
        <v>6.72</v>
      </c>
      <c r="F281" s="243"/>
      <c r="G281" s="244">
        <f>ROUND(E281*F281,2)</f>
        <v>0</v>
      </c>
      <c r="H281" s="227">
        <v>0</v>
      </c>
      <c r="I281" s="226">
        <f>ROUND(E281*H281,2)</f>
        <v>0</v>
      </c>
      <c r="J281" s="227">
        <v>101</v>
      </c>
      <c r="K281" s="226">
        <f>ROUND(E281*J281,2)</f>
        <v>678.72</v>
      </c>
      <c r="L281" s="226">
        <v>15</v>
      </c>
      <c r="M281" s="226">
        <f>G281*(1+L281/100)</f>
        <v>0</v>
      </c>
      <c r="N281" s="226">
        <v>0</v>
      </c>
      <c r="O281" s="226">
        <f>ROUND(E281*N281,2)</f>
        <v>0</v>
      </c>
      <c r="P281" s="226">
        <v>1E-3</v>
      </c>
      <c r="Q281" s="226">
        <f>ROUND(E281*P281,2)</f>
        <v>0.01</v>
      </c>
      <c r="R281" s="226"/>
      <c r="S281" s="226" t="s">
        <v>145</v>
      </c>
      <c r="T281" s="226" t="s">
        <v>145</v>
      </c>
      <c r="U281" s="226">
        <v>0.255</v>
      </c>
      <c r="V281" s="226">
        <f>ROUND(E281*U281,2)</f>
        <v>1.71</v>
      </c>
      <c r="W281" s="226"/>
      <c r="X281" s="226" t="s">
        <v>146</v>
      </c>
      <c r="Y281" s="207"/>
      <c r="Z281" s="207"/>
      <c r="AA281" s="207"/>
      <c r="AB281" s="207"/>
      <c r="AC281" s="207"/>
      <c r="AD281" s="207"/>
      <c r="AE281" s="207"/>
      <c r="AF281" s="207"/>
      <c r="AG281" s="207" t="s">
        <v>147</v>
      </c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5">
      <c r="A282" s="224"/>
      <c r="B282" s="225"/>
      <c r="C282" s="254" t="s">
        <v>178</v>
      </c>
      <c r="D282" s="228"/>
      <c r="E282" s="229">
        <v>6.72</v>
      </c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07"/>
      <c r="Z282" s="207"/>
      <c r="AA282" s="207"/>
      <c r="AB282" s="207"/>
      <c r="AC282" s="207"/>
      <c r="AD282" s="207"/>
      <c r="AE282" s="207"/>
      <c r="AF282" s="207"/>
      <c r="AG282" s="207" t="s">
        <v>149</v>
      </c>
      <c r="AH282" s="207">
        <v>0</v>
      </c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ht="30.6" outlineLevel="1" x14ac:dyDescent="0.25">
      <c r="A283" s="239">
        <v>141</v>
      </c>
      <c r="B283" s="240" t="s">
        <v>517</v>
      </c>
      <c r="C283" s="253" t="s">
        <v>518</v>
      </c>
      <c r="D283" s="241" t="s">
        <v>152</v>
      </c>
      <c r="E283" s="242">
        <v>23.39</v>
      </c>
      <c r="F283" s="243"/>
      <c r="G283" s="244">
        <f>ROUND(E283*F283,2)</f>
        <v>0</v>
      </c>
      <c r="H283" s="227">
        <v>372.85</v>
      </c>
      <c r="I283" s="226">
        <f>ROUND(E283*H283,2)</f>
        <v>8720.9599999999991</v>
      </c>
      <c r="J283" s="227">
        <v>206.15</v>
      </c>
      <c r="K283" s="226">
        <f>ROUND(E283*J283,2)</f>
        <v>4821.8500000000004</v>
      </c>
      <c r="L283" s="226">
        <v>15</v>
      </c>
      <c r="M283" s="226">
        <f>G283*(1+L283/100)</f>
        <v>0</v>
      </c>
      <c r="N283" s="226">
        <v>3.63E-3</v>
      </c>
      <c r="O283" s="226">
        <f>ROUND(E283*N283,2)</f>
        <v>0.08</v>
      </c>
      <c r="P283" s="226">
        <v>0</v>
      </c>
      <c r="Q283" s="226">
        <f>ROUND(E283*P283,2)</f>
        <v>0</v>
      </c>
      <c r="R283" s="226"/>
      <c r="S283" s="226" t="s">
        <v>145</v>
      </c>
      <c r="T283" s="226" t="s">
        <v>161</v>
      </c>
      <c r="U283" s="226">
        <v>0.38</v>
      </c>
      <c r="V283" s="226">
        <f>ROUND(E283*U283,2)</f>
        <v>8.89</v>
      </c>
      <c r="W283" s="226"/>
      <c r="X283" s="226" t="s">
        <v>146</v>
      </c>
      <c r="Y283" s="207"/>
      <c r="Z283" s="207"/>
      <c r="AA283" s="207"/>
      <c r="AB283" s="207"/>
      <c r="AC283" s="207"/>
      <c r="AD283" s="207"/>
      <c r="AE283" s="207"/>
      <c r="AF283" s="207"/>
      <c r="AG283" s="207" t="s">
        <v>147</v>
      </c>
      <c r="AH283" s="207"/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 x14ac:dyDescent="0.25">
      <c r="A284" s="224"/>
      <c r="B284" s="225"/>
      <c r="C284" s="254" t="s">
        <v>164</v>
      </c>
      <c r="D284" s="228"/>
      <c r="E284" s="229">
        <v>1.95</v>
      </c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07"/>
      <c r="Z284" s="207"/>
      <c r="AA284" s="207"/>
      <c r="AB284" s="207"/>
      <c r="AC284" s="207"/>
      <c r="AD284" s="207"/>
      <c r="AE284" s="207"/>
      <c r="AF284" s="207"/>
      <c r="AG284" s="207" t="s">
        <v>149</v>
      </c>
      <c r="AH284" s="207">
        <v>0</v>
      </c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5">
      <c r="A285" s="224"/>
      <c r="B285" s="225"/>
      <c r="C285" s="254" t="s">
        <v>177</v>
      </c>
      <c r="D285" s="228"/>
      <c r="E285" s="229">
        <v>5.04</v>
      </c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07"/>
      <c r="Z285" s="207"/>
      <c r="AA285" s="207"/>
      <c r="AB285" s="207"/>
      <c r="AC285" s="207"/>
      <c r="AD285" s="207"/>
      <c r="AE285" s="207"/>
      <c r="AF285" s="207"/>
      <c r="AG285" s="207" t="s">
        <v>149</v>
      </c>
      <c r="AH285" s="207">
        <v>0</v>
      </c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5">
      <c r="A286" s="224"/>
      <c r="B286" s="225"/>
      <c r="C286" s="254" t="s">
        <v>180</v>
      </c>
      <c r="D286" s="228"/>
      <c r="E286" s="229">
        <v>16.399999999999999</v>
      </c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07"/>
      <c r="Z286" s="207"/>
      <c r="AA286" s="207"/>
      <c r="AB286" s="207"/>
      <c r="AC286" s="207"/>
      <c r="AD286" s="207"/>
      <c r="AE286" s="207"/>
      <c r="AF286" s="207"/>
      <c r="AG286" s="207" t="s">
        <v>149</v>
      </c>
      <c r="AH286" s="207">
        <v>0</v>
      </c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5">
      <c r="A287" s="239">
        <v>142</v>
      </c>
      <c r="B287" s="240" t="s">
        <v>519</v>
      </c>
      <c r="C287" s="253" t="s">
        <v>520</v>
      </c>
      <c r="D287" s="241" t="s">
        <v>157</v>
      </c>
      <c r="E287" s="242">
        <v>0.8</v>
      </c>
      <c r="F287" s="243"/>
      <c r="G287" s="244">
        <f>ROUND(E287*F287,2)</f>
        <v>0</v>
      </c>
      <c r="H287" s="227">
        <v>0</v>
      </c>
      <c r="I287" s="226">
        <f>ROUND(E287*H287,2)</f>
        <v>0</v>
      </c>
      <c r="J287" s="227">
        <v>76.599999999999994</v>
      </c>
      <c r="K287" s="226">
        <f>ROUND(E287*J287,2)</f>
        <v>61.28</v>
      </c>
      <c r="L287" s="226">
        <v>15</v>
      </c>
      <c r="M287" s="226">
        <f>G287*(1+L287/100)</f>
        <v>0</v>
      </c>
      <c r="N287" s="226">
        <v>0</v>
      </c>
      <c r="O287" s="226">
        <f>ROUND(E287*N287,2)</f>
        <v>0</v>
      </c>
      <c r="P287" s="226">
        <v>0</v>
      </c>
      <c r="Q287" s="226">
        <f>ROUND(E287*P287,2)</f>
        <v>0</v>
      </c>
      <c r="R287" s="226"/>
      <c r="S287" s="226" t="s">
        <v>145</v>
      </c>
      <c r="T287" s="226" t="s">
        <v>161</v>
      </c>
      <c r="U287" s="226">
        <v>0.152</v>
      </c>
      <c r="V287" s="226">
        <f>ROUND(E287*U287,2)</f>
        <v>0.12</v>
      </c>
      <c r="W287" s="226"/>
      <c r="X287" s="226" t="s">
        <v>146</v>
      </c>
      <c r="Y287" s="207"/>
      <c r="Z287" s="207"/>
      <c r="AA287" s="207"/>
      <c r="AB287" s="207"/>
      <c r="AC287" s="207"/>
      <c r="AD287" s="207"/>
      <c r="AE287" s="207"/>
      <c r="AF287" s="207"/>
      <c r="AG287" s="207" t="s">
        <v>147</v>
      </c>
      <c r="AH287" s="207"/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5">
      <c r="A288" s="224"/>
      <c r="B288" s="225"/>
      <c r="C288" s="254" t="s">
        <v>521</v>
      </c>
      <c r="D288" s="228"/>
      <c r="E288" s="229">
        <v>0.8</v>
      </c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07"/>
      <c r="Z288" s="207"/>
      <c r="AA288" s="207"/>
      <c r="AB288" s="207"/>
      <c r="AC288" s="207"/>
      <c r="AD288" s="207"/>
      <c r="AE288" s="207"/>
      <c r="AF288" s="207"/>
      <c r="AG288" s="207" t="s">
        <v>149</v>
      </c>
      <c r="AH288" s="207">
        <v>0</v>
      </c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ht="20.399999999999999" outlineLevel="1" x14ac:dyDescent="0.25">
      <c r="A289" s="239">
        <v>143</v>
      </c>
      <c r="B289" s="240" t="s">
        <v>522</v>
      </c>
      <c r="C289" s="253" t="s">
        <v>523</v>
      </c>
      <c r="D289" s="241" t="s">
        <v>157</v>
      </c>
      <c r="E289" s="242">
        <v>15.055</v>
      </c>
      <c r="F289" s="243"/>
      <c r="G289" s="244">
        <f>ROUND(E289*F289,2)</f>
        <v>0</v>
      </c>
      <c r="H289" s="227">
        <v>10.34</v>
      </c>
      <c r="I289" s="226">
        <f>ROUND(E289*H289,2)</f>
        <v>155.66999999999999</v>
      </c>
      <c r="J289" s="227">
        <v>39.96</v>
      </c>
      <c r="K289" s="226">
        <f>ROUND(E289*J289,2)</f>
        <v>601.6</v>
      </c>
      <c r="L289" s="226">
        <v>15</v>
      </c>
      <c r="M289" s="226">
        <f>G289*(1+L289/100)</f>
        <v>0</v>
      </c>
      <c r="N289" s="226">
        <v>4.0000000000000003E-5</v>
      </c>
      <c r="O289" s="226">
        <f>ROUND(E289*N289,2)</f>
        <v>0</v>
      </c>
      <c r="P289" s="226">
        <v>0</v>
      </c>
      <c r="Q289" s="226">
        <f>ROUND(E289*P289,2)</f>
        <v>0</v>
      </c>
      <c r="R289" s="226"/>
      <c r="S289" s="226" t="s">
        <v>145</v>
      </c>
      <c r="T289" s="226" t="s">
        <v>161</v>
      </c>
      <c r="U289" s="226">
        <v>7.8200000000000006E-2</v>
      </c>
      <c r="V289" s="226">
        <f>ROUND(E289*U289,2)</f>
        <v>1.18</v>
      </c>
      <c r="W289" s="226"/>
      <c r="X289" s="226" t="s">
        <v>146</v>
      </c>
      <c r="Y289" s="207"/>
      <c r="Z289" s="207"/>
      <c r="AA289" s="207"/>
      <c r="AB289" s="207"/>
      <c r="AC289" s="207"/>
      <c r="AD289" s="207"/>
      <c r="AE289" s="207"/>
      <c r="AF289" s="207"/>
      <c r="AG289" s="207" t="s">
        <v>147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5">
      <c r="A290" s="224"/>
      <c r="B290" s="225"/>
      <c r="C290" s="256" t="s">
        <v>498</v>
      </c>
      <c r="D290" s="230"/>
      <c r="E290" s="231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07"/>
      <c r="Z290" s="207"/>
      <c r="AA290" s="207"/>
      <c r="AB290" s="207"/>
      <c r="AC290" s="207"/>
      <c r="AD290" s="207"/>
      <c r="AE290" s="207"/>
      <c r="AF290" s="207"/>
      <c r="AG290" s="207" t="s">
        <v>149</v>
      </c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5">
      <c r="A291" s="224"/>
      <c r="B291" s="225"/>
      <c r="C291" s="257" t="s">
        <v>524</v>
      </c>
      <c r="D291" s="230"/>
      <c r="E291" s="231">
        <v>1.95</v>
      </c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07"/>
      <c r="Z291" s="207"/>
      <c r="AA291" s="207"/>
      <c r="AB291" s="207"/>
      <c r="AC291" s="207"/>
      <c r="AD291" s="207"/>
      <c r="AE291" s="207"/>
      <c r="AF291" s="207"/>
      <c r="AG291" s="207" t="s">
        <v>149</v>
      </c>
      <c r="AH291" s="207">
        <v>2</v>
      </c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5">
      <c r="A292" s="224"/>
      <c r="B292" s="225"/>
      <c r="C292" s="257" t="s">
        <v>525</v>
      </c>
      <c r="D292" s="230"/>
      <c r="E292" s="231">
        <v>5.04</v>
      </c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07"/>
      <c r="Z292" s="207"/>
      <c r="AA292" s="207"/>
      <c r="AB292" s="207"/>
      <c r="AC292" s="207"/>
      <c r="AD292" s="207"/>
      <c r="AE292" s="207"/>
      <c r="AF292" s="207"/>
      <c r="AG292" s="207" t="s">
        <v>149</v>
      </c>
      <c r="AH292" s="207">
        <v>2</v>
      </c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5">
      <c r="A293" s="224"/>
      <c r="B293" s="225"/>
      <c r="C293" s="257" t="s">
        <v>526</v>
      </c>
      <c r="D293" s="230"/>
      <c r="E293" s="231">
        <v>6.72</v>
      </c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07"/>
      <c r="Z293" s="207"/>
      <c r="AA293" s="207"/>
      <c r="AB293" s="207"/>
      <c r="AC293" s="207"/>
      <c r="AD293" s="207"/>
      <c r="AE293" s="207"/>
      <c r="AF293" s="207"/>
      <c r="AG293" s="207" t="s">
        <v>149</v>
      </c>
      <c r="AH293" s="207">
        <v>2</v>
      </c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5">
      <c r="A294" s="224"/>
      <c r="B294" s="225"/>
      <c r="C294" s="257" t="s">
        <v>527</v>
      </c>
      <c r="D294" s="230"/>
      <c r="E294" s="231">
        <v>16.399999999999999</v>
      </c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07"/>
      <c r="Z294" s="207"/>
      <c r="AA294" s="207"/>
      <c r="AB294" s="207"/>
      <c r="AC294" s="207"/>
      <c r="AD294" s="207"/>
      <c r="AE294" s="207"/>
      <c r="AF294" s="207"/>
      <c r="AG294" s="207" t="s">
        <v>149</v>
      </c>
      <c r="AH294" s="207">
        <v>2</v>
      </c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5">
      <c r="A295" s="224"/>
      <c r="B295" s="225"/>
      <c r="C295" s="256" t="s">
        <v>500</v>
      </c>
      <c r="D295" s="230"/>
      <c r="E295" s="231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07"/>
      <c r="Z295" s="207"/>
      <c r="AA295" s="207"/>
      <c r="AB295" s="207"/>
      <c r="AC295" s="207"/>
      <c r="AD295" s="207"/>
      <c r="AE295" s="207"/>
      <c r="AF295" s="207"/>
      <c r="AG295" s="207" t="s">
        <v>149</v>
      </c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5">
      <c r="A296" s="224"/>
      <c r="B296" s="225"/>
      <c r="C296" s="254" t="s">
        <v>528</v>
      </c>
      <c r="D296" s="228"/>
      <c r="E296" s="229">
        <v>15.055</v>
      </c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07"/>
      <c r="Z296" s="207"/>
      <c r="AA296" s="207"/>
      <c r="AB296" s="207"/>
      <c r="AC296" s="207"/>
      <c r="AD296" s="207"/>
      <c r="AE296" s="207"/>
      <c r="AF296" s="207"/>
      <c r="AG296" s="207" t="s">
        <v>149</v>
      </c>
      <c r="AH296" s="207">
        <v>0</v>
      </c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5">
      <c r="A297" s="245">
        <v>144</v>
      </c>
      <c r="B297" s="246" t="s">
        <v>529</v>
      </c>
      <c r="C297" s="255" t="s">
        <v>530</v>
      </c>
      <c r="D297" s="247" t="s">
        <v>224</v>
      </c>
      <c r="E297" s="248">
        <v>1</v>
      </c>
      <c r="F297" s="249"/>
      <c r="G297" s="250">
        <f>ROUND(E297*F297,2)</f>
        <v>0</v>
      </c>
      <c r="H297" s="227">
        <v>131.5</v>
      </c>
      <c r="I297" s="226">
        <f>ROUND(E297*H297,2)</f>
        <v>131.5</v>
      </c>
      <c r="J297" s="227">
        <v>0</v>
      </c>
      <c r="K297" s="226">
        <f>ROUND(E297*J297,2)</f>
        <v>0</v>
      </c>
      <c r="L297" s="226">
        <v>15</v>
      </c>
      <c r="M297" s="226">
        <f>G297*(1+L297/100)</f>
        <v>0</v>
      </c>
      <c r="N297" s="226">
        <v>1.3999999999999999E-4</v>
      </c>
      <c r="O297" s="226">
        <f>ROUND(E297*N297,2)</f>
        <v>0</v>
      </c>
      <c r="P297" s="226">
        <v>0</v>
      </c>
      <c r="Q297" s="226">
        <f>ROUND(E297*P297,2)</f>
        <v>0</v>
      </c>
      <c r="R297" s="226" t="s">
        <v>167</v>
      </c>
      <c r="S297" s="226" t="s">
        <v>145</v>
      </c>
      <c r="T297" s="226" t="s">
        <v>161</v>
      </c>
      <c r="U297" s="226">
        <v>0</v>
      </c>
      <c r="V297" s="226">
        <f>ROUND(E297*U297,2)</f>
        <v>0</v>
      </c>
      <c r="W297" s="226"/>
      <c r="X297" s="226" t="s">
        <v>168</v>
      </c>
      <c r="Y297" s="207"/>
      <c r="Z297" s="207"/>
      <c r="AA297" s="207"/>
      <c r="AB297" s="207"/>
      <c r="AC297" s="207"/>
      <c r="AD297" s="207"/>
      <c r="AE297" s="207"/>
      <c r="AF297" s="207"/>
      <c r="AG297" s="207" t="s">
        <v>169</v>
      </c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ht="20.399999999999999" outlineLevel="1" x14ac:dyDescent="0.25">
      <c r="A298" s="239">
        <v>145</v>
      </c>
      <c r="B298" s="240" t="s">
        <v>531</v>
      </c>
      <c r="C298" s="253" t="s">
        <v>532</v>
      </c>
      <c r="D298" s="241" t="s">
        <v>152</v>
      </c>
      <c r="E298" s="242">
        <v>6.72</v>
      </c>
      <c r="F298" s="243"/>
      <c r="G298" s="244">
        <f>ROUND(E298*F298,2)</f>
        <v>0</v>
      </c>
      <c r="H298" s="227">
        <v>0</v>
      </c>
      <c r="I298" s="226">
        <f>ROUND(E298*H298,2)</f>
        <v>0</v>
      </c>
      <c r="J298" s="227">
        <v>541</v>
      </c>
      <c r="K298" s="226">
        <f>ROUND(E298*J298,2)</f>
        <v>3635.52</v>
      </c>
      <c r="L298" s="226">
        <v>15</v>
      </c>
      <c r="M298" s="226">
        <f>G298*(1+L298/100)</f>
        <v>0</v>
      </c>
      <c r="N298" s="226">
        <v>3.63E-3</v>
      </c>
      <c r="O298" s="226">
        <f>ROUND(E298*N298,2)</f>
        <v>0.02</v>
      </c>
      <c r="P298" s="226">
        <v>0</v>
      </c>
      <c r="Q298" s="226">
        <f>ROUND(E298*P298,2)</f>
        <v>0</v>
      </c>
      <c r="R298" s="226"/>
      <c r="S298" s="226" t="s">
        <v>145</v>
      </c>
      <c r="T298" s="226" t="s">
        <v>153</v>
      </c>
      <c r="U298" s="226">
        <v>0</v>
      </c>
      <c r="V298" s="226">
        <f>ROUND(E298*U298,2)</f>
        <v>0</v>
      </c>
      <c r="W298" s="226"/>
      <c r="X298" s="226" t="s">
        <v>211</v>
      </c>
      <c r="Y298" s="207"/>
      <c r="Z298" s="207"/>
      <c r="AA298" s="207"/>
      <c r="AB298" s="207"/>
      <c r="AC298" s="207"/>
      <c r="AD298" s="207"/>
      <c r="AE298" s="207"/>
      <c r="AF298" s="207"/>
      <c r="AG298" s="207" t="s">
        <v>212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outlineLevel="1" x14ac:dyDescent="0.25">
      <c r="A299" s="224"/>
      <c r="B299" s="225"/>
      <c r="C299" s="254" t="s">
        <v>178</v>
      </c>
      <c r="D299" s="228"/>
      <c r="E299" s="229">
        <v>6.72</v>
      </c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07"/>
      <c r="Z299" s="207"/>
      <c r="AA299" s="207"/>
      <c r="AB299" s="207"/>
      <c r="AC299" s="207"/>
      <c r="AD299" s="207"/>
      <c r="AE299" s="207"/>
      <c r="AF299" s="207"/>
      <c r="AG299" s="207" t="s">
        <v>149</v>
      </c>
      <c r="AH299" s="207">
        <v>0</v>
      </c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5">
      <c r="A300" s="245">
        <v>146</v>
      </c>
      <c r="B300" s="246" t="s">
        <v>533</v>
      </c>
      <c r="C300" s="255" t="s">
        <v>534</v>
      </c>
      <c r="D300" s="247" t="s">
        <v>0</v>
      </c>
      <c r="E300" s="248">
        <v>226.25880000000001</v>
      </c>
      <c r="F300" s="249"/>
      <c r="G300" s="250">
        <f>ROUND(E300*F300,2)</f>
        <v>0</v>
      </c>
      <c r="H300" s="227">
        <v>0</v>
      </c>
      <c r="I300" s="226">
        <f>ROUND(E300*H300,2)</f>
        <v>0</v>
      </c>
      <c r="J300" s="227">
        <v>0.79</v>
      </c>
      <c r="K300" s="226">
        <f>ROUND(E300*J300,2)</f>
        <v>178.74</v>
      </c>
      <c r="L300" s="226">
        <v>15</v>
      </c>
      <c r="M300" s="226">
        <f>G300*(1+L300/100)</f>
        <v>0</v>
      </c>
      <c r="N300" s="226">
        <v>0</v>
      </c>
      <c r="O300" s="226">
        <f>ROUND(E300*N300,2)</f>
        <v>0</v>
      </c>
      <c r="P300" s="226">
        <v>0</v>
      </c>
      <c r="Q300" s="226">
        <f>ROUND(E300*P300,2)</f>
        <v>0</v>
      </c>
      <c r="R300" s="226"/>
      <c r="S300" s="226" t="s">
        <v>145</v>
      </c>
      <c r="T300" s="226" t="s">
        <v>161</v>
      </c>
      <c r="U300" s="226">
        <v>0</v>
      </c>
      <c r="V300" s="226">
        <f>ROUND(E300*U300,2)</f>
        <v>0</v>
      </c>
      <c r="W300" s="226"/>
      <c r="X300" s="226" t="s">
        <v>271</v>
      </c>
      <c r="Y300" s="207"/>
      <c r="Z300" s="207"/>
      <c r="AA300" s="207"/>
      <c r="AB300" s="207"/>
      <c r="AC300" s="207"/>
      <c r="AD300" s="207"/>
      <c r="AE300" s="207"/>
      <c r="AF300" s="207"/>
      <c r="AG300" s="207" t="s">
        <v>272</v>
      </c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x14ac:dyDescent="0.25">
      <c r="A301" s="233" t="s">
        <v>140</v>
      </c>
      <c r="B301" s="234" t="s">
        <v>98</v>
      </c>
      <c r="C301" s="252" t="s">
        <v>99</v>
      </c>
      <c r="D301" s="235"/>
      <c r="E301" s="236"/>
      <c r="F301" s="237"/>
      <c r="G301" s="238">
        <f>SUMIF(AG302:AG334,"&lt;&gt;NOR",G302:G334)</f>
        <v>0</v>
      </c>
      <c r="H301" s="232"/>
      <c r="I301" s="232">
        <f>SUM(I302:I334)</f>
        <v>11009.8</v>
      </c>
      <c r="J301" s="232"/>
      <c r="K301" s="232">
        <f>SUM(K302:K334)</f>
        <v>15161.759999999998</v>
      </c>
      <c r="L301" s="232"/>
      <c r="M301" s="232">
        <f>SUM(M302:M334)</f>
        <v>0</v>
      </c>
      <c r="N301" s="232"/>
      <c r="O301" s="232">
        <f>SUM(O302:O334)</f>
        <v>0.12000000000000001</v>
      </c>
      <c r="P301" s="232"/>
      <c r="Q301" s="232">
        <f>SUM(Q302:Q334)</f>
        <v>0</v>
      </c>
      <c r="R301" s="232"/>
      <c r="S301" s="232"/>
      <c r="T301" s="232"/>
      <c r="U301" s="232"/>
      <c r="V301" s="232">
        <f>SUM(V302:V334)</f>
        <v>27.77</v>
      </c>
      <c r="W301" s="232"/>
      <c r="X301" s="232"/>
      <c r="AG301" t="s">
        <v>141</v>
      </c>
    </row>
    <row r="302" spans="1:60" outlineLevel="1" x14ac:dyDescent="0.25">
      <c r="A302" s="239">
        <v>147</v>
      </c>
      <c r="B302" s="240" t="s">
        <v>535</v>
      </c>
      <c r="C302" s="253" t="s">
        <v>536</v>
      </c>
      <c r="D302" s="241" t="s">
        <v>152</v>
      </c>
      <c r="E302" s="242">
        <v>18.254999999999999</v>
      </c>
      <c r="F302" s="243"/>
      <c r="G302" s="244">
        <f>ROUND(E302*F302,2)</f>
        <v>0</v>
      </c>
      <c r="H302" s="227">
        <v>24.89</v>
      </c>
      <c r="I302" s="226">
        <f>ROUND(E302*H302,2)</f>
        <v>454.37</v>
      </c>
      <c r="J302" s="227">
        <v>25.21</v>
      </c>
      <c r="K302" s="226">
        <f>ROUND(E302*J302,2)</f>
        <v>460.21</v>
      </c>
      <c r="L302" s="226">
        <v>15</v>
      </c>
      <c r="M302" s="226">
        <f>G302*(1+L302/100)</f>
        <v>0</v>
      </c>
      <c r="N302" s="226">
        <v>2.1000000000000001E-4</v>
      </c>
      <c r="O302" s="226">
        <f>ROUND(E302*N302,2)</f>
        <v>0</v>
      </c>
      <c r="P302" s="226">
        <v>0</v>
      </c>
      <c r="Q302" s="226">
        <f>ROUND(E302*P302,2)</f>
        <v>0</v>
      </c>
      <c r="R302" s="226"/>
      <c r="S302" s="226" t="s">
        <v>145</v>
      </c>
      <c r="T302" s="226" t="s">
        <v>145</v>
      </c>
      <c r="U302" s="226">
        <v>0.05</v>
      </c>
      <c r="V302" s="226">
        <f>ROUND(E302*U302,2)</f>
        <v>0.91</v>
      </c>
      <c r="W302" s="226"/>
      <c r="X302" s="226" t="s">
        <v>146</v>
      </c>
      <c r="Y302" s="207"/>
      <c r="Z302" s="207"/>
      <c r="AA302" s="207"/>
      <c r="AB302" s="207"/>
      <c r="AC302" s="207"/>
      <c r="AD302" s="207"/>
      <c r="AE302" s="207"/>
      <c r="AF302" s="207"/>
      <c r="AG302" s="207" t="s">
        <v>147</v>
      </c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5">
      <c r="A303" s="224"/>
      <c r="B303" s="225"/>
      <c r="C303" s="254" t="s">
        <v>184</v>
      </c>
      <c r="D303" s="228"/>
      <c r="E303" s="229">
        <v>16.399999999999999</v>
      </c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149</v>
      </c>
      <c r="AH303" s="207">
        <v>0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5">
      <c r="A304" s="224"/>
      <c r="B304" s="225"/>
      <c r="C304" s="254" t="s">
        <v>537</v>
      </c>
      <c r="D304" s="228"/>
      <c r="E304" s="229">
        <v>2.4550000000000001</v>
      </c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07"/>
      <c r="Z304" s="207"/>
      <c r="AA304" s="207"/>
      <c r="AB304" s="207"/>
      <c r="AC304" s="207"/>
      <c r="AD304" s="207"/>
      <c r="AE304" s="207"/>
      <c r="AF304" s="207"/>
      <c r="AG304" s="207" t="s">
        <v>149</v>
      </c>
      <c r="AH304" s="207">
        <v>0</v>
      </c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5">
      <c r="A305" s="224"/>
      <c r="B305" s="225"/>
      <c r="C305" s="254" t="s">
        <v>538</v>
      </c>
      <c r="D305" s="228"/>
      <c r="E305" s="229">
        <v>-3.4</v>
      </c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149</v>
      </c>
      <c r="AH305" s="207">
        <v>0</v>
      </c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5">
      <c r="A306" s="224"/>
      <c r="B306" s="225"/>
      <c r="C306" s="254" t="s">
        <v>539</v>
      </c>
      <c r="D306" s="228"/>
      <c r="E306" s="229">
        <v>2.8</v>
      </c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07"/>
      <c r="Z306" s="207"/>
      <c r="AA306" s="207"/>
      <c r="AB306" s="207"/>
      <c r="AC306" s="207"/>
      <c r="AD306" s="207"/>
      <c r="AE306" s="207"/>
      <c r="AF306" s="207"/>
      <c r="AG306" s="207" t="s">
        <v>149</v>
      </c>
      <c r="AH306" s="207">
        <v>0</v>
      </c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5">
      <c r="A307" s="239">
        <v>148</v>
      </c>
      <c r="B307" s="240" t="s">
        <v>540</v>
      </c>
      <c r="C307" s="253" t="s">
        <v>541</v>
      </c>
      <c r="D307" s="241" t="s">
        <v>152</v>
      </c>
      <c r="E307" s="242">
        <v>18.254999999999999</v>
      </c>
      <c r="F307" s="243"/>
      <c r="G307" s="244">
        <f>ROUND(E307*F307,2)</f>
        <v>0</v>
      </c>
      <c r="H307" s="227">
        <v>0</v>
      </c>
      <c r="I307" s="226">
        <f>ROUND(E307*H307,2)</f>
        <v>0</v>
      </c>
      <c r="J307" s="227">
        <v>50.4</v>
      </c>
      <c r="K307" s="226">
        <f>ROUND(E307*J307,2)</f>
        <v>920.05</v>
      </c>
      <c r="L307" s="226">
        <v>15</v>
      </c>
      <c r="M307" s="226">
        <f>G307*(1+L307/100)</f>
        <v>0</v>
      </c>
      <c r="N307" s="226">
        <v>0</v>
      </c>
      <c r="O307" s="226">
        <f>ROUND(E307*N307,2)</f>
        <v>0</v>
      </c>
      <c r="P307" s="226">
        <v>0</v>
      </c>
      <c r="Q307" s="226">
        <f>ROUND(E307*P307,2)</f>
        <v>0</v>
      </c>
      <c r="R307" s="226"/>
      <c r="S307" s="226" t="s">
        <v>145</v>
      </c>
      <c r="T307" s="226" t="s">
        <v>161</v>
      </c>
      <c r="U307" s="226">
        <v>0.1</v>
      </c>
      <c r="V307" s="226">
        <f>ROUND(E307*U307,2)</f>
        <v>1.83</v>
      </c>
      <c r="W307" s="226"/>
      <c r="X307" s="226" t="s">
        <v>146</v>
      </c>
      <c r="Y307" s="207"/>
      <c r="Z307" s="207"/>
      <c r="AA307" s="207"/>
      <c r="AB307" s="207"/>
      <c r="AC307" s="207"/>
      <c r="AD307" s="207"/>
      <c r="AE307" s="207"/>
      <c r="AF307" s="207"/>
      <c r="AG307" s="207" t="s">
        <v>147</v>
      </c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5">
      <c r="A308" s="224"/>
      <c r="B308" s="225"/>
      <c r="C308" s="254" t="s">
        <v>184</v>
      </c>
      <c r="D308" s="228"/>
      <c r="E308" s="229">
        <v>16.399999999999999</v>
      </c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07"/>
      <c r="Z308" s="207"/>
      <c r="AA308" s="207"/>
      <c r="AB308" s="207"/>
      <c r="AC308" s="207"/>
      <c r="AD308" s="207"/>
      <c r="AE308" s="207"/>
      <c r="AF308" s="207"/>
      <c r="AG308" s="207" t="s">
        <v>149</v>
      </c>
      <c r="AH308" s="207">
        <v>0</v>
      </c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5">
      <c r="A309" s="224"/>
      <c r="B309" s="225"/>
      <c r="C309" s="254" t="s">
        <v>537</v>
      </c>
      <c r="D309" s="228"/>
      <c r="E309" s="229">
        <v>2.4550000000000001</v>
      </c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149</v>
      </c>
      <c r="AH309" s="207">
        <v>0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5">
      <c r="A310" s="224"/>
      <c r="B310" s="225"/>
      <c r="C310" s="254" t="s">
        <v>538</v>
      </c>
      <c r="D310" s="228"/>
      <c r="E310" s="229">
        <v>-3.4</v>
      </c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07"/>
      <c r="Z310" s="207"/>
      <c r="AA310" s="207"/>
      <c r="AB310" s="207"/>
      <c r="AC310" s="207"/>
      <c r="AD310" s="207"/>
      <c r="AE310" s="207"/>
      <c r="AF310" s="207"/>
      <c r="AG310" s="207" t="s">
        <v>149</v>
      </c>
      <c r="AH310" s="207">
        <v>0</v>
      </c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5">
      <c r="A311" s="224"/>
      <c r="B311" s="225"/>
      <c r="C311" s="254" t="s">
        <v>539</v>
      </c>
      <c r="D311" s="228"/>
      <c r="E311" s="229">
        <v>2.8</v>
      </c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149</v>
      </c>
      <c r="AH311" s="207">
        <v>0</v>
      </c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5">
      <c r="A312" s="239">
        <v>149</v>
      </c>
      <c r="B312" s="240" t="s">
        <v>542</v>
      </c>
      <c r="C312" s="253" t="s">
        <v>543</v>
      </c>
      <c r="D312" s="241" t="s">
        <v>152</v>
      </c>
      <c r="E312" s="242">
        <v>18.254999999999999</v>
      </c>
      <c r="F312" s="243"/>
      <c r="G312" s="244">
        <f>ROUND(E312*F312,2)</f>
        <v>0</v>
      </c>
      <c r="H312" s="227">
        <v>134.80000000000001</v>
      </c>
      <c r="I312" s="226">
        <f>ROUND(E312*H312,2)</f>
        <v>2460.77</v>
      </c>
      <c r="J312" s="227">
        <v>661.2</v>
      </c>
      <c r="K312" s="226">
        <f>ROUND(E312*J312,2)</f>
        <v>12070.21</v>
      </c>
      <c r="L312" s="226">
        <v>15</v>
      </c>
      <c r="M312" s="226">
        <f>G312*(1+L312/100)</f>
        <v>0</v>
      </c>
      <c r="N312" s="226">
        <v>5.3499999999999997E-3</v>
      </c>
      <c r="O312" s="226">
        <f>ROUND(E312*N312,2)</f>
        <v>0.1</v>
      </c>
      <c r="P312" s="226">
        <v>0</v>
      </c>
      <c r="Q312" s="226">
        <f>ROUND(E312*P312,2)</f>
        <v>0</v>
      </c>
      <c r="R312" s="226"/>
      <c r="S312" s="226" t="s">
        <v>145</v>
      </c>
      <c r="T312" s="226" t="s">
        <v>161</v>
      </c>
      <c r="U312" s="226">
        <v>1.288</v>
      </c>
      <c r="V312" s="226">
        <f>ROUND(E312*U312,2)</f>
        <v>23.51</v>
      </c>
      <c r="W312" s="226"/>
      <c r="X312" s="226" t="s">
        <v>146</v>
      </c>
      <c r="Y312" s="207"/>
      <c r="Z312" s="207"/>
      <c r="AA312" s="207"/>
      <c r="AB312" s="207"/>
      <c r="AC312" s="207"/>
      <c r="AD312" s="207"/>
      <c r="AE312" s="207"/>
      <c r="AF312" s="207"/>
      <c r="AG312" s="207" t="s">
        <v>147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5">
      <c r="A313" s="224"/>
      <c r="B313" s="225"/>
      <c r="C313" s="254" t="s">
        <v>184</v>
      </c>
      <c r="D313" s="228"/>
      <c r="E313" s="229">
        <v>16.399999999999999</v>
      </c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149</v>
      </c>
      <c r="AH313" s="207">
        <v>0</v>
      </c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5">
      <c r="A314" s="224"/>
      <c r="B314" s="225"/>
      <c r="C314" s="254" t="s">
        <v>537</v>
      </c>
      <c r="D314" s="228"/>
      <c r="E314" s="229">
        <v>2.4550000000000001</v>
      </c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07"/>
      <c r="Z314" s="207"/>
      <c r="AA314" s="207"/>
      <c r="AB314" s="207"/>
      <c r="AC314" s="207"/>
      <c r="AD314" s="207"/>
      <c r="AE314" s="207"/>
      <c r="AF314" s="207"/>
      <c r="AG314" s="207" t="s">
        <v>149</v>
      </c>
      <c r="AH314" s="207">
        <v>0</v>
      </c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5">
      <c r="A315" s="224"/>
      <c r="B315" s="225"/>
      <c r="C315" s="254" t="s">
        <v>538</v>
      </c>
      <c r="D315" s="228"/>
      <c r="E315" s="229">
        <v>-3.4</v>
      </c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07"/>
      <c r="Z315" s="207"/>
      <c r="AA315" s="207"/>
      <c r="AB315" s="207"/>
      <c r="AC315" s="207"/>
      <c r="AD315" s="207"/>
      <c r="AE315" s="207"/>
      <c r="AF315" s="207"/>
      <c r="AG315" s="207" t="s">
        <v>149</v>
      </c>
      <c r="AH315" s="207">
        <v>0</v>
      </c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5">
      <c r="A316" s="224"/>
      <c r="B316" s="225"/>
      <c r="C316" s="254" t="s">
        <v>539</v>
      </c>
      <c r="D316" s="228"/>
      <c r="E316" s="229">
        <v>2.8</v>
      </c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07"/>
      <c r="Z316" s="207"/>
      <c r="AA316" s="207"/>
      <c r="AB316" s="207"/>
      <c r="AC316" s="207"/>
      <c r="AD316" s="207"/>
      <c r="AE316" s="207"/>
      <c r="AF316" s="207"/>
      <c r="AG316" s="207" t="s">
        <v>149</v>
      </c>
      <c r="AH316" s="207">
        <v>0</v>
      </c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5">
      <c r="A317" s="239">
        <v>150</v>
      </c>
      <c r="B317" s="240" t="s">
        <v>544</v>
      </c>
      <c r="C317" s="253" t="s">
        <v>545</v>
      </c>
      <c r="D317" s="241" t="s">
        <v>152</v>
      </c>
      <c r="E317" s="242">
        <v>18.254999999999999</v>
      </c>
      <c r="F317" s="243"/>
      <c r="G317" s="244">
        <f>ROUND(E317*F317,2)</f>
        <v>0</v>
      </c>
      <c r="H317" s="227">
        <v>9.1999999999999993</v>
      </c>
      <c r="I317" s="226">
        <f>ROUND(E317*H317,2)</f>
        <v>167.95</v>
      </c>
      <c r="J317" s="227">
        <v>0</v>
      </c>
      <c r="K317" s="226">
        <f>ROUND(E317*J317,2)</f>
        <v>0</v>
      </c>
      <c r="L317" s="226">
        <v>15</v>
      </c>
      <c r="M317" s="226">
        <f>G317*(1+L317/100)</f>
        <v>0</v>
      </c>
      <c r="N317" s="226">
        <v>8.9999999999999998E-4</v>
      </c>
      <c r="O317" s="226">
        <f>ROUND(E317*N317,2)</f>
        <v>0.02</v>
      </c>
      <c r="P317" s="226">
        <v>0</v>
      </c>
      <c r="Q317" s="226">
        <f>ROUND(E317*P317,2)</f>
        <v>0</v>
      </c>
      <c r="R317" s="226"/>
      <c r="S317" s="226" t="s">
        <v>145</v>
      </c>
      <c r="T317" s="226" t="s">
        <v>161</v>
      </c>
      <c r="U317" s="226">
        <v>0</v>
      </c>
      <c r="V317" s="226">
        <f>ROUND(E317*U317,2)</f>
        <v>0</v>
      </c>
      <c r="W317" s="226"/>
      <c r="X317" s="226" t="s">
        <v>146</v>
      </c>
      <c r="Y317" s="207"/>
      <c r="Z317" s="207"/>
      <c r="AA317" s="207"/>
      <c r="AB317" s="207"/>
      <c r="AC317" s="207"/>
      <c r="AD317" s="207"/>
      <c r="AE317" s="207"/>
      <c r="AF317" s="207"/>
      <c r="AG317" s="207" t="s">
        <v>147</v>
      </c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5">
      <c r="A318" s="224"/>
      <c r="B318" s="225"/>
      <c r="C318" s="254" t="s">
        <v>184</v>
      </c>
      <c r="D318" s="228"/>
      <c r="E318" s="229">
        <v>16.399999999999999</v>
      </c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07"/>
      <c r="Z318" s="207"/>
      <c r="AA318" s="207"/>
      <c r="AB318" s="207"/>
      <c r="AC318" s="207"/>
      <c r="AD318" s="207"/>
      <c r="AE318" s="207"/>
      <c r="AF318" s="207"/>
      <c r="AG318" s="207" t="s">
        <v>149</v>
      </c>
      <c r="AH318" s="207">
        <v>0</v>
      </c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5">
      <c r="A319" s="224"/>
      <c r="B319" s="225"/>
      <c r="C319" s="254" t="s">
        <v>537</v>
      </c>
      <c r="D319" s="228"/>
      <c r="E319" s="229">
        <v>2.4550000000000001</v>
      </c>
      <c r="F319" s="226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07"/>
      <c r="Z319" s="207"/>
      <c r="AA319" s="207"/>
      <c r="AB319" s="207"/>
      <c r="AC319" s="207"/>
      <c r="AD319" s="207"/>
      <c r="AE319" s="207"/>
      <c r="AF319" s="207"/>
      <c r="AG319" s="207" t="s">
        <v>149</v>
      </c>
      <c r="AH319" s="207">
        <v>0</v>
      </c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5">
      <c r="A320" s="224"/>
      <c r="B320" s="225"/>
      <c r="C320" s="254" t="s">
        <v>538</v>
      </c>
      <c r="D320" s="228"/>
      <c r="E320" s="229">
        <v>-3.4</v>
      </c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07"/>
      <c r="Z320" s="207"/>
      <c r="AA320" s="207"/>
      <c r="AB320" s="207"/>
      <c r="AC320" s="207"/>
      <c r="AD320" s="207"/>
      <c r="AE320" s="207"/>
      <c r="AF320" s="207"/>
      <c r="AG320" s="207" t="s">
        <v>149</v>
      </c>
      <c r="AH320" s="207">
        <v>0</v>
      </c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5">
      <c r="A321" s="224"/>
      <c r="B321" s="225"/>
      <c r="C321" s="254" t="s">
        <v>539</v>
      </c>
      <c r="D321" s="228"/>
      <c r="E321" s="229">
        <v>2.8</v>
      </c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07"/>
      <c r="Z321" s="207"/>
      <c r="AA321" s="207"/>
      <c r="AB321" s="207"/>
      <c r="AC321" s="207"/>
      <c r="AD321" s="207"/>
      <c r="AE321" s="207"/>
      <c r="AF321" s="207"/>
      <c r="AG321" s="207" t="s">
        <v>149</v>
      </c>
      <c r="AH321" s="207">
        <v>0</v>
      </c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5">
      <c r="A322" s="239">
        <v>151</v>
      </c>
      <c r="B322" s="240" t="s">
        <v>546</v>
      </c>
      <c r="C322" s="253" t="s">
        <v>547</v>
      </c>
      <c r="D322" s="241" t="s">
        <v>157</v>
      </c>
      <c r="E322" s="242">
        <v>12.65</v>
      </c>
      <c r="F322" s="243"/>
      <c r="G322" s="244">
        <f>ROUND(E322*F322,2)</f>
        <v>0</v>
      </c>
      <c r="H322" s="227">
        <v>0</v>
      </c>
      <c r="I322" s="226">
        <f>ROUND(E322*H322,2)</f>
        <v>0</v>
      </c>
      <c r="J322" s="227">
        <v>60.5</v>
      </c>
      <c r="K322" s="226">
        <f>ROUND(E322*J322,2)</f>
        <v>765.33</v>
      </c>
      <c r="L322" s="226">
        <v>15</v>
      </c>
      <c r="M322" s="226">
        <f>G322*(1+L322/100)</f>
        <v>0</v>
      </c>
      <c r="N322" s="226">
        <v>0</v>
      </c>
      <c r="O322" s="226">
        <f>ROUND(E322*N322,2)</f>
        <v>0</v>
      </c>
      <c r="P322" s="226">
        <v>0</v>
      </c>
      <c r="Q322" s="226">
        <f>ROUND(E322*P322,2)</f>
        <v>0</v>
      </c>
      <c r="R322" s="226"/>
      <c r="S322" s="226" t="s">
        <v>145</v>
      </c>
      <c r="T322" s="226" t="s">
        <v>161</v>
      </c>
      <c r="U322" s="226">
        <v>0.12</v>
      </c>
      <c r="V322" s="226">
        <f>ROUND(E322*U322,2)</f>
        <v>1.52</v>
      </c>
      <c r="W322" s="226"/>
      <c r="X322" s="226" t="s">
        <v>146</v>
      </c>
      <c r="Y322" s="207"/>
      <c r="Z322" s="207"/>
      <c r="AA322" s="207"/>
      <c r="AB322" s="207"/>
      <c r="AC322" s="207"/>
      <c r="AD322" s="207"/>
      <c r="AE322" s="207"/>
      <c r="AF322" s="207"/>
      <c r="AG322" s="207" t="s">
        <v>147</v>
      </c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5">
      <c r="A323" s="224"/>
      <c r="B323" s="225"/>
      <c r="C323" s="254" t="s">
        <v>548</v>
      </c>
      <c r="D323" s="228"/>
      <c r="E323" s="229">
        <v>10.9</v>
      </c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07"/>
      <c r="Z323" s="207"/>
      <c r="AA323" s="207"/>
      <c r="AB323" s="207"/>
      <c r="AC323" s="207"/>
      <c r="AD323" s="207"/>
      <c r="AE323" s="207"/>
      <c r="AF323" s="207"/>
      <c r="AG323" s="207" t="s">
        <v>149</v>
      </c>
      <c r="AH323" s="207">
        <v>0</v>
      </c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 x14ac:dyDescent="0.25">
      <c r="A324" s="224"/>
      <c r="B324" s="225"/>
      <c r="C324" s="254" t="s">
        <v>549</v>
      </c>
      <c r="D324" s="228"/>
      <c r="E324" s="229">
        <v>1.75</v>
      </c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149</v>
      </c>
      <c r="AH324" s="207">
        <v>0</v>
      </c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5">
      <c r="A325" s="239">
        <v>152</v>
      </c>
      <c r="B325" s="240" t="s">
        <v>550</v>
      </c>
      <c r="C325" s="253" t="s">
        <v>551</v>
      </c>
      <c r="D325" s="241" t="s">
        <v>152</v>
      </c>
      <c r="E325" s="242">
        <v>19.167750000000002</v>
      </c>
      <c r="F325" s="243"/>
      <c r="G325" s="244">
        <f>ROUND(E325*F325,2)</f>
        <v>0</v>
      </c>
      <c r="H325" s="227">
        <v>350</v>
      </c>
      <c r="I325" s="226">
        <f>ROUND(E325*H325,2)</f>
        <v>6708.71</v>
      </c>
      <c r="J325" s="227">
        <v>0</v>
      </c>
      <c r="K325" s="226">
        <f>ROUND(E325*J325,2)</f>
        <v>0</v>
      </c>
      <c r="L325" s="226">
        <v>15</v>
      </c>
      <c r="M325" s="226">
        <f>G325*(1+L325/100)</f>
        <v>0</v>
      </c>
      <c r="N325" s="226">
        <v>0</v>
      </c>
      <c r="O325" s="226">
        <f>ROUND(E325*N325,2)</f>
        <v>0</v>
      </c>
      <c r="P325" s="226">
        <v>0</v>
      </c>
      <c r="Q325" s="226">
        <f>ROUND(E325*P325,2)</f>
        <v>0</v>
      </c>
      <c r="R325" s="226"/>
      <c r="S325" s="226" t="s">
        <v>286</v>
      </c>
      <c r="T325" s="226" t="s">
        <v>161</v>
      </c>
      <c r="U325" s="226">
        <v>0</v>
      </c>
      <c r="V325" s="226">
        <f>ROUND(E325*U325,2)</f>
        <v>0</v>
      </c>
      <c r="W325" s="226"/>
      <c r="X325" s="226" t="s">
        <v>211</v>
      </c>
      <c r="Y325" s="207"/>
      <c r="Z325" s="207"/>
      <c r="AA325" s="207"/>
      <c r="AB325" s="207"/>
      <c r="AC325" s="207"/>
      <c r="AD325" s="207"/>
      <c r="AE325" s="207"/>
      <c r="AF325" s="207"/>
      <c r="AG325" s="207" t="s">
        <v>388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5">
      <c r="A326" s="224"/>
      <c r="B326" s="225"/>
      <c r="C326" s="256" t="s">
        <v>498</v>
      </c>
      <c r="D326" s="230"/>
      <c r="E326" s="231"/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07"/>
      <c r="Z326" s="207"/>
      <c r="AA326" s="207"/>
      <c r="AB326" s="207"/>
      <c r="AC326" s="207"/>
      <c r="AD326" s="207"/>
      <c r="AE326" s="207"/>
      <c r="AF326" s="207"/>
      <c r="AG326" s="207" t="s">
        <v>149</v>
      </c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outlineLevel="1" x14ac:dyDescent="0.25">
      <c r="A327" s="224"/>
      <c r="B327" s="225"/>
      <c r="C327" s="257" t="s">
        <v>552</v>
      </c>
      <c r="D327" s="230"/>
      <c r="E327" s="231">
        <v>16.399999999999999</v>
      </c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07"/>
      <c r="Z327" s="207"/>
      <c r="AA327" s="207"/>
      <c r="AB327" s="207"/>
      <c r="AC327" s="207"/>
      <c r="AD327" s="207"/>
      <c r="AE327" s="207"/>
      <c r="AF327" s="207"/>
      <c r="AG327" s="207" t="s">
        <v>149</v>
      </c>
      <c r="AH327" s="207">
        <v>2</v>
      </c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5">
      <c r="A328" s="224"/>
      <c r="B328" s="225"/>
      <c r="C328" s="257" t="s">
        <v>553</v>
      </c>
      <c r="D328" s="230"/>
      <c r="E328" s="231">
        <v>2.4550000000000001</v>
      </c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07"/>
      <c r="Z328" s="207"/>
      <c r="AA328" s="207"/>
      <c r="AB328" s="207"/>
      <c r="AC328" s="207"/>
      <c r="AD328" s="207"/>
      <c r="AE328" s="207"/>
      <c r="AF328" s="207"/>
      <c r="AG328" s="207" t="s">
        <v>149</v>
      </c>
      <c r="AH328" s="207">
        <v>2</v>
      </c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5">
      <c r="A329" s="224"/>
      <c r="B329" s="225"/>
      <c r="C329" s="257" t="s">
        <v>554</v>
      </c>
      <c r="D329" s="230"/>
      <c r="E329" s="231">
        <v>-3.4</v>
      </c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07"/>
      <c r="Z329" s="207"/>
      <c r="AA329" s="207"/>
      <c r="AB329" s="207"/>
      <c r="AC329" s="207"/>
      <c r="AD329" s="207"/>
      <c r="AE329" s="207"/>
      <c r="AF329" s="207"/>
      <c r="AG329" s="207" t="s">
        <v>149</v>
      </c>
      <c r="AH329" s="207">
        <v>2</v>
      </c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5">
      <c r="A330" s="224"/>
      <c r="B330" s="225"/>
      <c r="C330" s="257" t="s">
        <v>555</v>
      </c>
      <c r="D330" s="230"/>
      <c r="E330" s="231">
        <v>2.8</v>
      </c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07"/>
      <c r="Z330" s="207"/>
      <c r="AA330" s="207"/>
      <c r="AB330" s="207"/>
      <c r="AC330" s="207"/>
      <c r="AD330" s="207"/>
      <c r="AE330" s="207"/>
      <c r="AF330" s="207"/>
      <c r="AG330" s="207" t="s">
        <v>149</v>
      </c>
      <c r="AH330" s="207">
        <v>2</v>
      </c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 x14ac:dyDescent="0.25">
      <c r="A331" s="224"/>
      <c r="B331" s="225"/>
      <c r="C331" s="256" t="s">
        <v>500</v>
      </c>
      <c r="D331" s="230"/>
      <c r="E331" s="231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07"/>
      <c r="Z331" s="207"/>
      <c r="AA331" s="207"/>
      <c r="AB331" s="207"/>
      <c r="AC331" s="207"/>
      <c r="AD331" s="207"/>
      <c r="AE331" s="207"/>
      <c r="AF331" s="207"/>
      <c r="AG331" s="207" t="s">
        <v>149</v>
      </c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outlineLevel="1" x14ac:dyDescent="0.25">
      <c r="A332" s="224"/>
      <c r="B332" s="225"/>
      <c r="C332" s="254" t="s">
        <v>556</v>
      </c>
      <c r="D332" s="228"/>
      <c r="E332" s="229">
        <v>19.167750000000002</v>
      </c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07"/>
      <c r="Z332" s="207"/>
      <c r="AA332" s="207"/>
      <c r="AB332" s="207"/>
      <c r="AC332" s="207"/>
      <c r="AD332" s="207"/>
      <c r="AE332" s="207"/>
      <c r="AF332" s="207"/>
      <c r="AG332" s="207" t="s">
        <v>149</v>
      </c>
      <c r="AH332" s="207">
        <v>0</v>
      </c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5">
      <c r="A333" s="245">
        <v>153</v>
      </c>
      <c r="B333" s="246" t="s">
        <v>557</v>
      </c>
      <c r="C333" s="255" t="s">
        <v>558</v>
      </c>
      <c r="D333" s="247" t="s">
        <v>157</v>
      </c>
      <c r="E333" s="248">
        <v>14</v>
      </c>
      <c r="F333" s="249"/>
      <c r="G333" s="250">
        <f>ROUND(E333*F333,2)</f>
        <v>0</v>
      </c>
      <c r="H333" s="227">
        <v>87</v>
      </c>
      <c r="I333" s="226">
        <f>ROUND(E333*H333,2)</f>
        <v>1218</v>
      </c>
      <c r="J333" s="227">
        <v>0</v>
      </c>
      <c r="K333" s="226">
        <f>ROUND(E333*J333,2)</f>
        <v>0</v>
      </c>
      <c r="L333" s="226">
        <v>15</v>
      </c>
      <c r="M333" s="226">
        <f>G333*(1+L333/100)</f>
        <v>0</v>
      </c>
      <c r="N333" s="226">
        <v>2.2000000000000001E-4</v>
      </c>
      <c r="O333" s="226">
        <f>ROUND(E333*N333,2)</f>
        <v>0</v>
      </c>
      <c r="P333" s="226">
        <v>0</v>
      </c>
      <c r="Q333" s="226">
        <f>ROUND(E333*P333,2)</f>
        <v>0</v>
      </c>
      <c r="R333" s="226"/>
      <c r="S333" s="226" t="s">
        <v>286</v>
      </c>
      <c r="T333" s="226" t="s">
        <v>161</v>
      </c>
      <c r="U333" s="226">
        <v>0</v>
      </c>
      <c r="V333" s="226">
        <f>ROUND(E333*U333,2)</f>
        <v>0</v>
      </c>
      <c r="W333" s="226"/>
      <c r="X333" s="226" t="s">
        <v>211</v>
      </c>
      <c r="Y333" s="207"/>
      <c r="Z333" s="207"/>
      <c r="AA333" s="207"/>
      <c r="AB333" s="207"/>
      <c r="AC333" s="207"/>
      <c r="AD333" s="207"/>
      <c r="AE333" s="207"/>
      <c r="AF333" s="207"/>
      <c r="AG333" s="207" t="s">
        <v>388</v>
      </c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5">
      <c r="A334" s="245">
        <v>154</v>
      </c>
      <c r="B334" s="246" t="s">
        <v>559</v>
      </c>
      <c r="C334" s="255" t="s">
        <v>560</v>
      </c>
      <c r="D334" s="247" t="s">
        <v>0</v>
      </c>
      <c r="E334" s="248">
        <v>252.256</v>
      </c>
      <c r="F334" s="249"/>
      <c r="G334" s="250">
        <f>ROUND(E334*F334,2)</f>
        <v>0</v>
      </c>
      <c r="H334" s="227">
        <v>0</v>
      </c>
      <c r="I334" s="226">
        <f>ROUND(E334*H334,2)</f>
        <v>0</v>
      </c>
      <c r="J334" s="227">
        <v>3.75</v>
      </c>
      <c r="K334" s="226">
        <f>ROUND(E334*J334,2)</f>
        <v>945.96</v>
      </c>
      <c r="L334" s="226">
        <v>15</v>
      </c>
      <c r="M334" s="226">
        <f>G334*(1+L334/100)</f>
        <v>0</v>
      </c>
      <c r="N334" s="226">
        <v>0</v>
      </c>
      <c r="O334" s="226">
        <f>ROUND(E334*N334,2)</f>
        <v>0</v>
      </c>
      <c r="P334" s="226">
        <v>0</v>
      </c>
      <c r="Q334" s="226">
        <f>ROUND(E334*P334,2)</f>
        <v>0</v>
      </c>
      <c r="R334" s="226"/>
      <c r="S334" s="226" t="s">
        <v>145</v>
      </c>
      <c r="T334" s="226" t="s">
        <v>161</v>
      </c>
      <c r="U334" s="226">
        <v>0</v>
      </c>
      <c r="V334" s="226">
        <f>ROUND(E334*U334,2)</f>
        <v>0</v>
      </c>
      <c r="W334" s="226"/>
      <c r="X334" s="226" t="s">
        <v>271</v>
      </c>
      <c r="Y334" s="207"/>
      <c r="Z334" s="207"/>
      <c r="AA334" s="207"/>
      <c r="AB334" s="207"/>
      <c r="AC334" s="207"/>
      <c r="AD334" s="207"/>
      <c r="AE334" s="207"/>
      <c r="AF334" s="207"/>
      <c r="AG334" s="207" t="s">
        <v>272</v>
      </c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x14ac:dyDescent="0.25">
      <c r="A335" s="233" t="s">
        <v>140</v>
      </c>
      <c r="B335" s="234" t="s">
        <v>100</v>
      </c>
      <c r="C335" s="252" t="s">
        <v>101</v>
      </c>
      <c r="D335" s="235"/>
      <c r="E335" s="236"/>
      <c r="F335" s="237"/>
      <c r="G335" s="238">
        <f>SUMIF(AG336:AG342,"&lt;&gt;NOR",G336:G342)</f>
        <v>0</v>
      </c>
      <c r="H335" s="232"/>
      <c r="I335" s="232">
        <f>SUM(I336:I342)</f>
        <v>920.46</v>
      </c>
      <c r="J335" s="232"/>
      <c r="K335" s="232">
        <f>SUM(K336:K342)</f>
        <v>2790.54</v>
      </c>
      <c r="L335" s="232"/>
      <c r="M335" s="232">
        <f>SUM(M336:M342)</f>
        <v>0</v>
      </c>
      <c r="N335" s="232"/>
      <c r="O335" s="232">
        <f>SUM(O336:O342)</f>
        <v>0</v>
      </c>
      <c r="P335" s="232"/>
      <c r="Q335" s="232">
        <f>SUM(Q336:Q342)</f>
        <v>0</v>
      </c>
      <c r="R335" s="232"/>
      <c r="S335" s="232"/>
      <c r="T335" s="232"/>
      <c r="U335" s="232"/>
      <c r="V335" s="232">
        <f>SUM(V336:V342)</f>
        <v>5.66</v>
      </c>
      <c r="W335" s="232"/>
      <c r="X335" s="232"/>
      <c r="AG335" t="s">
        <v>141</v>
      </c>
    </row>
    <row r="336" spans="1:60" outlineLevel="1" x14ac:dyDescent="0.25">
      <c r="A336" s="239">
        <v>155</v>
      </c>
      <c r="B336" s="240" t="s">
        <v>561</v>
      </c>
      <c r="C336" s="253" t="s">
        <v>562</v>
      </c>
      <c r="D336" s="241" t="s">
        <v>152</v>
      </c>
      <c r="E336" s="242">
        <v>3.9359999999999999</v>
      </c>
      <c r="F336" s="243"/>
      <c r="G336" s="244">
        <f>ROUND(E336*F336,2)</f>
        <v>0</v>
      </c>
      <c r="H336" s="227">
        <v>71.23</v>
      </c>
      <c r="I336" s="226">
        <f>ROUND(E336*H336,2)</f>
        <v>280.36</v>
      </c>
      <c r="J336" s="227">
        <v>71.77</v>
      </c>
      <c r="K336" s="226">
        <f>ROUND(E336*J336,2)</f>
        <v>282.49</v>
      </c>
      <c r="L336" s="226">
        <v>15</v>
      </c>
      <c r="M336" s="226">
        <f>G336*(1+L336/100)</f>
        <v>0</v>
      </c>
      <c r="N336" s="226">
        <v>3.6999999999999999E-4</v>
      </c>
      <c r="O336" s="226">
        <f>ROUND(E336*N336,2)</f>
        <v>0</v>
      </c>
      <c r="P336" s="226">
        <v>0</v>
      </c>
      <c r="Q336" s="226">
        <f>ROUND(E336*P336,2)</f>
        <v>0</v>
      </c>
      <c r="R336" s="226"/>
      <c r="S336" s="226" t="s">
        <v>145</v>
      </c>
      <c r="T336" s="226" t="s">
        <v>161</v>
      </c>
      <c r="U336" s="226">
        <v>0.13900000000000001</v>
      </c>
      <c r="V336" s="226">
        <f>ROUND(E336*U336,2)</f>
        <v>0.55000000000000004</v>
      </c>
      <c r="W336" s="226"/>
      <c r="X336" s="226" t="s">
        <v>146</v>
      </c>
      <c r="Y336" s="207"/>
      <c r="Z336" s="207"/>
      <c r="AA336" s="207"/>
      <c r="AB336" s="207"/>
      <c r="AC336" s="207"/>
      <c r="AD336" s="207"/>
      <c r="AE336" s="207"/>
      <c r="AF336" s="207"/>
      <c r="AG336" s="207" t="s">
        <v>147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5">
      <c r="A337" s="224"/>
      <c r="B337" s="225"/>
      <c r="C337" s="254" t="s">
        <v>563</v>
      </c>
      <c r="D337" s="228"/>
      <c r="E337" s="229">
        <v>3.9359999999999999</v>
      </c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07"/>
      <c r="Z337" s="207"/>
      <c r="AA337" s="207"/>
      <c r="AB337" s="207"/>
      <c r="AC337" s="207"/>
      <c r="AD337" s="207"/>
      <c r="AE337" s="207"/>
      <c r="AF337" s="207"/>
      <c r="AG337" s="207" t="s">
        <v>149</v>
      </c>
      <c r="AH337" s="207">
        <v>0</v>
      </c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5">
      <c r="A338" s="239">
        <v>156</v>
      </c>
      <c r="B338" s="240" t="s">
        <v>564</v>
      </c>
      <c r="C338" s="253" t="s">
        <v>565</v>
      </c>
      <c r="D338" s="241" t="s">
        <v>157</v>
      </c>
      <c r="E338" s="242">
        <v>21.8</v>
      </c>
      <c r="F338" s="243"/>
      <c r="G338" s="244">
        <f>ROUND(E338*F338,2)</f>
        <v>0</v>
      </c>
      <c r="H338" s="227">
        <v>15.69</v>
      </c>
      <c r="I338" s="226">
        <f>ROUND(E338*H338,2)</f>
        <v>342.04</v>
      </c>
      <c r="J338" s="227">
        <v>58.91</v>
      </c>
      <c r="K338" s="226">
        <f>ROUND(E338*J338,2)</f>
        <v>1284.24</v>
      </c>
      <c r="L338" s="226">
        <v>15</v>
      </c>
      <c r="M338" s="226">
        <f>G338*(1+L338/100)</f>
        <v>0</v>
      </c>
      <c r="N338" s="226">
        <v>9.0000000000000006E-5</v>
      </c>
      <c r="O338" s="226">
        <f>ROUND(E338*N338,2)</f>
        <v>0</v>
      </c>
      <c r="P338" s="226">
        <v>0</v>
      </c>
      <c r="Q338" s="226">
        <f>ROUND(E338*P338,2)</f>
        <v>0</v>
      </c>
      <c r="R338" s="226"/>
      <c r="S338" s="226" t="s">
        <v>145</v>
      </c>
      <c r="T338" s="226" t="s">
        <v>161</v>
      </c>
      <c r="U338" s="226">
        <v>0.11600000000000001</v>
      </c>
      <c r="V338" s="226">
        <f>ROUND(E338*U338,2)</f>
        <v>2.5299999999999998</v>
      </c>
      <c r="W338" s="226"/>
      <c r="X338" s="226" t="s">
        <v>146</v>
      </c>
      <c r="Y338" s="207"/>
      <c r="Z338" s="207"/>
      <c r="AA338" s="207"/>
      <c r="AB338" s="207"/>
      <c r="AC338" s="207"/>
      <c r="AD338" s="207"/>
      <c r="AE338" s="207"/>
      <c r="AF338" s="207"/>
      <c r="AG338" s="207" t="s">
        <v>147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5">
      <c r="A339" s="224"/>
      <c r="B339" s="225"/>
      <c r="C339" s="254" t="s">
        <v>566</v>
      </c>
      <c r="D339" s="228"/>
      <c r="E339" s="229">
        <v>10.8</v>
      </c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149</v>
      </c>
      <c r="AH339" s="207">
        <v>0</v>
      </c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outlineLevel="1" x14ac:dyDescent="0.25">
      <c r="A340" s="224"/>
      <c r="B340" s="225"/>
      <c r="C340" s="254" t="s">
        <v>567</v>
      </c>
      <c r="D340" s="228"/>
      <c r="E340" s="229">
        <v>11</v>
      </c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07"/>
      <c r="Z340" s="207"/>
      <c r="AA340" s="207"/>
      <c r="AB340" s="207"/>
      <c r="AC340" s="207"/>
      <c r="AD340" s="207"/>
      <c r="AE340" s="207"/>
      <c r="AF340" s="207"/>
      <c r="AG340" s="207" t="s">
        <v>149</v>
      </c>
      <c r="AH340" s="207">
        <v>0</v>
      </c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outlineLevel="1" x14ac:dyDescent="0.25">
      <c r="A341" s="239">
        <v>157</v>
      </c>
      <c r="B341" s="240" t="s">
        <v>568</v>
      </c>
      <c r="C341" s="253" t="s">
        <v>569</v>
      </c>
      <c r="D341" s="241" t="s">
        <v>152</v>
      </c>
      <c r="E341" s="242">
        <v>6.25</v>
      </c>
      <c r="F341" s="243"/>
      <c r="G341" s="244">
        <f>ROUND(E341*F341,2)</f>
        <v>0</v>
      </c>
      <c r="H341" s="227">
        <v>47.69</v>
      </c>
      <c r="I341" s="226">
        <f>ROUND(E341*H341,2)</f>
        <v>298.06</v>
      </c>
      <c r="J341" s="227">
        <v>195.81</v>
      </c>
      <c r="K341" s="226">
        <f>ROUND(E341*J341,2)</f>
        <v>1223.81</v>
      </c>
      <c r="L341" s="226">
        <v>15</v>
      </c>
      <c r="M341" s="226">
        <f>G341*(1+L341/100)</f>
        <v>0</v>
      </c>
      <c r="N341" s="226">
        <v>3.6000000000000002E-4</v>
      </c>
      <c r="O341" s="226">
        <f>ROUND(E341*N341,2)</f>
        <v>0</v>
      </c>
      <c r="P341" s="226">
        <v>0</v>
      </c>
      <c r="Q341" s="226">
        <f>ROUND(E341*P341,2)</f>
        <v>0</v>
      </c>
      <c r="R341" s="226"/>
      <c r="S341" s="226" t="s">
        <v>286</v>
      </c>
      <c r="T341" s="226" t="s">
        <v>161</v>
      </c>
      <c r="U341" s="226">
        <v>0.41299999999999998</v>
      </c>
      <c r="V341" s="226">
        <f>ROUND(E341*U341,2)</f>
        <v>2.58</v>
      </c>
      <c r="W341" s="226"/>
      <c r="X341" s="226" t="s">
        <v>146</v>
      </c>
      <c r="Y341" s="207"/>
      <c r="Z341" s="207"/>
      <c r="AA341" s="207"/>
      <c r="AB341" s="207"/>
      <c r="AC341" s="207"/>
      <c r="AD341" s="207"/>
      <c r="AE341" s="207"/>
      <c r="AF341" s="207"/>
      <c r="AG341" s="207" t="s">
        <v>147</v>
      </c>
      <c r="AH341" s="207"/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5">
      <c r="A342" s="224"/>
      <c r="B342" s="225"/>
      <c r="C342" s="254" t="s">
        <v>570</v>
      </c>
      <c r="D342" s="228"/>
      <c r="E342" s="229">
        <v>6.25</v>
      </c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07"/>
      <c r="Z342" s="207"/>
      <c r="AA342" s="207"/>
      <c r="AB342" s="207"/>
      <c r="AC342" s="207"/>
      <c r="AD342" s="207"/>
      <c r="AE342" s="207"/>
      <c r="AF342" s="207"/>
      <c r="AG342" s="207" t="s">
        <v>149</v>
      </c>
      <c r="AH342" s="207">
        <v>0</v>
      </c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x14ac:dyDescent="0.25">
      <c r="A343" s="233" t="s">
        <v>140</v>
      </c>
      <c r="B343" s="234" t="s">
        <v>102</v>
      </c>
      <c r="C343" s="252" t="s">
        <v>103</v>
      </c>
      <c r="D343" s="235"/>
      <c r="E343" s="236"/>
      <c r="F343" s="237"/>
      <c r="G343" s="238">
        <f>SUMIF(AG344:AG380,"&lt;&gt;NOR",G344:G380)</f>
        <v>0</v>
      </c>
      <c r="H343" s="232"/>
      <c r="I343" s="232">
        <f>SUM(I344:I380)</f>
        <v>958.61</v>
      </c>
      <c r="J343" s="232"/>
      <c r="K343" s="232">
        <f>SUM(K344:K380)</f>
        <v>11601.46</v>
      </c>
      <c r="L343" s="232"/>
      <c r="M343" s="232">
        <f>SUM(M344:M380)</f>
        <v>0</v>
      </c>
      <c r="N343" s="232"/>
      <c r="O343" s="232">
        <f>SUM(O344:O380)</f>
        <v>0.03</v>
      </c>
      <c r="P343" s="232"/>
      <c r="Q343" s="232">
        <f>SUM(Q344:Q380)</f>
        <v>0</v>
      </c>
      <c r="R343" s="232"/>
      <c r="S343" s="232"/>
      <c r="T343" s="232"/>
      <c r="U343" s="232"/>
      <c r="V343" s="232">
        <f>SUM(V344:V380)</f>
        <v>23.07</v>
      </c>
      <c r="W343" s="232"/>
      <c r="X343" s="232"/>
      <c r="AG343" t="s">
        <v>141</v>
      </c>
    </row>
    <row r="344" spans="1:60" outlineLevel="1" x14ac:dyDescent="0.25">
      <c r="A344" s="239">
        <v>158</v>
      </c>
      <c r="B344" s="240" t="s">
        <v>571</v>
      </c>
      <c r="C344" s="253" t="s">
        <v>572</v>
      </c>
      <c r="D344" s="241" t="s">
        <v>152</v>
      </c>
      <c r="E344" s="242">
        <v>11.07</v>
      </c>
      <c r="F344" s="243"/>
      <c r="G344" s="244">
        <f>ROUND(E344*F344,2)</f>
        <v>0</v>
      </c>
      <c r="H344" s="227">
        <v>0.1</v>
      </c>
      <c r="I344" s="226">
        <f>ROUND(E344*H344,2)</f>
        <v>1.1100000000000001</v>
      </c>
      <c r="J344" s="227">
        <v>34</v>
      </c>
      <c r="K344" s="226">
        <f>ROUND(E344*J344,2)</f>
        <v>376.38</v>
      </c>
      <c r="L344" s="226">
        <v>15</v>
      </c>
      <c r="M344" s="226">
        <f>G344*(1+L344/100)</f>
        <v>0</v>
      </c>
      <c r="N344" s="226">
        <v>0</v>
      </c>
      <c r="O344" s="226">
        <f>ROUND(E344*N344,2)</f>
        <v>0</v>
      </c>
      <c r="P344" s="226">
        <v>0</v>
      </c>
      <c r="Q344" s="226">
        <f>ROUND(E344*P344,2)</f>
        <v>0</v>
      </c>
      <c r="R344" s="226"/>
      <c r="S344" s="226" t="s">
        <v>145</v>
      </c>
      <c r="T344" s="226" t="s">
        <v>161</v>
      </c>
      <c r="U344" s="226">
        <v>6.9709999999999994E-2</v>
      </c>
      <c r="V344" s="226">
        <f>ROUND(E344*U344,2)</f>
        <v>0.77</v>
      </c>
      <c r="W344" s="226"/>
      <c r="X344" s="226" t="s">
        <v>146</v>
      </c>
      <c r="Y344" s="207"/>
      <c r="Z344" s="207"/>
      <c r="AA344" s="207"/>
      <c r="AB344" s="207"/>
      <c r="AC344" s="207"/>
      <c r="AD344" s="207"/>
      <c r="AE344" s="207"/>
      <c r="AF344" s="207"/>
      <c r="AG344" s="207" t="s">
        <v>147</v>
      </c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5">
      <c r="A345" s="224"/>
      <c r="B345" s="225"/>
      <c r="C345" s="254" t="s">
        <v>573</v>
      </c>
      <c r="D345" s="228"/>
      <c r="E345" s="229">
        <v>11.07</v>
      </c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07"/>
      <c r="Z345" s="207"/>
      <c r="AA345" s="207"/>
      <c r="AB345" s="207"/>
      <c r="AC345" s="207"/>
      <c r="AD345" s="207"/>
      <c r="AE345" s="207"/>
      <c r="AF345" s="207"/>
      <c r="AG345" s="207" t="s">
        <v>149</v>
      </c>
      <c r="AH345" s="207">
        <v>0</v>
      </c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outlineLevel="1" x14ac:dyDescent="0.25">
      <c r="A346" s="239">
        <v>159</v>
      </c>
      <c r="B346" s="240" t="s">
        <v>574</v>
      </c>
      <c r="C346" s="253" t="s">
        <v>575</v>
      </c>
      <c r="D346" s="241" t="s">
        <v>152</v>
      </c>
      <c r="E346" s="242">
        <v>138.75</v>
      </c>
      <c r="F346" s="243"/>
      <c r="G346" s="244">
        <f>ROUND(E346*F346,2)</f>
        <v>0</v>
      </c>
      <c r="H346" s="227">
        <v>0.1</v>
      </c>
      <c r="I346" s="226">
        <f>ROUND(E346*H346,2)</f>
        <v>13.88</v>
      </c>
      <c r="J346" s="227">
        <v>21.1</v>
      </c>
      <c r="K346" s="226">
        <f>ROUND(E346*J346,2)</f>
        <v>2927.63</v>
      </c>
      <c r="L346" s="226">
        <v>15</v>
      </c>
      <c r="M346" s="226">
        <f>G346*(1+L346/100)</f>
        <v>0</v>
      </c>
      <c r="N346" s="226">
        <v>0</v>
      </c>
      <c r="O346" s="226">
        <f>ROUND(E346*N346,2)</f>
        <v>0</v>
      </c>
      <c r="P346" s="226">
        <v>0</v>
      </c>
      <c r="Q346" s="226">
        <f>ROUND(E346*P346,2)</f>
        <v>0</v>
      </c>
      <c r="R346" s="226"/>
      <c r="S346" s="226" t="s">
        <v>145</v>
      </c>
      <c r="T346" s="226" t="s">
        <v>161</v>
      </c>
      <c r="U346" s="226">
        <v>4.3220000000000001E-2</v>
      </c>
      <c r="V346" s="226">
        <f>ROUND(E346*U346,2)</f>
        <v>6</v>
      </c>
      <c r="W346" s="226"/>
      <c r="X346" s="226" t="s">
        <v>146</v>
      </c>
      <c r="Y346" s="207"/>
      <c r="Z346" s="207"/>
      <c r="AA346" s="207"/>
      <c r="AB346" s="207"/>
      <c r="AC346" s="207"/>
      <c r="AD346" s="207"/>
      <c r="AE346" s="207"/>
      <c r="AF346" s="207"/>
      <c r="AG346" s="207" t="s">
        <v>147</v>
      </c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 x14ac:dyDescent="0.25">
      <c r="A347" s="224"/>
      <c r="B347" s="225"/>
      <c r="C347" s="254" t="s">
        <v>576</v>
      </c>
      <c r="D347" s="228"/>
      <c r="E347" s="229"/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07"/>
      <c r="Z347" s="207"/>
      <c r="AA347" s="207"/>
      <c r="AB347" s="207"/>
      <c r="AC347" s="207"/>
      <c r="AD347" s="207"/>
      <c r="AE347" s="207"/>
      <c r="AF347" s="207"/>
      <c r="AG347" s="207" t="s">
        <v>149</v>
      </c>
      <c r="AH347" s="207">
        <v>0</v>
      </c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 x14ac:dyDescent="0.25">
      <c r="A348" s="224"/>
      <c r="B348" s="225"/>
      <c r="C348" s="254" t="s">
        <v>177</v>
      </c>
      <c r="D348" s="228"/>
      <c r="E348" s="229">
        <v>5.04</v>
      </c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07"/>
      <c r="Z348" s="207"/>
      <c r="AA348" s="207"/>
      <c r="AB348" s="207"/>
      <c r="AC348" s="207"/>
      <c r="AD348" s="207"/>
      <c r="AE348" s="207"/>
      <c r="AF348" s="207"/>
      <c r="AG348" s="207" t="s">
        <v>149</v>
      </c>
      <c r="AH348" s="207">
        <v>0</v>
      </c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 x14ac:dyDescent="0.25">
      <c r="A349" s="224"/>
      <c r="B349" s="225"/>
      <c r="C349" s="254" t="s">
        <v>178</v>
      </c>
      <c r="D349" s="228"/>
      <c r="E349" s="229">
        <v>6.72</v>
      </c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07"/>
      <c r="Z349" s="207"/>
      <c r="AA349" s="207"/>
      <c r="AB349" s="207"/>
      <c r="AC349" s="207"/>
      <c r="AD349" s="207"/>
      <c r="AE349" s="207"/>
      <c r="AF349" s="207"/>
      <c r="AG349" s="207" t="s">
        <v>149</v>
      </c>
      <c r="AH349" s="207">
        <v>0</v>
      </c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5">
      <c r="A350" s="224"/>
      <c r="B350" s="225"/>
      <c r="C350" s="254" t="s">
        <v>179</v>
      </c>
      <c r="D350" s="228"/>
      <c r="E350" s="229">
        <v>4.1399999999999997</v>
      </c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07"/>
      <c r="Z350" s="207"/>
      <c r="AA350" s="207"/>
      <c r="AB350" s="207"/>
      <c r="AC350" s="207"/>
      <c r="AD350" s="207"/>
      <c r="AE350" s="207"/>
      <c r="AF350" s="207"/>
      <c r="AG350" s="207" t="s">
        <v>149</v>
      </c>
      <c r="AH350" s="207">
        <v>0</v>
      </c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 x14ac:dyDescent="0.25">
      <c r="A351" s="224"/>
      <c r="B351" s="225"/>
      <c r="C351" s="254" t="s">
        <v>180</v>
      </c>
      <c r="D351" s="228"/>
      <c r="E351" s="229">
        <v>16.399999999999999</v>
      </c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07"/>
      <c r="Z351" s="207"/>
      <c r="AA351" s="207"/>
      <c r="AB351" s="207"/>
      <c r="AC351" s="207"/>
      <c r="AD351" s="207"/>
      <c r="AE351" s="207"/>
      <c r="AF351" s="207"/>
      <c r="AG351" s="207" t="s">
        <v>149</v>
      </c>
      <c r="AH351" s="207">
        <v>0</v>
      </c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outlineLevel="1" x14ac:dyDescent="0.25">
      <c r="A352" s="224"/>
      <c r="B352" s="225"/>
      <c r="C352" s="254" t="s">
        <v>577</v>
      </c>
      <c r="D352" s="228"/>
      <c r="E352" s="229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07"/>
      <c r="Z352" s="207"/>
      <c r="AA352" s="207"/>
      <c r="AB352" s="207"/>
      <c r="AC352" s="207"/>
      <c r="AD352" s="207"/>
      <c r="AE352" s="207"/>
      <c r="AF352" s="207"/>
      <c r="AG352" s="207" t="s">
        <v>149</v>
      </c>
      <c r="AH352" s="207">
        <v>0</v>
      </c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5">
      <c r="A353" s="224"/>
      <c r="B353" s="225"/>
      <c r="C353" s="254" t="s">
        <v>189</v>
      </c>
      <c r="D353" s="228"/>
      <c r="E353" s="229">
        <v>15.12</v>
      </c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07"/>
      <c r="Z353" s="207"/>
      <c r="AA353" s="207"/>
      <c r="AB353" s="207"/>
      <c r="AC353" s="207"/>
      <c r="AD353" s="207"/>
      <c r="AE353" s="207"/>
      <c r="AF353" s="207"/>
      <c r="AG353" s="207" t="s">
        <v>149</v>
      </c>
      <c r="AH353" s="207">
        <v>0</v>
      </c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5">
      <c r="A354" s="224"/>
      <c r="B354" s="225"/>
      <c r="C354" s="254" t="s">
        <v>191</v>
      </c>
      <c r="D354" s="228"/>
      <c r="E354" s="229">
        <v>24.84</v>
      </c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07"/>
      <c r="Z354" s="207"/>
      <c r="AA354" s="207"/>
      <c r="AB354" s="207"/>
      <c r="AC354" s="207"/>
      <c r="AD354" s="207"/>
      <c r="AE354" s="207"/>
      <c r="AF354" s="207"/>
      <c r="AG354" s="207" t="s">
        <v>149</v>
      </c>
      <c r="AH354" s="207">
        <v>0</v>
      </c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5">
      <c r="A355" s="224"/>
      <c r="B355" s="225"/>
      <c r="C355" s="254" t="s">
        <v>193</v>
      </c>
      <c r="D355" s="228"/>
      <c r="E355" s="229">
        <v>28.08</v>
      </c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149</v>
      </c>
      <c r="AH355" s="207">
        <v>0</v>
      </c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outlineLevel="1" x14ac:dyDescent="0.25">
      <c r="A356" s="224"/>
      <c r="B356" s="225"/>
      <c r="C356" s="254" t="s">
        <v>263</v>
      </c>
      <c r="D356" s="228"/>
      <c r="E356" s="229">
        <v>5.74</v>
      </c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07"/>
      <c r="Z356" s="207"/>
      <c r="AA356" s="207"/>
      <c r="AB356" s="207"/>
      <c r="AC356" s="207"/>
      <c r="AD356" s="207"/>
      <c r="AE356" s="207"/>
      <c r="AF356" s="207"/>
      <c r="AG356" s="207" t="s">
        <v>149</v>
      </c>
      <c r="AH356" s="207">
        <v>0</v>
      </c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 x14ac:dyDescent="0.25">
      <c r="A357" s="224"/>
      <c r="B357" s="225"/>
      <c r="C357" s="254" t="s">
        <v>578</v>
      </c>
      <c r="D357" s="228"/>
      <c r="E357" s="229">
        <v>32.67</v>
      </c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07"/>
      <c r="Z357" s="207"/>
      <c r="AA357" s="207"/>
      <c r="AB357" s="207"/>
      <c r="AC357" s="207"/>
      <c r="AD357" s="207"/>
      <c r="AE357" s="207"/>
      <c r="AF357" s="207"/>
      <c r="AG357" s="207" t="s">
        <v>149</v>
      </c>
      <c r="AH357" s="207">
        <v>0</v>
      </c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5">
      <c r="A358" s="239">
        <v>160</v>
      </c>
      <c r="B358" s="240" t="s">
        <v>579</v>
      </c>
      <c r="C358" s="253" t="s">
        <v>580</v>
      </c>
      <c r="D358" s="241" t="s">
        <v>152</v>
      </c>
      <c r="E358" s="242">
        <v>11.42</v>
      </c>
      <c r="F358" s="243"/>
      <c r="G358" s="244">
        <f>ROUND(E358*F358,2)</f>
        <v>0</v>
      </c>
      <c r="H358" s="227">
        <v>4.21</v>
      </c>
      <c r="I358" s="226">
        <f>ROUND(E358*H358,2)</f>
        <v>48.08</v>
      </c>
      <c r="J358" s="227">
        <v>16.89</v>
      </c>
      <c r="K358" s="226">
        <f>ROUND(E358*J358,2)</f>
        <v>192.88</v>
      </c>
      <c r="L358" s="226">
        <v>15</v>
      </c>
      <c r="M358" s="226">
        <f>G358*(1+L358/100)</f>
        <v>0</v>
      </c>
      <c r="N358" s="226">
        <v>6.9999999999999994E-5</v>
      </c>
      <c r="O358" s="226">
        <f>ROUND(E358*N358,2)</f>
        <v>0</v>
      </c>
      <c r="P358" s="226">
        <v>0</v>
      </c>
      <c r="Q358" s="226">
        <f>ROUND(E358*P358,2)</f>
        <v>0</v>
      </c>
      <c r="R358" s="226"/>
      <c r="S358" s="226" t="s">
        <v>145</v>
      </c>
      <c r="T358" s="226" t="s">
        <v>161</v>
      </c>
      <c r="U358" s="226">
        <v>3.2480000000000002E-2</v>
      </c>
      <c r="V358" s="226">
        <f>ROUND(E358*U358,2)</f>
        <v>0.37</v>
      </c>
      <c r="W358" s="226"/>
      <c r="X358" s="226" t="s">
        <v>146</v>
      </c>
      <c r="Y358" s="207"/>
      <c r="Z358" s="207"/>
      <c r="AA358" s="207"/>
      <c r="AB358" s="207"/>
      <c r="AC358" s="207"/>
      <c r="AD358" s="207"/>
      <c r="AE358" s="207"/>
      <c r="AF358" s="207"/>
      <c r="AG358" s="207" t="s">
        <v>147</v>
      </c>
      <c r="AH358" s="207"/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5">
      <c r="A359" s="224"/>
      <c r="B359" s="225"/>
      <c r="C359" s="254" t="s">
        <v>164</v>
      </c>
      <c r="D359" s="228"/>
      <c r="E359" s="229">
        <v>1.95</v>
      </c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07"/>
      <c r="Z359" s="207"/>
      <c r="AA359" s="207"/>
      <c r="AB359" s="207"/>
      <c r="AC359" s="207"/>
      <c r="AD359" s="207"/>
      <c r="AE359" s="207"/>
      <c r="AF359" s="207"/>
      <c r="AG359" s="207" t="s">
        <v>149</v>
      </c>
      <c r="AH359" s="207">
        <v>0</v>
      </c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5">
      <c r="A360" s="224"/>
      <c r="B360" s="225"/>
      <c r="C360" s="254" t="s">
        <v>581</v>
      </c>
      <c r="D360" s="228"/>
      <c r="E360" s="229">
        <v>11.07</v>
      </c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07"/>
      <c r="Z360" s="207"/>
      <c r="AA360" s="207"/>
      <c r="AB360" s="207"/>
      <c r="AC360" s="207"/>
      <c r="AD360" s="207"/>
      <c r="AE360" s="207"/>
      <c r="AF360" s="207"/>
      <c r="AG360" s="207" t="s">
        <v>149</v>
      </c>
      <c r="AH360" s="207">
        <v>0</v>
      </c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5">
      <c r="A361" s="224"/>
      <c r="B361" s="225"/>
      <c r="C361" s="254" t="s">
        <v>185</v>
      </c>
      <c r="D361" s="228"/>
      <c r="E361" s="229">
        <v>-1.6</v>
      </c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07"/>
      <c r="Z361" s="207"/>
      <c r="AA361" s="207"/>
      <c r="AB361" s="207"/>
      <c r="AC361" s="207"/>
      <c r="AD361" s="207"/>
      <c r="AE361" s="207"/>
      <c r="AF361" s="207"/>
      <c r="AG361" s="207" t="s">
        <v>149</v>
      </c>
      <c r="AH361" s="207">
        <v>0</v>
      </c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5">
      <c r="A362" s="239">
        <v>161</v>
      </c>
      <c r="B362" s="240" t="s">
        <v>582</v>
      </c>
      <c r="C362" s="253" t="s">
        <v>583</v>
      </c>
      <c r="D362" s="241" t="s">
        <v>152</v>
      </c>
      <c r="E362" s="242">
        <v>151.77000000000001</v>
      </c>
      <c r="F362" s="243"/>
      <c r="G362" s="244">
        <f>ROUND(E362*F362,2)</f>
        <v>0</v>
      </c>
      <c r="H362" s="227">
        <v>3.75</v>
      </c>
      <c r="I362" s="226">
        <f>ROUND(E362*H362,2)</f>
        <v>569.14</v>
      </c>
      <c r="J362" s="227">
        <v>51.85</v>
      </c>
      <c r="K362" s="226">
        <f>ROUND(E362*J362,2)</f>
        <v>7869.27</v>
      </c>
      <c r="L362" s="226">
        <v>15</v>
      </c>
      <c r="M362" s="226">
        <f>G362*(1+L362/100)</f>
        <v>0</v>
      </c>
      <c r="N362" s="226">
        <v>1.3999999999999999E-4</v>
      </c>
      <c r="O362" s="226">
        <f>ROUND(E362*N362,2)</f>
        <v>0.02</v>
      </c>
      <c r="P362" s="226">
        <v>0</v>
      </c>
      <c r="Q362" s="226">
        <f>ROUND(E362*P362,2)</f>
        <v>0</v>
      </c>
      <c r="R362" s="226"/>
      <c r="S362" s="226" t="s">
        <v>145</v>
      </c>
      <c r="T362" s="226" t="s">
        <v>161</v>
      </c>
      <c r="U362" s="226">
        <v>0.10191</v>
      </c>
      <c r="V362" s="226">
        <f>ROUND(E362*U362,2)</f>
        <v>15.47</v>
      </c>
      <c r="W362" s="226"/>
      <c r="X362" s="226" t="s">
        <v>146</v>
      </c>
      <c r="Y362" s="207"/>
      <c r="Z362" s="207"/>
      <c r="AA362" s="207"/>
      <c r="AB362" s="207"/>
      <c r="AC362" s="207"/>
      <c r="AD362" s="207"/>
      <c r="AE362" s="207"/>
      <c r="AF362" s="207"/>
      <c r="AG362" s="207" t="s">
        <v>147</v>
      </c>
      <c r="AH362" s="207"/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 x14ac:dyDescent="0.25">
      <c r="A363" s="224"/>
      <c r="B363" s="225"/>
      <c r="C363" s="254" t="s">
        <v>576</v>
      </c>
      <c r="D363" s="228"/>
      <c r="E363" s="229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07"/>
      <c r="Z363" s="207"/>
      <c r="AA363" s="207"/>
      <c r="AB363" s="207"/>
      <c r="AC363" s="207"/>
      <c r="AD363" s="207"/>
      <c r="AE363" s="207"/>
      <c r="AF363" s="207"/>
      <c r="AG363" s="207" t="s">
        <v>149</v>
      </c>
      <c r="AH363" s="207">
        <v>0</v>
      </c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5">
      <c r="A364" s="224"/>
      <c r="B364" s="225"/>
      <c r="C364" s="254" t="s">
        <v>164</v>
      </c>
      <c r="D364" s="228"/>
      <c r="E364" s="229">
        <v>1.95</v>
      </c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07"/>
      <c r="Z364" s="207"/>
      <c r="AA364" s="207"/>
      <c r="AB364" s="207"/>
      <c r="AC364" s="207"/>
      <c r="AD364" s="207"/>
      <c r="AE364" s="207"/>
      <c r="AF364" s="207"/>
      <c r="AG364" s="207" t="s">
        <v>149</v>
      </c>
      <c r="AH364" s="207">
        <v>0</v>
      </c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outlineLevel="1" x14ac:dyDescent="0.25">
      <c r="A365" s="224"/>
      <c r="B365" s="225"/>
      <c r="C365" s="254" t="s">
        <v>177</v>
      </c>
      <c r="D365" s="228"/>
      <c r="E365" s="229">
        <v>5.04</v>
      </c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07"/>
      <c r="Z365" s="207"/>
      <c r="AA365" s="207"/>
      <c r="AB365" s="207"/>
      <c r="AC365" s="207"/>
      <c r="AD365" s="207"/>
      <c r="AE365" s="207"/>
      <c r="AF365" s="207"/>
      <c r="AG365" s="207" t="s">
        <v>149</v>
      </c>
      <c r="AH365" s="207">
        <v>0</v>
      </c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outlineLevel="1" x14ac:dyDescent="0.25">
      <c r="A366" s="224"/>
      <c r="B366" s="225"/>
      <c r="C366" s="254" t="s">
        <v>178</v>
      </c>
      <c r="D366" s="228"/>
      <c r="E366" s="229">
        <v>6.72</v>
      </c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07"/>
      <c r="Z366" s="207"/>
      <c r="AA366" s="207"/>
      <c r="AB366" s="207"/>
      <c r="AC366" s="207"/>
      <c r="AD366" s="207"/>
      <c r="AE366" s="207"/>
      <c r="AF366" s="207"/>
      <c r="AG366" s="207" t="s">
        <v>149</v>
      </c>
      <c r="AH366" s="207">
        <v>0</v>
      </c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 x14ac:dyDescent="0.25">
      <c r="A367" s="224"/>
      <c r="B367" s="225"/>
      <c r="C367" s="254" t="s">
        <v>179</v>
      </c>
      <c r="D367" s="228"/>
      <c r="E367" s="229">
        <v>4.1399999999999997</v>
      </c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07"/>
      <c r="Z367" s="207"/>
      <c r="AA367" s="207"/>
      <c r="AB367" s="207"/>
      <c r="AC367" s="207"/>
      <c r="AD367" s="207"/>
      <c r="AE367" s="207"/>
      <c r="AF367" s="207"/>
      <c r="AG367" s="207" t="s">
        <v>149</v>
      </c>
      <c r="AH367" s="207">
        <v>0</v>
      </c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outlineLevel="1" x14ac:dyDescent="0.25">
      <c r="A368" s="224"/>
      <c r="B368" s="225"/>
      <c r="C368" s="254" t="s">
        <v>180</v>
      </c>
      <c r="D368" s="228"/>
      <c r="E368" s="229">
        <v>16.399999999999999</v>
      </c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07"/>
      <c r="Z368" s="207"/>
      <c r="AA368" s="207"/>
      <c r="AB368" s="207"/>
      <c r="AC368" s="207"/>
      <c r="AD368" s="207"/>
      <c r="AE368" s="207"/>
      <c r="AF368" s="207"/>
      <c r="AG368" s="207" t="s">
        <v>149</v>
      </c>
      <c r="AH368" s="207">
        <v>0</v>
      </c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</row>
    <row r="369" spans="1:60" outlineLevel="1" x14ac:dyDescent="0.25">
      <c r="A369" s="224"/>
      <c r="B369" s="225"/>
      <c r="C369" s="254" t="s">
        <v>577</v>
      </c>
      <c r="D369" s="228"/>
      <c r="E369" s="229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07"/>
      <c r="Z369" s="207"/>
      <c r="AA369" s="207"/>
      <c r="AB369" s="207"/>
      <c r="AC369" s="207"/>
      <c r="AD369" s="207"/>
      <c r="AE369" s="207"/>
      <c r="AF369" s="207"/>
      <c r="AG369" s="207" t="s">
        <v>149</v>
      </c>
      <c r="AH369" s="207">
        <v>0</v>
      </c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outlineLevel="1" x14ac:dyDescent="0.25">
      <c r="A370" s="224"/>
      <c r="B370" s="225"/>
      <c r="C370" s="254" t="s">
        <v>189</v>
      </c>
      <c r="D370" s="228"/>
      <c r="E370" s="229">
        <v>15.12</v>
      </c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07"/>
      <c r="Z370" s="207"/>
      <c r="AA370" s="207"/>
      <c r="AB370" s="207"/>
      <c r="AC370" s="207"/>
      <c r="AD370" s="207"/>
      <c r="AE370" s="207"/>
      <c r="AF370" s="207"/>
      <c r="AG370" s="207" t="s">
        <v>149</v>
      </c>
      <c r="AH370" s="207">
        <v>0</v>
      </c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 x14ac:dyDescent="0.25">
      <c r="A371" s="224"/>
      <c r="B371" s="225"/>
      <c r="C371" s="254" t="s">
        <v>191</v>
      </c>
      <c r="D371" s="228"/>
      <c r="E371" s="229">
        <v>24.84</v>
      </c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07"/>
      <c r="Z371" s="207"/>
      <c r="AA371" s="207"/>
      <c r="AB371" s="207"/>
      <c r="AC371" s="207"/>
      <c r="AD371" s="207"/>
      <c r="AE371" s="207"/>
      <c r="AF371" s="207"/>
      <c r="AG371" s="207" t="s">
        <v>149</v>
      </c>
      <c r="AH371" s="207">
        <v>0</v>
      </c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outlineLevel="1" x14ac:dyDescent="0.25">
      <c r="A372" s="224"/>
      <c r="B372" s="225"/>
      <c r="C372" s="254" t="s">
        <v>193</v>
      </c>
      <c r="D372" s="228"/>
      <c r="E372" s="229">
        <v>28.08</v>
      </c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07"/>
      <c r="Z372" s="207"/>
      <c r="AA372" s="207"/>
      <c r="AB372" s="207"/>
      <c r="AC372" s="207"/>
      <c r="AD372" s="207"/>
      <c r="AE372" s="207"/>
      <c r="AF372" s="207"/>
      <c r="AG372" s="207" t="s">
        <v>149</v>
      </c>
      <c r="AH372" s="207">
        <v>0</v>
      </c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</row>
    <row r="373" spans="1:60" outlineLevel="1" x14ac:dyDescent="0.25">
      <c r="A373" s="224"/>
      <c r="B373" s="225"/>
      <c r="C373" s="254" t="s">
        <v>263</v>
      </c>
      <c r="D373" s="228"/>
      <c r="E373" s="229">
        <v>5.74</v>
      </c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07"/>
      <c r="Z373" s="207"/>
      <c r="AA373" s="207"/>
      <c r="AB373" s="207"/>
      <c r="AC373" s="207"/>
      <c r="AD373" s="207"/>
      <c r="AE373" s="207"/>
      <c r="AF373" s="207"/>
      <c r="AG373" s="207" t="s">
        <v>149</v>
      </c>
      <c r="AH373" s="207">
        <v>0</v>
      </c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 x14ac:dyDescent="0.25">
      <c r="A374" s="224"/>
      <c r="B374" s="225"/>
      <c r="C374" s="254" t="s">
        <v>197</v>
      </c>
      <c r="D374" s="228"/>
      <c r="E374" s="229">
        <v>43.74</v>
      </c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07"/>
      <c r="Z374" s="207"/>
      <c r="AA374" s="207"/>
      <c r="AB374" s="207"/>
      <c r="AC374" s="207"/>
      <c r="AD374" s="207"/>
      <c r="AE374" s="207"/>
      <c r="AF374" s="207"/>
      <c r="AG374" s="207" t="s">
        <v>149</v>
      </c>
      <c r="AH374" s="207">
        <v>0</v>
      </c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</row>
    <row r="375" spans="1:60" outlineLevel="1" x14ac:dyDescent="0.25">
      <c r="A375" s="239">
        <v>162</v>
      </c>
      <c r="B375" s="240" t="s">
        <v>584</v>
      </c>
      <c r="C375" s="253" t="s">
        <v>585</v>
      </c>
      <c r="D375" s="241" t="s">
        <v>152</v>
      </c>
      <c r="E375" s="242">
        <v>34.25</v>
      </c>
      <c r="F375" s="243"/>
      <c r="G375" s="244">
        <f>ROUND(E375*F375,2)</f>
        <v>0</v>
      </c>
      <c r="H375" s="227">
        <v>9.5299999999999994</v>
      </c>
      <c r="I375" s="226">
        <f>ROUND(E375*H375,2)</f>
        <v>326.39999999999998</v>
      </c>
      <c r="J375" s="227">
        <v>6.87</v>
      </c>
      <c r="K375" s="226">
        <f>ROUND(E375*J375,2)</f>
        <v>235.3</v>
      </c>
      <c r="L375" s="226">
        <v>15</v>
      </c>
      <c r="M375" s="226">
        <f>G375*(1+L375/100)</f>
        <v>0</v>
      </c>
      <c r="N375" s="226">
        <v>3.5E-4</v>
      </c>
      <c r="O375" s="226">
        <f>ROUND(E375*N375,2)</f>
        <v>0.01</v>
      </c>
      <c r="P375" s="226">
        <v>0</v>
      </c>
      <c r="Q375" s="226">
        <f>ROUND(E375*P375,2)</f>
        <v>0</v>
      </c>
      <c r="R375" s="226"/>
      <c r="S375" s="226" t="s">
        <v>145</v>
      </c>
      <c r="T375" s="226" t="s">
        <v>161</v>
      </c>
      <c r="U375" s="226">
        <v>1.35E-2</v>
      </c>
      <c r="V375" s="226">
        <f>ROUND(E375*U375,2)</f>
        <v>0.46</v>
      </c>
      <c r="W375" s="226"/>
      <c r="X375" s="226" t="s">
        <v>146</v>
      </c>
      <c r="Y375" s="207"/>
      <c r="Z375" s="207"/>
      <c r="AA375" s="207"/>
      <c r="AB375" s="207"/>
      <c r="AC375" s="207"/>
      <c r="AD375" s="207"/>
      <c r="AE375" s="207"/>
      <c r="AF375" s="207"/>
      <c r="AG375" s="207" t="s">
        <v>147</v>
      </c>
      <c r="AH375" s="207"/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outlineLevel="1" x14ac:dyDescent="0.25">
      <c r="A376" s="224"/>
      <c r="B376" s="225"/>
      <c r="C376" s="254" t="s">
        <v>164</v>
      </c>
      <c r="D376" s="228"/>
      <c r="E376" s="229">
        <v>1.95</v>
      </c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07"/>
      <c r="Z376" s="207"/>
      <c r="AA376" s="207"/>
      <c r="AB376" s="207"/>
      <c r="AC376" s="207"/>
      <c r="AD376" s="207"/>
      <c r="AE376" s="207"/>
      <c r="AF376" s="207"/>
      <c r="AG376" s="207" t="s">
        <v>149</v>
      </c>
      <c r="AH376" s="207">
        <v>0</v>
      </c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</row>
    <row r="377" spans="1:60" outlineLevel="1" x14ac:dyDescent="0.25">
      <c r="A377" s="224"/>
      <c r="B377" s="225"/>
      <c r="C377" s="254" t="s">
        <v>177</v>
      </c>
      <c r="D377" s="228"/>
      <c r="E377" s="229">
        <v>5.04</v>
      </c>
      <c r="F377" s="226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07"/>
      <c r="Z377" s="207"/>
      <c r="AA377" s="207"/>
      <c r="AB377" s="207"/>
      <c r="AC377" s="207"/>
      <c r="AD377" s="207"/>
      <c r="AE377" s="207"/>
      <c r="AF377" s="207"/>
      <c r="AG377" s="207" t="s">
        <v>149</v>
      </c>
      <c r="AH377" s="207">
        <v>0</v>
      </c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</row>
    <row r="378" spans="1:60" outlineLevel="1" x14ac:dyDescent="0.25">
      <c r="A378" s="224"/>
      <c r="B378" s="225"/>
      <c r="C378" s="254" t="s">
        <v>178</v>
      </c>
      <c r="D378" s="228"/>
      <c r="E378" s="229">
        <v>6.72</v>
      </c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07"/>
      <c r="Z378" s="207"/>
      <c r="AA378" s="207"/>
      <c r="AB378" s="207"/>
      <c r="AC378" s="207"/>
      <c r="AD378" s="207"/>
      <c r="AE378" s="207"/>
      <c r="AF378" s="207"/>
      <c r="AG378" s="207" t="s">
        <v>149</v>
      </c>
      <c r="AH378" s="207">
        <v>0</v>
      </c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outlineLevel="1" x14ac:dyDescent="0.25">
      <c r="A379" s="224"/>
      <c r="B379" s="225"/>
      <c r="C379" s="254" t="s">
        <v>179</v>
      </c>
      <c r="D379" s="228"/>
      <c r="E379" s="229">
        <v>4.1399999999999997</v>
      </c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07"/>
      <c r="Z379" s="207"/>
      <c r="AA379" s="207"/>
      <c r="AB379" s="207"/>
      <c r="AC379" s="207"/>
      <c r="AD379" s="207"/>
      <c r="AE379" s="207"/>
      <c r="AF379" s="207"/>
      <c r="AG379" s="207" t="s">
        <v>149</v>
      </c>
      <c r="AH379" s="207">
        <v>0</v>
      </c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</row>
    <row r="380" spans="1:60" outlineLevel="1" x14ac:dyDescent="0.25">
      <c r="A380" s="224"/>
      <c r="B380" s="225"/>
      <c r="C380" s="254" t="s">
        <v>180</v>
      </c>
      <c r="D380" s="228"/>
      <c r="E380" s="229">
        <v>16.399999999999999</v>
      </c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07"/>
      <c r="Z380" s="207"/>
      <c r="AA380" s="207"/>
      <c r="AB380" s="207"/>
      <c r="AC380" s="207"/>
      <c r="AD380" s="207"/>
      <c r="AE380" s="207"/>
      <c r="AF380" s="207"/>
      <c r="AG380" s="207" t="s">
        <v>149</v>
      </c>
      <c r="AH380" s="207">
        <v>0</v>
      </c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</row>
    <row r="381" spans="1:60" x14ac:dyDescent="0.25">
      <c r="A381" s="233" t="s">
        <v>140</v>
      </c>
      <c r="B381" s="234" t="s">
        <v>106</v>
      </c>
      <c r="C381" s="252" t="s">
        <v>107</v>
      </c>
      <c r="D381" s="235"/>
      <c r="E381" s="236"/>
      <c r="F381" s="237"/>
      <c r="G381" s="238">
        <f>SUMIF(AG382:AG420,"&lt;&gt;NOR",G382:G420)</f>
        <v>0</v>
      </c>
      <c r="H381" s="232"/>
      <c r="I381" s="232">
        <f>SUM(I382:I420)</f>
        <v>23839.449999999997</v>
      </c>
      <c r="J381" s="232"/>
      <c r="K381" s="232">
        <f>SUM(K382:K420)</f>
        <v>26597.15</v>
      </c>
      <c r="L381" s="232"/>
      <c r="M381" s="232">
        <f>SUM(M382:M420)</f>
        <v>0</v>
      </c>
      <c r="N381" s="232"/>
      <c r="O381" s="232">
        <f>SUM(O382:O420)</f>
        <v>25.09</v>
      </c>
      <c r="P381" s="232"/>
      <c r="Q381" s="232">
        <f>SUM(Q382:Q420)</f>
        <v>0</v>
      </c>
      <c r="R381" s="232"/>
      <c r="S381" s="232"/>
      <c r="T381" s="232"/>
      <c r="U381" s="232"/>
      <c r="V381" s="232">
        <f>SUM(V382:V420)</f>
        <v>31.69</v>
      </c>
      <c r="W381" s="232"/>
      <c r="X381" s="232"/>
      <c r="AG381" t="s">
        <v>141</v>
      </c>
    </row>
    <row r="382" spans="1:60" outlineLevel="1" x14ac:dyDescent="0.25">
      <c r="A382" s="245">
        <v>163</v>
      </c>
      <c r="B382" s="246" t="s">
        <v>586</v>
      </c>
      <c r="C382" s="255" t="s">
        <v>587</v>
      </c>
      <c r="D382" s="247" t="s">
        <v>224</v>
      </c>
      <c r="E382" s="248">
        <v>5</v>
      </c>
      <c r="F382" s="249"/>
      <c r="G382" s="250">
        <f>ROUND(E382*F382,2)</f>
        <v>0</v>
      </c>
      <c r="H382" s="227">
        <v>0</v>
      </c>
      <c r="I382" s="226">
        <f>ROUND(E382*H382,2)</f>
        <v>0</v>
      </c>
      <c r="J382" s="227">
        <v>24.9</v>
      </c>
      <c r="K382" s="226">
        <f>ROUND(E382*J382,2)</f>
        <v>124.5</v>
      </c>
      <c r="L382" s="226">
        <v>15</v>
      </c>
      <c r="M382" s="226">
        <f>G382*(1+L382/100)</f>
        <v>0</v>
      </c>
      <c r="N382" s="226">
        <v>0</v>
      </c>
      <c r="O382" s="226">
        <f>ROUND(E382*N382,2)</f>
        <v>0</v>
      </c>
      <c r="P382" s="226">
        <v>0</v>
      </c>
      <c r="Q382" s="226">
        <f>ROUND(E382*P382,2)</f>
        <v>0</v>
      </c>
      <c r="R382" s="226"/>
      <c r="S382" s="226" t="s">
        <v>145</v>
      </c>
      <c r="T382" s="226" t="s">
        <v>161</v>
      </c>
      <c r="U382" s="226">
        <v>5.0500000000000003E-2</v>
      </c>
      <c r="V382" s="226">
        <f>ROUND(E382*U382,2)</f>
        <v>0.25</v>
      </c>
      <c r="W382" s="226"/>
      <c r="X382" s="226" t="s">
        <v>146</v>
      </c>
      <c r="Y382" s="207"/>
      <c r="Z382" s="207"/>
      <c r="AA382" s="207"/>
      <c r="AB382" s="207"/>
      <c r="AC382" s="207"/>
      <c r="AD382" s="207"/>
      <c r="AE382" s="207"/>
      <c r="AF382" s="207"/>
      <c r="AG382" s="207" t="s">
        <v>147</v>
      </c>
      <c r="AH382" s="207"/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</row>
    <row r="383" spans="1:60" outlineLevel="1" x14ac:dyDescent="0.25">
      <c r="A383" s="245">
        <v>164</v>
      </c>
      <c r="B383" s="246" t="s">
        <v>588</v>
      </c>
      <c r="C383" s="255" t="s">
        <v>589</v>
      </c>
      <c r="D383" s="247" t="s">
        <v>224</v>
      </c>
      <c r="E383" s="248">
        <v>1</v>
      </c>
      <c r="F383" s="249"/>
      <c r="G383" s="250">
        <f>ROUND(E383*F383,2)</f>
        <v>0</v>
      </c>
      <c r="H383" s="227">
        <v>0</v>
      </c>
      <c r="I383" s="226">
        <f>ROUND(E383*H383,2)</f>
        <v>0</v>
      </c>
      <c r="J383" s="227">
        <v>29.6</v>
      </c>
      <c r="K383" s="226">
        <f>ROUND(E383*J383,2)</f>
        <v>29.6</v>
      </c>
      <c r="L383" s="226">
        <v>15</v>
      </c>
      <c r="M383" s="226">
        <f>G383*(1+L383/100)</f>
        <v>0</v>
      </c>
      <c r="N383" s="226">
        <v>0</v>
      </c>
      <c r="O383" s="226">
        <f>ROUND(E383*N383,2)</f>
        <v>0</v>
      </c>
      <c r="P383" s="226">
        <v>0</v>
      </c>
      <c r="Q383" s="226">
        <f>ROUND(E383*P383,2)</f>
        <v>0</v>
      </c>
      <c r="R383" s="226"/>
      <c r="S383" s="226" t="s">
        <v>145</v>
      </c>
      <c r="T383" s="226" t="s">
        <v>161</v>
      </c>
      <c r="U383" s="226">
        <v>0.06</v>
      </c>
      <c r="V383" s="226">
        <f>ROUND(E383*U383,2)</f>
        <v>0.06</v>
      </c>
      <c r="W383" s="226"/>
      <c r="X383" s="226" t="s">
        <v>146</v>
      </c>
      <c r="Y383" s="207"/>
      <c r="Z383" s="207"/>
      <c r="AA383" s="207"/>
      <c r="AB383" s="207"/>
      <c r="AC383" s="207"/>
      <c r="AD383" s="207"/>
      <c r="AE383" s="207"/>
      <c r="AF383" s="207"/>
      <c r="AG383" s="207" t="s">
        <v>147</v>
      </c>
      <c r="AH383" s="207"/>
      <c r="AI383" s="207"/>
      <c r="AJ383" s="207"/>
      <c r="AK383" s="207"/>
      <c r="AL383" s="207"/>
      <c r="AM383" s="207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07"/>
      <c r="BE383" s="207"/>
      <c r="BF383" s="207"/>
      <c r="BG383" s="207"/>
      <c r="BH383" s="207"/>
    </row>
    <row r="384" spans="1:60" outlineLevel="1" x14ac:dyDescent="0.25">
      <c r="A384" s="245">
        <v>165</v>
      </c>
      <c r="B384" s="246" t="s">
        <v>590</v>
      </c>
      <c r="C384" s="255" t="s">
        <v>591</v>
      </c>
      <c r="D384" s="247" t="s">
        <v>224</v>
      </c>
      <c r="E384" s="248">
        <v>8</v>
      </c>
      <c r="F384" s="249"/>
      <c r="G384" s="250">
        <f>ROUND(E384*F384,2)</f>
        <v>0</v>
      </c>
      <c r="H384" s="227">
        <v>0</v>
      </c>
      <c r="I384" s="226">
        <f>ROUND(E384*H384,2)</f>
        <v>0</v>
      </c>
      <c r="J384" s="227">
        <v>151</v>
      </c>
      <c r="K384" s="226">
        <f>ROUND(E384*J384,2)</f>
        <v>1208</v>
      </c>
      <c r="L384" s="226">
        <v>15</v>
      </c>
      <c r="M384" s="226">
        <f>G384*(1+L384/100)</f>
        <v>0</v>
      </c>
      <c r="N384" s="226">
        <v>0</v>
      </c>
      <c r="O384" s="226">
        <f>ROUND(E384*N384,2)</f>
        <v>0</v>
      </c>
      <c r="P384" s="226">
        <v>0</v>
      </c>
      <c r="Q384" s="226">
        <f>ROUND(E384*P384,2)</f>
        <v>0</v>
      </c>
      <c r="R384" s="226"/>
      <c r="S384" s="226" t="s">
        <v>145</v>
      </c>
      <c r="T384" s="226" t="s">
        <v>161</v>
      </c>
      <c r="U384" s="226">
        <v>0.30567</v>
      </c>
      <c r="V384" s="226">
        <f>ROUND(E384*U384,2)</f>
        <v>2.4500000000000002</v>
      </c>
      <c r="W384" s="226"/>
      <c r="X384" s="226" t="s">
        <v>146</v>
      </c>
      <c r="Y384" s="207"/>
      <c r="Z384" s="207"/>
      <c r="AA384" s="207"/>
      <c r="AB384" s="207"/>
      <c r="AC384" s="207"/>
      <c r="AD384" s="207"/>
      <c r="AE384" s="207"/>
      <c r="AF384" s="207"/>
      <c r="AG384" s="207" t="s">
        <v>147</v>
      </c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</row>
    <row r="385" spans="1:60" ht="20.399999999999999" outlineLevel="1" x14ac:dyDescent="0.25">
      <c r="A385" s="245">
        <v>166</v>
      </c>
      <c r="B385" s="246" t="s">
        <v>592</v>
      </c>
      <c r="C385" s="255" t="s">
        <v>593</v>
      </c>
      <c r="D385" s="247" t="s">
        <v>224</v>
      </c>
      <c r="E385" s="248">
        <v>13</v>
      </c>
      <c r="F385" s="249"/>
      <c r="G385" s="250">
        <f>ROUND(E385*F385,2)</f>
        <v>0</v>
      </c>
      <c r="H385" s="227">
        <v>241.05</v>
      </c>
      <c r="I385" s="226">
        <f>ROUND(E385*H385,2)</f>
        <v>3133.65</v>
      </c>
      <c r="J385" s="227">
        <v>142.44999999999999</v>
      </c>
      <c r="K385" s="226">
        <f>ROUND(E385*J385,2)</f>
        <v>1851.85</v>
      </c>
      <c r="L385" s="226">
        <v>15</v>
      </c>
      <c r="M385" s="226">
        <f>G385*(1+L385/100)</f>
        <v>0</v>
      </c>
      <c r="N385" s="226">
        <v>1E-4</v>
      </c>
      <c r="O385" s="226">
        <f>ROUND(E385*N385,2)</f>
        <v>0</v>
      </c>
      <c r="P385" s="226">
        <v>0</v>
      </c>
      <c r="Q385" s="226">
        <f>ROUND(E385*P385,2)</f>
        <v>0</v>
      </c>
      <c r="R385" s="226"/>
      <c r="S385" s="226" t="s">
        <v>145</v>
      </c>
      <c r="T385" s="226" t="s">
        <v>161</v>
      </c>
      <c r="U385" s="226">
        <v>0.249</v>
      </c>
      <c r="V385" s="226">
        <f>ROUND(E385*U385,2)</f>
        <v>3.24</v>
      </c>
      <c r="W385" s="226"/>
      <c r="X385" s="226" t="s">
        <v>146</v>
      </c>
      <c r="Y385" s="207"/>
      <c r="Z385" s="207"/>
      <c r="AA385" s="207"/>
      <c r="AB385" s="207"/>
      <c r="AC385" s="207"/>
      <c r="AD385" s="207"/>
      <c r="AE385" s="207"/>
      <c r="AF385" s="207"/>
      <c r="AG385" s="207" t="s">
        <v>147</v>
      </c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</row>
    <row r="386" spans="1:60" outlineLevel="1" x14ac:dyDescent="0.25">
      <c r="A386" s="245">
        <v>167</v>
      </c>
      <c r="B386" s="246" t="s">
        <v>594</v>
      </c>
      <c r="C386" s="255" t="s">
        <v>595</v>
      </c>
      <c r="D386" s="247" t="s">
        <v>224</v>
      </c>
      <c r="E386" s="248">
        <v>6</v>
      </c>
      <c r="F386" s="249"/>
      <c r="G386" s="250">
        <f>ROUND(E386*F386,2)</f>
        <v>0</v>
      </c>
      <c r="H386" s="227">
        <v>0</v>
      </c>
      <c r="I386" s="226">
        <f>ROUND(E386*H386,2)</f>
        <v>0</v>
      </c>
      <c r="J386" s="227">
        <v>167.5</v>
      </c>
      <c r="K386" s="226">
        <f>ROUND(E386*J386,2)</f>
        <v>1005</v>
      </c>
      <c r="L386" s="226">
        <v>15</v>
      </c>
      <c r="M386" s="226">
        <f>G386*(1+L386/100)</f>
        <v>0</v>
      </c>
      <c r="N386" s="226">
        <v>0</v>
      </c>
      <c r="O386" s="226">
        <f>ROUND(E386*N386,2)</f>
        <v>0</v>
      </c>
      <c r="P386" s="226">
        <v>0</v>
      </c>
      <c r="Q386" s="226">
        <f>ROUND(E386*P386,2)</f>
        <v>0</v>
      </c>
      <c r="R386" s="226"/>
      <c r="S386" s="226" t="s">
        <v>145</v>
      </c>
      <c r="T386" s="226" t="s">
        <v>161</v>
      </c>
      <c r="U386" s="226">
        <v>0.34</v>
      </c>
      <c r="V386" s="226">
        <f>ROUND(E386*U386,2)</f>
        <v>2.04</v>
      </c>
      <c r="W386" s="226"/>
      <c r="X386" s="226" t="s">
        <v>146</v>
      </c>
      <c r="Y386" s="207"/>
      <c r="Z386" s="207"/>
      <c r="AA386" s="207"/>
      <c r="AB386" s="207"/>
      <c r="AC386" s="207"/>
      <c r="AD386" s="207"/>
      <c r="AE386" s="207"/>
      <c r="AF386" s="207"/>
      <c r="AG386" s="207" t="s">
        <v>147</v>
      </c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</row>
    <row r="387" spans="1:60" outlineLevel="1" x14ac:dyDescent="0.25">
      <c r="A387" s="245">
        <v>168</v>
      </c>
      <c r="B387" s="246" t="s">
        <v>596</v>
      </c>
      <c r="C387" s="255" t="s">
        <v>597</v>
      </c>
      <c r="D387" s="247" t="s">
        <v>224</v>
      </c>
      <c r="E387" s="248">
        <v>1</v>
      </c>
      <c r="F387" s="249"/>
      <c r="G387" s="250">
        <f>ROUND(E387*F387,2)</f>
        <v>0</v>
      </c>
      <c r="H387" s="227">
        <v>0</v>
      </c>
      <c r="I387" s="226">
        <f>ROUND(E387*H387,2)</f>
        <v>0</v>
      </c>
      <c r="J387" s="227">
        <v>308.5</v>
      </c>
      <c r="K387" s="226">
        <f>ROUND(E387*J387,2)</f>
        <v>308.5</v>
      </c>
      <c r="L387" s="226">
        <v>15</v>
      </c>
      <c r="M387" s="226">
        <f>G387*(1+L387/100)</f>
        <v>0</v>
      </c>
      <c r="N387" s="226">
        <v>0</v>
      </c>
      <c r="O387" s="226">
        <f>ROUND(E387*N387,2)</f>
        <v>0</v>
      </c>
      <c r="P387" s="226">
        <v>0</v>
      </c>
      <c r="Q387" s="226">
        <f>ROUND(E387*P387,2)</f>
        <v>0</v>
      </c>
      <c r="R387" s="226"/>
      <c r="S387" s="226" t="s">
        <v>145</v>
      </c>
      <c r="T387" s="226" t="s">
        <v>161</v>
      </c>
      <c r="U387" s="226">
        <v>0.625</v>
      </c>
      <c r="V387" s="226">
        <f>ROUND(E387*U387,2)</f>
        <v>0.63</v>
      </c>
      <c r="W387" s="226"/>
      <c r="X387" s="226" t="s">
        <v>146</v>
      </c>
      <c r="Y387" s="207"/>
      <c r="Z387" s="207"/>
      <c r="AA387" s="207"/>
      <c r="AB387" s="207"/>
      <c r="AC387" s="207"/>
      <c r="AD387" s="207"/>
      <c r="AE387" s="207"/>
      <c r="AF387" s="207"/>
      <c r="AG387" s="207" t="s">
        <v>147</v>
      </c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</row>
    <row r="388" spans="1:60" outlineLevel="1" x14ac:dyDescent="0.25">
      <c r="A388" s="245">
        <v>169</v>
      </c>
      <c r="B388" s="246" t="s">
        <v>598</v>
      </c>
      <c r="C388" s="255" t="s">
        <v>599</v>
      </c>
      <c r="D388" s="247" t="s">
        <v>224</v>
      </c>
      <c r="E388" s="248">
        <v>1</v>
      </c>
      <c r="F388" s="249"/>
      <c r="G388" s="250">
        <f>ROUND(E388*F388,2)</f>
        <v>0</v>
      </c>
      <c r="H388" s="227">
        <v>0</v>
      </c>
      <c r="I388" s="226">
        <f>ROUND(E388*H388,2)</f>
        <v>0</v>
      </c>
      <c r="J388" s="227">
        <v>223.5</v>
      </c>
      <c r="K388" s="226">
        <f>ROUND(E388*J388,2)</f>
        <v>223.5</v>
      </c>
      <c r="L388" s="226">
        <v>15</v>
      </c>
      <c r="M388" s="226">
        <f>G388*(1+L388/100)</f>
        <v>0</v>
      </c>
      <c r="N388" s="226">
        <v>0</v>
      </c>
      <c r="O388" s="226">
        <f>ROUND(E388*N388,2)</f>
        <v>0</v>
      </c>
      <c r="P388" s="226">
        <v>0</v>
      </c>
      <c r="Q388" s="226">
        <f>ROUND(E388*P388,2)</f>
        <v>0</v>
      </c>
      <c r="R388" s="226"/>
      <c r="S388" s="226" t="s">
        <v>145</v>
      </c>
      <c r="T388" s="226" t="s">
        <v>161</v>
      </c>
      <c r="U388" s="226">
        <v>0.45350000000000001</v>
      </c>
      <c r="V388" s="226">
        <f>ROUND(E388*U388,2)</f>
        <v>0.45</v>
      </c>
      <c r="W388" s="226"/>
      <c r="X388" s="226" t="s">
        <v>146</v>
      </c>
      <c r="Y388" s="207"/>
      <c r="Z388" s="207"/>
      <c r="AA388" s="207"/>
      <c r="AB388" s="207"/>
      <c r="AC388" s="207"/>
      <c r="AD388" s="207"/>
      <c r="AE388" s="207"/>
      <c r="AF388" s="207"/>
      <c r="AG388" s="207" t="s">
        <v>147</v>
      </c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</row>
    <row r="389" spans="1:60" outlineLevel="1" x14ac:dyDescent="0.25">
      <c r="A389" s="245">
        <v>170</v>
      </c>
      <c r="B389" s="246" t="s">
        <v>600</v>
      </c>
      <c r="C389" s="255" t="s">
        <v>601</v>
      </c>
      <c r="D389" s="247" t="s">
        <v>224</v>
      </c>
      <c r="E389" s="248">
        <v>1</v>
      </c>
      <c r="F389" s="249"/>
      <c r="G389" s="250">
        <f>ROUND(E389*F389,2)</f>
        <v>0</v>
      </c>
      <c r="H389" s="227">
        <v>0</v>
      </c>
      <c r="I389" s="226">
        <f>ROUND(E389*H389,2)</f>
        <v>0</v>
      </c>
      <c r="J389" s="227">
        <v>178.5</v>
      </c>
      <c r="K389" s="226">
        <f>ROUND(E389*J389,2)</f>
        <v>178.5</v>
      </c>
      <c r="L389" s="226">
        <v>15</v>
      </c>
      <c r="M389" s="226">
        <f>G389*(1+L389/100)</f>
        <v>0</v>
      </c>
      <c r="N389" s="226">
        <v>0</v>
      </c>
      <c r="O389" s="226">
        <f>ROUND(E389*N389,2)</f>
        <v>0</v>
      </c>
      <c r="P389" s="226">
        <v>0</v>
      </c>
      <c r="Q389" s="226">
        <f>ROUND(E389*P389,2)</f>
        <v>0</v>
      </c>
      <c r="R389" s="226"/>
      <c r="S389" s="226" t="s">
        <v>145</v>
      </c>
      <c r="T389" s="226" t="s">
        <v>161</v>
      </c>
      <c r="U389" s="226">
        <v>0.36199999999999999</v>
      </c>
      <c r="V389" s="226">
        <f>ROUND(E389*U389,2)</f>
        <v>0.36</v>
      </c>
      <c r="W389" s="226"/>
      <c r="X389" s="226" t="s">
        <v>146</v>
      </c>
      <c r="Y389" s="207"/>
      <c r="Z389" s="207"/>
      <c r="AA389" s="207"/>
      <c r="AB389" s="207"/>
      <c r="AC389" s="207"/>
      <c r="AD389" s="207"/>
      <c r="AE389" s="207"/>
      <c r="AF389" s="207"/>
      <c r="AG389" s="207" t="s">
        <v>147</v>
      </c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</row>
    <row r="390" spans="1:60" outlineLevel="1" x14ac:dyDescent="0.25">
      <c r="A390" s="245">
        <v>171</v>
      </c>
      <c r="B390" s="246" t="s">
        <v>602</v>
      </c>
      <c r="C390" s="255" t="s">
        <v>603</v>
      </c>
      <c r="D390" s="247" t="s">
        <v>224</v>
      </c>
      <c r="E390" s="248">
        <v>6</v>
      </c>
      <c r="F390" s="249"/>
      <c r="G390" s="250">
        <f>ROUND(E390*F390,2)</f>
        <v>0</v>
      </c>
      <c r="H390" s="227">
        <v>0</v>
      </c>
      <c r="I390" s="226">
        <f>ROUND(E390*H390,2)</f>
        <v>0</v>
      </c>
      <c r="J390" s="227">
        <v>212</v>
      </c>
      <c r="K390" s="226">
        <f>ROUND(E390*J390,2)</f>
        <v>1272</v>
      </c>
      <c r="L390" s="226">
        <v>15</v>
      </c>
      <c r="M390" s="226">
        <f>G390*(1+L390/100)</f>
        <v>0</v>
      </c>
      <c r="N390" s="226">
        <v>0</v>
      </c>
      <c r="O390" s="226">
        <f>ROUND(E390*N390,2)</f>
        <v>0</v>
      </c>
      <c r="P390" s="226">
        <v>0</v>
      </c>
      <c r="Q390" s="226">
        <f>ROUND(E390*P390,2)</f>
        <v>0</v>
      </c>
      <c r="R390" s="226"/>
      <c r="S390" s="226" t="s">
        <v>145</v>
      </c>
      <c r="T390" s="226" t="s">
        <v>161</v>
      </c>
      <c r="U390" s="226">
        <v>0.43</v>
      </c>
      <c r="V390" s="226">
        <f>ROUND(E390*U390,2)</f>
        <v>2.58</v>
      </c>
      <c r="W390" s="226"/>
      <c r="X390" s="226" t="s">
        <v>146</v>
      </c>
      <c r="Y390" s="207"/>
      <c r="Z390" s="207"/>
      <c r="AA390" s="207"/>
      <c r="AB390" s="207"/>
      <c r="AC390" s="207"/>
      <c r="AD390" s="207"/>
      <c r="AE390" s="207"/>
      <c r="AF390" s="207"/>
      <c r="AG390" s="207" t="s">
        <v>147</v>
      </c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</row>
    <row r="391" spans="1:60" outlineLevel="1" x14ac:dyDescent="0.25">
      <c r="A391" s="245">
        <v>172</v>
      </c>
      <c r="B391" s="246" t="s">
        <v>604</v>
      </c>
      <c r="C391" s="255" t="s">
        <v>605</v>
      </c>
      <c r="D391" s="247" t="s">
        <v>157</v>
      </c>
      <c r="E391" s="248">
        <v>12</v>
      </c>
      <c r="F391" s="249"/>
      <c r="G391" s="250">
        <f>ROUND(E391*F391,2)</f>
        <v>0</v>
      </c>
      <c r="H391" s="227">
        <v>0</v>
      </c>
      <c r="I391" s="226">
        <f>ROUND(E391*H391,2)</f>
        <v>0</v>
      </c>
      <c r="J391" s="227">
        <v>31.7</v>
      </c>
      <c r="K391" s="226">
        <f>ROUND(E391*J391,2)</f>
        <v>380.4</v>
      </c>
      <c r="L391" s="226">
        <v>15</v>
      </c>
      <c r="M391" s="226">
        <f>G391*(1+L391/100)</f>
        <v>0</v>
      </c>
      <c r="N391" s="226">
        <v>0</v>
      </c>
      <c r="O391" s="226">
        <f>ROUND(E391*N391,2)</f>
        <v>0</v>
      </c>
      <c r="P391" s="226">
        <v>0</v>
      </c>
      <c r="Q391" s="226">
        <f>ROUND(E391*P391,2)</f>
        <v>0</v>
      </c>
      <c r="R391" s="226"/>
      <c r="S391" s="226" t="s">
        <v>145</v>
      </c>
      <c r="T391" s="226" t="s">
        <v>161</v>
      </c>
      <c r="U391" s="226">
        <v>6.4149999999999999E-2</v>
      </c>
      <c r="V391" s="226">
        <f>ROUND(E391*U391,2)</f>
        <v>0.77</v>
      </c>
      <c r="W391" s="226"/>
      <c r="X391" s="226" t="s">
        <v>146</v>
      </c>
      <c r="Y391" s="207"/>
      <c r="Z391" s="207"/>
      <c r="AA391" s="207"/>
      <c r="AB391" s="207"/>
      <c r="AC391" s="207"/>
      <c r="AD391" s="207"/>
      <c r="AE391" s="207"/>
      <c r="AF391" s="207"/>
      <c r="AG391" s="207" t="s">
        <v>147</v>
      </c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</row>
    <row r="392" spans="1:60" outlineLevel="1" x14ac:dyDescent="0.25">
      <c r="A392" s="245">
        <v>173</v>
      </c>
      <c r="B392" s="246" t="s">
        <v>606</v>
      </c>
      <c r="C392" s="255" t="s">
        <v>607</v>
      </c>
      <c r="D392" s="247" t="s">
        <v>157</v>
      </c>
      <c r="E392" s="248">
        <v>0.5</v>
      </c>
      <c r="F392" s="249"/>
      <c r="G392" s="250">
        <f>ROUND(E392*F392,2)</f>
        <v>0</v>
      </c>
      <c r="H392" s="227">
        <v>0</v>
      </c>
      <c r="I392" s="226">
        <f>ROUND(E392*H392,2)</f>
        <v>0</v>
      </c>
      <c r="J392" s="227">
        <v>73.400000000000006</v>
      </c>
      <c r="K392" s="226">
        <f>ROUND(E392*J392,2)</f>
        <v>36.700000000000003</v>
      </c>
      <c r="L392" s="226">
        <v>15</v>
      </c>
      <c r="M392" s="226">
        <f>G392*(1+L392/100)</f>
        <v>0</v>
      </c>
      <c r="N392" s="226">
        <v>0</v>
      </c>
      <c r="O392" s="226">
        <f>ROUND(E392*N392,2)</f>
        <v>0</v>
      </c>
      <c r="P392" s="226">
        <v>0</v>
      </c>
      <c r="Q392" s="226">
        <f>ROUND(E392*P392,2)</f>
        <v>0</v>
      </c>
      <c r="R392" s="226"/>
      <c r="S392" s="226" t="s">
        <v>145</v>
      </c>
      <c r="T392" s="226" t="s">
        <v>161</v>
      </c>
      <c r="U392" s="226">
        <v>0.14868000000000001</v>
      </c>
      <c r="V392" s="226">
        <f>ROUND(E392*U392,2)</f>
        <v>7.0000000000000007E-2</v>
      </c>
      <c r="W392" s="226"/>
      <c r="X392" s="226" t="s">
        <v>146</v>
      </c>
      <c r="Y392" s="207"/>
      <c r="Z392" s="207"/>
      <c r="AA392" s="207"/>
      <c r="AB392" s="207"/>
      <c r="AC392" s="207"/>
      <c r="AD392" s="207"/>
      <c r="AE392" s="207"/>
      <c r="AF392" s="207"/>
      <c r="AG392" s="207" t="s">
        <v>147</v>
      </c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</row>
    <row r="393" spans="1:60" ht="20.399999999999999" outlineLevel="1" x14ac:dyDescent="0.25">
      <c r="A393" s="245">
        <v>174</v>
      </c>
      <c r="B393" s="246" t="s">
        <v>608</v>
      </c>
      <c r="C393" s="255" t="s">
        <v>609</v>
      </c>
      <c r="D393" s="247" t="s">
        <v>157</v>
      </c>
      <c r="E393" s="248">
        <v>70</v>
      </c>
      <c r="F393" s="249"/>
      <c r="G393" s="250">
        <f>ROUND(E393*F393,2)</f>
        <v>0</v>
      </c>
      <c r="H393" s="227">
        <v>14.55</v>
      </c>
      <c r="I393" s="226">
        <f>ROUND(E393*H393,2)</f>
        <v>1018.5</v>
      </c>
      <c r="J393" s="227">
        <v>38.65</v>
      </c>
      <c r="K393" s="226">
        <f>ROUND(E393*J393,2)</f>
        <v>2705.5</v>
      </c>
      <c r="L393" s="226">
        <v>15</v>
      </c>
      <c r="M393" s="226">
        <f>G393*(1+L393/100)</f>
        <v>0</v>
      </c>
      <c r="N393" s="226">
        <v>1.6000000000000001E-4</v>
      </c>
      <c r="O393" s="226">
        <f>ROUND(E393*N393,2)</f>
        <v>0.01</v>
      </c>
      <c r="P393" s="226">
        <v>0</v>
      </c>
      <c r="Q393" s="226">
        <f>ROUND(E393*P393,2)</f>
        <v>0</v>
      </c>
      <c r="R393" s="226"/>
      <c r="S393" s="226" t="s">
        <v>145</v>
      </c>
      <c r="T393" s="226" t="s">
        <v>161</v>
      </c>
      <c r="U393" s="226">
        <v>7.0000000000000007E-2</v>
      </c>
      <c r="V393" s="226">
        <f>ROUND(E393*U393,2)</f>
        <v>4.9000000000000004</v>
      </c>
      <c r="W393" s="226"/>
      <c r="X393" s="226" t="s">
        <v>146</v>
      </c>
      <c r="Y393" s="207"/>
      <c r="Z393" s="207"/>
      <c r="AA393" s="207"/>
      <c r="AB393" s="207"/>
      <c r="AC393" s="207"/>
      <c r="AD393" s="207"/>
      <c r="AE393" s="207"/>
      <c r="AF393" s="207"/>
      <c r="AG393" s="207" t="s">
        <v>147</v>
      </c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</row>
    <row r="394" spans="1:60" ht="20.399999999999999" outlineLevel="1" x14ac:dyDescent="0.25">
      <c r="A394" s="245">
        <v>175</v>
      </c>
      <c r="B394" s="246" t="s">
        <v>610</v>
      </c>
      <c r="C394" s="255" t="s">
        <v>611</v>
      </c>
      <c r="D394" s="247" t="s">
        <v>157</v>
      </c>
      <c r="E394" s="248">
        <v>80</v>
      </c>
      <c r="F394" s="249"/>
      <c r="G394" s="250">
        <f>ROUND(E394*F394,2)</f>
        <v>0</v>
      </c>
      <c r="H394" s="227">
        <v>24.46</v>
      </c>
      <c r="I394" s="226">
        <f>ROUND(E394*H394,2)</f>
        <v>1956.8</v>
      </c>
      <c r="J394" s="227">
        <v>40.14</v>
      </c>
      <c r="K394" s="226">
        <f>ROUND(E394*J394,2)</f>
        <v>3211.2</v>
      </c>
      <c r="L394" s="226">
        <v>15</v>
      </c>
      <c r="M394" s="226">
        <f>G394*(1+L394/100)</f>
        <v>0</v>
      </c>
      <c r="N394" s="226">
        <v>2.1000000000000001E-4</v>
      </c>
      <c r="O394" s="226">
        <f>ROUND(E394*N394,2)</f>
        <v>0.02</v>
      </c>
      <c r="P394" s="226">
        <v>0</v>
      </c>
      <c r="Q394" s="226">
        <f>ROUND(E394*P394,2)</f>
        <v>0</v>
      </c>
      <c r="R394" s="226"/>
      <c r="S394" s="226" t="s">
        <v>145</v>
      </c>
      <c r="T394" s="226" t="s">
        <v>161</v>
      </c>
      <c r="U394" s="226">
        <v>7.0000000000000007E-2</v>
      </c>
      <c r="V394" s="226">
        <f>ROUND(E394*U394,2)</f>
        <v>5.6</v>
      </c>
      <c r="W394" s="226"/>
      <c r="X394" s="226" t="s">
        <v>146</v>
      </c>
      <c r="Y394" s="207"/>
      <c r="Z394" s="207"/>
      <c r="AA394" s="207"/>
      <c r="AB394" s="207"/>
      <c r="AC394" s="207"/>
      <c r="AD394" s="207"/>
      <c r="AE394" s="207"/>
      <c r="AF394" s="207"/>
      <c r="AG394" s="207" t="s">
        <v>147</v>
      </c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</row>
    <row r="395" spans="1:60" outlineLevel="1" x14ac:dyDescent="0.25">
      <c r="A395" s="245">
        <v>176</v>
      </c>
      <c r="B395" s="246" t="s">
        <v>612</v>
      </c>
      <c r="C395" s="255" t="s">
        <v>613</v>
      </c>
      <c r="D395" s="247" t="s">
        <v>157</v>
      </c>
      <c r="E395" s="248">
        <v>16</v>
      </c>
      <c r="F395" s="249"/>
      <c r="G395" s="250">
        <f>ROUND(E395*F395,2)</f>
        <v>0</v>
      </c>
      <c r="H395" s="227">
        <v>0</v>
      </c>
      <c r="I395" s="226">
        <f>ROUND(E395*H395,2)</f>
        <v>0</v>
      </c>
      <c r="J395" s="227">
        <v>30.9</v>
      </c>
      <c r="K395" s="226">
        <f>ROUND(E395*J395,2)</f>
        <v>494.4</v>
      </c>
      <c r="L395" s="226">
        <v>15</v>
      </c>
      <c r="M395" s="226">
        <f>G395*(1+L395/100)</f>
        <v>0</v>
      </c>
      <c r="N395" s="226">
        <v>0</v>
      </c>
      <c r="O395" s="226">
        <f>ROUND(E395*N395,2)</f>
        <v>0</v>
      </c>
      <c r="P395" s="226">
        <v>0</v>
      </c>
      <c r="Q395" s="226">
        <f>ROUND(E395*P395,2)</f>
        <v>0</v>
      </c>
      <c r="R395" s="226"/>
      <c r="S395" s="226" t="s">
        <v>145</v>
      </c>
      <c r="T395" s="226" t="s">
        <v>145</v>
      </c>
      <c r="U395" s="226">
        <v>6.2700000000000006E-2</v>
      </c>
      <c r="V395" s="226">
        <f>ROUND(E395*U395,2)</f>
        <v>1</v>
      </c>
      <c r="W395" s="226"/>
      <c r="X395" s="226" t="s">
        <v>146</v>
      </c>
      <c r="Y395" s="207"/>
      <c r="Z395" s="207"/>
      <c r="AA395" s="207"/>
      <c r="AB395" s="207"/>
      <c r="AC395" s="207"/>
      <c r="AD395" s="207"/>
      <c r="AE395" s="207"/>
      <c r="AF395" s="207"/>
      <c r="AG395" s="207" t="s">
        <v>147</v>
      </c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</row>
    <row r="396" spans="1:60" outlineLevel="1" x14ac:dyDescent="0.25">
      <c r="A396" s="245">
        <v>177</v>
      </c>
      <c r="B396" s="246" t="s">
        <v>614</v>
      </c>
      <c r="C396" s="255" t="s">
        <v>615</v>
      </c>
      <c r="D396" s="247" t="s">
        <v>224</v>
      </c>
      <c r="E396" s="248">
        <v>21</v>
      </c>
      <c r="F396" s="249"/>
      <c r="G396" s="250">
        <f>ROUND(E396*F396,2)</f>
        <v>0</v>
      </c>
      <c r="H396" s="227">
        <v>0</v>
      </c>
      <c r="I396" s="226">
        <f>ROUND(E396*H396,2)</f>
        <v>0</v>
      </c>
      <c r="J396" s="227">
        <v>163</v>
      </c>
      <c r="K396" s="226">
        <f>ROUND(E396*J396,2)</f>
        <v>3423</v>
      </c>
      <c r="L396" s="226">
        <v>15</v>
      </c>
      <c r="M396" s="226">
        <f>G396*(1+L396/100)</f>
        <v>0</v>
      </c>
      <c r="N396" s="226">
        <v>0</v>
      </c>
      <c r="O396" s="226">
        <f>ROUND(E396*N396,2)</f>
        <v>0</v>
      </c>
      <c r="P396" s="226">
        <v>0</v>
      </c>
      <c r="Q396" s="226">
        <f>ROUND(E396*P396,2)</f>
        <v>0</v>
      </c>
      <c r="R396" s="226"/>
      <c r="S396" s="226" t="s">
        <v>145</v>
      </c>
      <c r="T396" s="226" t="s">
        <v>161</v>
      </c>
      <c r="U396" s="226">
        <v>0.33050000000000002</v>
      </c>
      <c r="V396" s="226">
        <f>ROUND(E396*U396,2)</f>
        <v>6.94</v>
      </c>
      <c r="W396" s="226"/>
      <c r="X396" s="226" t="s">
        <v>146</v>
      </c>
      <c r="Y396" s="207"/>
      <c r="Z396" s="207"/>
      <c r="AA396" s="207"/>
      <c r="AB396" s="207"/>
      <c r="AC396" s="207"/>
      <c r="AD396" s="207"/>
      <c r="AE396" s="207"/>
      <c r="AF396" s="207"/>
      <c r="AG396" s="207" t="s">
        <v>147</v>
      </c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</row>
    <row r="397" spans="1:60" outlineLevel="1" x14ac:dyDescent="0.25">
      <c r="A397" s="245">
        <v>178</v>
      </c>
      <c r="B397" s="246" t="s">
        <v>616</v>
      </c>
      <c r="C397" s="255" t="s">
        <v>617</v>
      </c>
      <c r="D397" s="247" t="s">
        <v>224</v>
      </c>
      <c r="E397" s="248">
        <v>1</v>
      </c>
      <c r="F397" s="249"/>
      <c r="G397" s="250">
        <f>ROUND(E397*F397,2)</f>
        <v>0</v>
      </c>
      <c r="H397" s="227">
        <v>0</v>
      </c>
      <c r="I397" s="226">
        <f>ROUND(E397*H397,2)</f>
        <v>0</v>
      </c>
      <c r="J397" s="227">
        <v>172.5</v>
      </c>
      <c r="K397" s="226">
        <f>ROUND(E397*J397,2)</f>
        <v>172.5</v>
      </c>
      <c r="L397" s="226">
        <v>15</v>
      </c>
      <c r="M397" s="226">
        <f>G397*(1+L397/100)</f>
        <v>0</v>
      </c>
      <c r="N397" s="226">
        <v>0</v>
      </c>
      <c r="O397" s="226">
        <f>ROUND(E397*N397,2)</f>
        <v>0</v>
      </c>
      <c r="P397" s="226">
        <v>0</v>
      </c>
      <c r="Q397" s="226">
        <f>ROUND(E397*P397,2)</f>
        <v>0</v>
      </c>
      <c r="R397" s="226"/>
      <c r="S397" s="226" t="s">
        <v>145</v>
      </c>
      <c r="T397" s="226" t="s">
        <v>161</v>
      </c>
      <c r="U397" s="226">
        <v>0.35</v>
      </c>
      <c r="V397" s="226">
        <f>ROUND(E397*U397,2)</f>
        <v>0.35</v>
      </c>
      <c r="W397" s="226"/>
      <c r="X397" s="226" t="s">
        <v>146</v>
      </c>
      <c r="Y397" s="207"/>
      <c r="Z397" s="207"/>
      <c r="AA397" s="207"/>
      <c r="AB397" s="207"/>
      <c r="AC397" s="207"/>
      <c r="AD397" s="207"/>
      <c r="AE397" s="207"/>
      <c r="AF397" s="207"/>
      <c r="AG397" s="207" t="s">
        <v>147</v>
      </c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</row>
    <row r="398" spans="1:60" outlineLevel="1" x14ac:dyDescent="0.25">
      <c r="A398" s="245">
        <v>179</v>
      </c>
      <c r="B398" s="246" t="s">
        <v>618</v>
      </c>
      <c r="C398" s="255" t="s">
        <v>619</v>
      </c>
      <c r="D398" s="247" t="s">
        <v>285</v>
      </c>
      <c r="E398" s="248">
        <v>1</v>
      </c>
      <c r="F398" s="249"/>
      <c r="G398" s="250">
        <f>ROUND(E398*F398,2)</f>
        <v>0</v>
      </c>
      <c r="H398" s="227">
        <v>0</v>
      </c>
      <c r="I398" s="226">
        <f>ROUND(E398*H398,2)</f>
        <v>0</v>
      </c>
      <c r="J398" s="227">
        <v>1500</v>
      </c>
      <c r="K398" s="226">
        <f>ROUND(E398*J398,2)</f>
        <v>1500</v>
      </c>
      <c r="L398" s="226">
        <v>15</v>
      </c>
      <c r="M398" s="226">
        <f>G398*(1+L398/100)</f>
        <v>0</v>
      </c>
      <c r="N398" s="226">
        <v>0</v>
      </c>
      <c r="O398" s="226">
        <f>ROUND(E398*N398,2)</f>
        <v>0</v>
      </c>
      <c r="P398" s="226">
        <v>0</v>
      </c>
      <c r="Q398" s="226">
        <f>ROUND(E398*P398,2)</f>
        <v>0</v>
      </c>
      <c r="R398" s="226"/>
      <c r="S398" s="226" t="s">
        <v>286</v>
      </c>
      <c r="T398" s="226" t="s">
        <v>161</v>
      </c>
      <c r="U398" s="226">
        <v>0</v>
      </c>
      <c r="V398" s="226">
        <f>ROUND(E398*U398,2)</f>
        <v>0</v>
      </c>
      <c r="W398" s="226"/>
      <c r="X398" s="226" t="s">
        <v>146</v>
      </c>
      <c r="Y398" s="207"/>
      <c r="Z398" s="207"/>
      <c r="AA398" s="207"/>
      <c r="AB398" s="207"/>
      <c r="AC398" s="207"/>
      <c r="AD398" s="207"/>
      <c r="AE398" s="207"/>
      <c r="AF398" s="207"/>
      <c r="AG398" s="207" t="s">
        <v>147</v>
      </c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</row>
    <row r="399" spans="1:60" outlineLevel="1" x14ac:dyDescent="0.25">
      <c r="A399" s="245">
        <v>180</v>
      </c>
      <c r="B399" s="246" t="s">
        <v>620</v>
      </c>
      <c r="C399" s="255" t="s">
        <v>621</v>
      </c>
      <c r="D399" s="247" t="s">
        <v>160</v>
      </c>
      <c r="E399" s="248">
        <v>4</v>
      </c>
      <c r="F399" s="249"/>
      <c r="G399" s="250">
        <f>ROUND(E399*F399,2)</f>
        <v>0</v>
      </c>
      <c r="H399" s="227">
        <v>0</v>
      </c>
      <c r="I399" s="226">
        <f>ROUND(E399*H399,2)</f>
        <v>0</v>
      </c>
      <c r="J399" s="227">
        <v>518</v>
      </c>
      <c r="K399" s="226">
        <f>ROUND(E399*J399,2)</f>
        <v>2072</v>
      </c>
      <c r="L399" s="226">
        <v>15</v>
      </c>
      <c r="M399" s="226">
        <f>G399*(1+L399/100)</f>
        <v>0</v>
      </c>
      <c r="N399" s="226">
        <v>0</v>
      </c>
      <c r="O399" s="226">
        <f>ROUND(E399*N399,2)</f>
        <v>0</v>
      </c>
      <c r="P399" s="226">
        <v>0</v>
      </c>
      <c r="Q399" s="226">
        <f>ROUND(E399*P399,2)</f>
        <v>0</v>
      </c>
      <c r="R399" s="226"/>
      <c r="S399" s="226" t="s">
        <v>286</v>
      </c>
      <c r="T399" s="226" t="s">
        <v>161</v>
      </c>
      <c r="U399" s="226">
        <v>0</v>
      </c>
      <c r="V399" s="226">
        <f>ROUND(E399*U399,2)</f>
        <v>0</v>
      </c>
      <c r="W399" s="226"/>
      <c r="X399" s="226" t="s">
        <v>146</v>
      </c>
      <c r="Y399" s="207"/>
      <c r="Z399" s="207"/>
      <c r="AA399" s="207"/>
      <c r="AB399" s="207"/>
      <c r="AC399" s="207"/>
      <c r="AD399" s="207"/>
      <c r="AE399" s="207"/>
      <c r="AF399" s="207"/>
      <c r="AG399" s="207" t="s">
        <v>147</v>
      </c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</row>
    <row r="400" spans="1:60" outlineLevel="1" x14ac:dyDescent="0.25">
      <c r="A400" s="245">
        <v>181</v>
      </c>
      <c r="B400" s="246" t="s">
        <v>622</v>
      </c>
      <c r="C400" s="255" t="s">
        <v>623</v>
      </c>
      <c r="D400" s="247" t="s">
        <v>160</v>
      </c>
      <c r="E400" s="248">
        <v>4</v>
      </c>
      <c r="F400" s="249"/>
      <c r="G400" s="250">
        <f>ROUND(E400*F400,2)</f>
        <v>0</v>
      </c>
      <c r="H400" s="227">
        <v>0</v>
      </c>
      <c r="I400" s="226">
        <f>ROUND(E400*H400,2)</f>
        <v>0</v>
      </c>
      <c r="J400" s="227">
        <v>350</v>
      </c>
      <c r="K400" s="226">
        <f>ROUND(E400*J400,2)</f>
        <v>1400</v>
      </c>
      <c r="L400" s="226">
        <v>15</v>
      </c>
      <c r="M400" s="226">
        <f>G400*(1+L400/100)</f>
        <v>0</v>
      </c>
      <c r="N400" s="226">
        <v>0</v>
      </c>
      <c r="O400" s="226">
        <f>ROUND(E400*N400,2)</f>
        <v>0</v>
      </c>
      <c r="P400" s="226">
        <v>0</v>
      </c>
      <c r="Q400" s="226">
        <f>ROUND(E400*P400,2)</f>
        <v>0</v>
      </c>
      <c r="R400" s="226"/>
      <c r="S400" s="226" t="s">
        <v>286</v>
      </c>
      <c r="T400" s="226" t="s">
        <v>161</v>
      </c>
      <c r="U400" s="226">
        <v>0</v>
      </c>
      <c r="V400" s="226">
        <f>ROUND(E400*U400,2)</f>
        <v>0</v>
      </c>
      <c r="W400" s="226"/>
      <c r="X400" s="226" t="s">
        <v>146</v>
      </c>
      <c r="Y400" s="207"/>
      <c r="Z400" s="207"/>
      <c r="AA400" s="207"/>
      <c r="AB400" s="207"/>
      <c r="AC400" s="207"/>
      <c r="AD400" s="207"/>
      <c r="AE400" s="207"/>
      <c r="AF400" s="207"/>
      <c r="AG400" s="207" t="s">
        <v>147</v>
      </c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</row>
    <row r="401" spans="1:60" outlineLevel="1" x14ac:dyDescent="0.25">
      <c r="A401" s="245">
        <v>182</v>
      </c>
      <c r="B401" s="246" t="s">
        <v>624</v>
      </c>
      <c r="C401" s="255" t="s">
        <v>625</v>
      </c>
      <c r="D401" s="247" t="s">
        <v>403</v>
      </c>
      <c r="E401" s="248">
        <v>1</v>
      </c>
      <c r="F401" s="249"/>
      <c r="G401" s="250">
        <f>ROUND(E401*F401,2)</f>
        <v>0</v>
      </c>
      <c r="H401" s="227">
        <v>860</v>
      </c>
      <c r="I401" s="226">
        <f>ROUND(E401*H401,2)</f>
        <v>860</v>
      </c>
      <c r="J401" s="227">
        <v>0</v>
      </c>
      <c r="K401" s="226">
        <f>ROUND(E401*J401,2)</f>
        <v>0</v>
      </c>
      <c r="L401" s="226">
        <v>15</v>
      </c>
      <c r="M401" s="226">
        <f>G401*(1+L401/100)</f>
        <v>0</v>
      </c>
      <c r="N401" s="226">
        <v>0</v>
      </c>
      <c r="O401" s="226">
        <f>ROUND(E401*N401,2)</f>
        <v>0</v>
      </c>
      <c r="P401" s="226">
        <v>0</v>
      </c>
      <c r="Q401" s="226">
        <f>ROUND(E401*P401,2)</f>
        <v>0</v>
      </c>
      <c r="R401" s="226"/>
      <c r="S401" s="226" t="s">
        <v>286</v>
      </c>
      <c r="T401" s="226" t="s">
        <v>161</v>
      </c>
      <c r="U401" s="226">
        <v>0</v>
      </c>
      <c r="V401" s="226">
        <f>ROUND(E401*U401,2)</f>
        <v>0</v>
      </c>
      <c r="W401" s="226"/>
      <c r="X401" s="226" t="s">
        <v>168</v>
      </c>
      <c r="Y401" s="207"/>
      <c r="Z401" s="207"/>
      <c r="AA401" s="207"/>
      <c r="AB401" s="207"/>
      <c r="AC401" s="207"/>
      <c r="AD401" s="207"/>
      <c r="AE401" s="207"/>
      <c r="AF401" s="207"/>
      <c r="AG401" s="207" t="s">
        <v>169</v>
      </c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</row>
    <row r="402" spans="1:60" outlineLevel="1" x14ac:dyDescent="0.25">
      <c r="A402" s="245">
        <v>183</v>
      </c>
      <c r="B402" s="246" t="s">
        <v>626</v>
      </c>
      <c r="C402" s="255" t="s">
        <v>627</v>
      </c>
      <c r="D402" s="247" t="s">
        <v>157</v>
      </c>
      <c r="E402" s="248">
        <v>16</v>
      </c>
      <c r="F402" s="249"/>
      <c r="G402" s="250">
        <f>ROUND(E402*F402,2)</f>
        <v>0</v>
      </c>
      <c r="H402" s="227">
        <v>103.5</v>
      </c>
      <c r="I402" s="226">
        <f>ROUND(E402*H402,2)</f>
        <v>1656</v>
      </c>
      <c r="J402" s="227">
        <v>0</v>
      </c>
      <c r="K402" s="226">
        <f>ROUND(E402*J402,2)</f>
        <v>0</v>
      </c>
      <c r="L402" s="226">
        <v>15</v>
      </c>
      <c r="M402" s="226">
        <f>G402*(1+L402/100)</f>
        <v>0</v>
      </c>
      <c r="N402" s="226">
        <v>5.2999999999999998E-4</v>
      </c>
      <c r="O402" s="226">
        <f>ROUND(E402*N402,2)</f>
        <v>0.01</v>
      </c>
      <c r="P402" s="226">
        <v>0</v>
      </c>
      <c r="Q402" s="226">
        <f>ROUND(E402*P402,2)</f>
        <v>0</v>
      </c>
      <c r="R402" s="226" t="s">
        <v>167</v>
      </c>
      <c r="S402" s="226" t="s">
        <v>145</v>
      </c>
      <c r="T402" s="226" t="s">
        <v>145</v>
      </c>
      <c r="U402" s="226">
        <v>0</v>
      </c>
      <c r="V402" s="226">
        <f>ROUND(E402*U402,2)</f>
        <v>0</v>
      </c>
      <c r="W402" s="226"/>
      <c r="X402" s="226" t="s">
        <v>168</v>
      </c>
      <c r="Y402" s="207"/>
      <c r="Z402" s="207"/>
      <c r="AA402" s="207"/>
      <c r="AB402" s="207"/>
      <c r="AC402" s="207"/>
      <c r="AD402" s="207"/>
      <c r="AE402" s="207"/>
      <c r="AF402" s="207"/>
      <c r="AG402" s="207" t="s">
        <v>169</v>
      </c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</row>
    <row r="403" spans="1:60" outlineLevel="1" x14ac:dyDescent="0.25">
      <c r="A403" s="245">
        <v>184</v>
      </c>
      <c r="B403" s="246" t="s">
        <v>628</v>
      </c>
      <c r="C403" s="255" t="s">
        <v>629</v>
      </c>
      <c r="D403" s="247" t="s">
        <v>157</v>
      </c>
      <c r="E403" s="248">
        <v>12</v>
      </c>
      <c r="F403" s="249"/>
      <c r="G403" s="250">
        <f>ROUND(E403*F403,2)</f>
        <v>0</v>
      </c>
      <c r="H403" s="227">
        <v>17.2</v>
      </c>
      <c r="I403" s="226">
        <f>ROUND(E403*H403,2)</f>
        <v>206.4</v>
      </c>
      <c r="J403" s="227">
        <v>0</v>
      </c>
      <c r="K403" s="226">
        <f>ROUND(E403*J403,2)</f>
        <v>0</v>
      </c>
      <c r="L403" s="226">
        <v>15</v>
      </c>
      <c r="M403" s="226">
        <f>G403*(1+L403/100)</f>
        <v>0</v>
      </c>
      <c r="N403" s="226">
        <v>8.0000000000000007E-5</v>
      </c>
      <c r="O403" s="226">
        <f>ROUND(E403*N403,2)</f>
        <v>0</v>
      </c>
      <c r="P403" s="226">
        <v>0</v>
      </c>
      <c r="Q403" s="226">
        <f>ROUND(E403*P403,2)</f>
        <v>0</v>
      </c>
      <c r="R403" s="226" t="s">
        <v>167</v>
      </c>
      <c r="S403" s="226" t="s">
        <v>145</v>
      </c>
      <c r="T403" s="226" t="s">
        <v>161</v>
      </c>
      <c r="U403" s="226">
        <v>0</v>
      </c>
      <c r="V403" s="226">
        <f>ROUND(E403*U403,2)</f>
        <v>0</v>
      </c>
      <c r="W403" s="226"/>
      <c r="X403" s="226" t="s">
        <v>168</v>
      </c>
      <c r="Y403" s="207"/>
      <c r="Z403" s="207"/>
      <c r="AA403" s="207"/>
      <c r="AB403" s="207"/>
      <c r="AC403" s="207"/>
      <c r="AD403" s="207"/>
      <c r="AE403" s="207"/>
      <c r="AF403" s="207"/>
      <c r="AG403" s="207" t="s">
        <v>169</v>
      </c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</row>
    <row r="404" spans="1:60" outlineLevel="1" x14ac:dyDescent="0.25">
      <c r="A404" s="245">
        <v>185</v>
      </c>
      <c r="B404" s="246" t="s">
        <v>630</v>
      </c>
      <c r="C404" s="255" t="s">
        <v>631</v>
      </c>
      <c r="D404" s="247" t="s">
        <v>157</v>
      </c>
      <c r="E404" s="248">
        <v>0.5</v>
      </c>
      <c r="F404" s="249"/>
      <c r="G404" s="250">
        <f>ROUND(E404*F404,2)</f>
        <v>0</v>
      </c>
      <c r="H404" s="227">
        <v>21.2</v>
      </c>
      <c r="I404" s="226">
        <f>ROUND(E404*H404,2)</f>
        <v>10.6</v>
      </c>
      <c r="J404" s="227">
        <v>0</v>
      </c>
      <c r="K404" s="226">
        <f>ROUND(E404*J404,2)</f>
        <v>0</v>
      </c>
      <c r="L404" s="226">
        <v>15</v>
      </c>
      <c r="M404" s="226">
        <f>G404*(1+L404/100)</f>
        <v>0</v>
      </c>
      <c r="N404" s="226">
        <v>6.0000000000000002E-5</v>
      </c>
      <c r="O404" s="226">
        <f>ROUND(E404*N404,2)</f>
        <v>0</v>
      </c>
      <c r="P404" s="226">
        <v>0</v>
      </c>
      <c r="Q404" s="226">
        <f>ROUND(E404*P404,2)</f>
        <v>0</v>
      </c>
      <c r="R404" s="226" t="s">
        <v>167</v>
      </c>
      <c r="S404" s="226" t="s">
        <v>145</v>
      </c>
      <c r="T404" s="226" t="s">
        <v>161</v>
      </c>
      <c r="U404" s="226">
        <v>0</v>
      </c>
      <c r="V404" s="226">
        <f>ROUND(E404*U404,2)</f>
        <v>0</v>
      </c>
      <c r="W404" s="226"/>
      <c r="X404" s="226" t="s">
        <v>168</v>
      </c>
      <c r="Y404" s="207"/>
      <c r="Z404" s="207"/>
      <c r="AA404" s="207"/>
      <c r="AB404" s="207"/>
      <c r="AC404" s="207"/>
      <c r="AD404" s="207"/>
      <c r="AE404" s="207"/>
      <c r="AF404" s="207"/>
      <c r="AG404" s="207" t="s">
        <v>169</v>
      </c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</row>
    <row r="405" spans="1:60" outlineLevel="1" x14ac:dyDescent="0.25">
      <c r="A405" s="245">
        <v>186</v>
      </c>
      <c r="B405" s="246" t="s">
        <v>632</v>
      </c>
      <c r="C405" s="255" t="s">
        <v>633</v>
      </c>
      <c r="D405" s="247" t="s">
        <v>224</v>
      </c>
      <c r="E405" s="248">
        <v>8</v>
      </c>
      <c r="F405" s="249"/>
      <c r="G405" s="250">
        <f>ROUND(E405*F405,2)</f>
        <v>0</v>
      </c>
      <c r="H405" s="227">
        <v>143.5</v>
      </c>
      <c r="I405" s="226">
        <f>ROUND(E405*H405,2)</f>
        <v>1148</v>
      </c>
      <c r="J405" s="227">
        <v>0</v>
      </c>
      <c r="K405" s="226">
        <f>ROUND(E405*J405,2)</f>
        <v>0</v>
      </c>
      <c r="L405" s="226">
        <v>15</v>
      </c>
      <c r="M405" s="226">
        <f>G405*(1+L405/100)</f>
        <v>0</v>
      </c>
      <c r="N405" s="226">
        <v>1.0000000000000001E-5</v>
      </c>
      <c r="O405" s="226">
        <f>ROUND(E405*N405,2)</f>
        <v>0</v>
      </c>
      <c r="P405" s="226">
        <v>0</v>
      </c>
      <c r="Q405" s="226">
        <f>ROUND(E405*P405,2)</f>
        <v>0</v>
      </c>
      <c r="R405" s="226" t="s">
        <v>167</v>
      </c>
      <c r="S405" s="226" t="s">
        <v>145</v>
      </c>
      <c r="T405" s="226" t="s">
        <v>161</v>
      </c>
      <c r="U405" s="226">
        <v>0</v>
      </c>
      <c r="V405" s="226">
        <f>ROUND(E405*U405,2)</f>
        <v>0</v>
      </c>
      <c r="W405" s="226"/>
      <c r="X405" s="226" t="s">
        <v>168</v>
      </c>
      <c r="Y405" s="207"/>
      <c r="Z405" s="207"/>
      <c r="AA405" s="207"/>
      <c r="AB405" s="207"/>
      <c r="AC405" s="207"/>
      <c r="AD405" s="207"/>
      <c r="AE405" s="207"/>
      <c r="AF405" s="207"/>
      <c r="AG405" s="207" t="s">
        <v>169</v>
      </c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</row>
    <row r="406" spans="1:60" outlineLevel="1" x14ac:dyDescent="0.25">
      <c r="A406" s="245">
        <v>187</v>
      </c>
      <c r="B406" s="246" t="s">
        <v>634</v>
      </c>
      <c r="C406" s="255" t="s">
        <v>635</v>
      </c>
      <c r="D406" s="247" t="s">
        <v>224</v>
      </c>
      <c r="E406" s="248">
        <v>1</v>
      </c>
      <c r="F406" s="249"/>
      <c r="G406" s="250">
        <f>ROUND(E406*F406,2)</f>
        <v>0</v>
      </c>
      <c r="H406" s="227">
        <v>557</v>
      </c>
      <c r="I406" s="226">
        <f>ROUND(E406*H406,2)</f>
        <v>557</v>
      </c>
      <c r="J406" s="227">
        <v>0</v>
      </c>
      <c r="K406" s="226">
        <f>ROUND(E406*J406,2)</f>
        <v>0</v>
      </c>
      <c r="L406" s="226">
        <v>15</v>
      </c>
      <c r="M406" s="226">
        <f>G406*(1+L406/100)</f>
        <v>0</v>
      </c>
      <c r="N406" s="226">
        <v>2.4000000000000001E-4</v>
      </c>
      <c r="O406" s="226">
        <f>ROUND(E406*N406,2)</f>
        <v>0</v>
      </c>
      <c r="P406" s="226">
        <v>0</v>
      </c>
      <c r="Q406" s="226">
        <f>ROUND(E406*P406,2)</f>
        <v>0</v>
      </c>
      <c r="R406" s="226" t="s">
        <v>167</v>
      </c>
      <c r="S406" s="226" t="s">
        <v>145</v>
      </c>
      <c r="T406" s="226" t="s">
        <v>161</v>
      </c>
      <c r="U406" s="226">
        <v>0</v>
      </c>
      <c r="V406" s="226">
        <f>ROUND(E406*U406,2)</f>
        <v>0</v>
      </c>
      <c r="W406" s="226"/>
      <c r="X406" s="226" t="s">
        <v>168</v>
      </c>
      <c r="Y406" s="207"/>
      <c r="Z406" s="207"/>
      <c r="AA406" s="207"/>
      <c r="AB406" s="207"/>
      <c r="AC406" s="207"/>
      <c r="AD406" s="207"/>
      <c r="AE406" s="207"/>
      <c r="AF406" s="207"/>
      <c r="AG406" s="207" t="s">
        <v>169</v>
      </c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</row>
    <row r="407" spans="1:60" outlineLevel="1" x14ac:dyDescent="0.25">
      <c r="A407" s="245">
        <v>188</v>
      </c>
      <c r="B407" s="246" t="s">
        <v>636</v>
      </c>
      <c r="C407" s="255" t="s">
        <v>637</v>
      </c>
      <c r="D407" s="247" t="s">
        <v>224</v>
      </c>
      <c r="E407" s="248">
        <v>8</v>
      </c>
      <c r="F407" s="249"/>
      <c r="G407" s="250">
        <f>ROUND(E407*F407,2)</f>
        <v>0</v>
      </c>
      <c r="H407" s="227">
        <v>48.6</v>
      </c>
      <c r="I407" s="226">
        <f>ROUND(E407*H407,2)</f>
        <v>388.8</v>
      </c>
      <c r="J407" s="227">
        <v>0</v>
      </c>
      <c r="K407" s="226">
        <f>ROUND(E407*J407,2)</f>
        <v>0</v>
      </c>
      <c r="L407" s="226">
        <v>15</v>
      </c>
      <c r="M407" s="226">
        <f>G407*(1+L407/100)</f>
        <v>0</v>
      </c>
      <c r="N407" s="226">
        <v>1.0000000000000001E-5</v>
      </c>
      <c r="O407" s="226">
        <f>ROUND(E407*N407,2)</f>
        <v>0</v>
      </c>
      <c r="P407" s="226">
        <v>0</v>
      </c>
      <c r="Q407" s="226">
        <f>ROUND(E407*P407,2)</f>
        <v>0</v>
      </c>
      <c r="R407" s="226" t="s">
        <v>167</v>
      </c>
      <c r="S407" s="226" t="s">
        <v>145</v>
      </c>
      <c r="T407" s="226" t="s">
        <v>161</v>
      </c>
      <c r="U407" s="226">
        <v>0</v>
      </c>
      <c r="V407" s="226">
        <f>ROUND(E407*U407,2)</f>
        <v>0</v>
      </c>
      <c r="W407" s="226"/>
      <c r="X407" s="226" t="s">
        <v>168</v>
      </c>
      <c r="Y407" s="207"/>
      <c r="Z407" s="207"/>
      <c r="AA407" s="207"/>
      <c r="AB407" s="207"/>
      <c r="AC407" s="207"/>
      <c r="AD407" s="207"/>
      <c r="AE407" s="207"/>
      <c r="AF407" s="207"/>
      <c r="AG407" s="207" t="s">
        <v>169</v>
      </c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</row>
    <row r="408" spans="1:60" outlineLevel="1" x14ac:dyDescent="0.25">
      <c r="A408" s="245">
        <v>189</v>
      </c>
      <c r="B408" s="246" t="s">
        <v>638</v>
      </c>
      <c r="C408" s="255" t="s">
        <v>639</v>
      </c>
      <c r="D408" s="247" t="s">
        <v>224</v>
      </c>
      <c r="E408" s="248">
        <v>8</v>
      </c>
      <c r="F408" s="249"/>
      <c r="G408" s="250">
        <f>ROUND(E408*F408,2)</f>
        <v>0</v>
      </c>
      <c r="H408" s="227">
        <v>30.8</v>
      </c>
      <c r="I408" s="226">
        <f>ROUND(E408*H408,2)</f>
        <v>246.4</v>
      </c>
      <c r="J408" s="227">
        <v>0</v>
      </c>
      <c r="K408" s="226">
        <f>ROUND(E408*J408,2)</f>
        <v>0</v>
      </c>
      <c r="L408" s="226">
        <v>15</v>
      </c>
      <c r="M408" s="226">
        <f>G408*(1+L408/100)</f>
        <v>0</v>
      </c>
      <c r="N408" s="226">
        <v>5.0000000000000002E-5</v>
      </c>
      <c r="O408" s="226">
        <f>ROUND(E408*N408,2)</f>
        <v>0</v>
      </c>
      <c r="P408" s="226">
        <v>0</v>
      </c>
      <c r="Q408" s="226">
        <f>ROUND(E408*P408,2)</f>
        <v>0</v>
      </c>
      <c r="R408" s="226" t="s">
        <v>167</v>
      </c>
      <c r="S408" s="226" t="s">
        <v>145</v>
      </c>
      <c r="T408" s="226" t="s">
        <v>161</v>
      </c>
      <c r="U408" s="226">
        <v>0</v>
      </c>
      <c r="V408" s="226">
        <f>ROUND(E408*U408,2)</f>
        <v>0</v>
      </c>
      <c r="W408" s="226"/>
      <c r="X408" s="226" t="s">
        <v>168</v>
      </c>
      <c r="Y408" s="207"/>
      <c r="Z408" s="207"/>
      <c r="AA408" s="207"/>
      <c r="AB408" s="207"/>
      <c r="AC408" s="207"/>
      <c r="AD408" s="207"/>
      <c r="AE408" s="207"/>
      <c r="AF408" s="207"/>
      <c r="AG408" s="207" t="s">
        <v>169</v>
      </c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</row>
    <row r="409" spans="1:60" outlineLevel="1" x14ac:dyDescent="0.25">
      <c r="A409" s="245">
        <v>190</v>
      </c>
      <c r="B409" s="246" t="s">
        <v>640</v>
      </c>
      <c r="C409" s="255" t="s">
        <v>641</v>
      </c>
      <c r="D409" s="247" t="s">
        <v>224</v>
      </c>
      <c r="E409" s="248">
        <v>1</v>
      </c>
      <c r="F409" s="249"/>
      <c r="G409" s="250">
        <f>ROUND(E409*F409,2)</f>
        <v>0</v>
      </c>
      <c r="H409" s="227">
        <v>42.3</v>
      </c>
      <c r="I409" s="226">
        <f>ROUND(E409*H409,2)</f>
        <v>42.3</v>
      </c>
      <c r="J409" s="227">
        <v>0</v>
      </c>
      <c r="K409" s="226">
        <f>ROUND(E409*J409,2)</f>
        <v>0</v>
      </c>
      <c r="L409" s="226">
        <v>15</v>
      </c>
      <c r="M409" s="226">
        <f>G409*(1+L409/100)</f>
        <v>0</v>
      </c>
      <c r="N409" s="226">
        <v>0</v>
      </c>
      <c r="O409" s="226">
        <f>ROUND(E409*N409,2)</f>
        <v>0</v>
      </c>
      <c r="P409" s="226">
        <v>0</v>
      </c>
      <c r="Q409" s="226">
        <f>ROUND(E409*P409,2)</f>
        <v>0</v>
      </c>
      <c r="R409" s="226" t="s">
        <v>167</v>
      </c>
      <c r="S409" s="226" t="s">
        <v>145</v>
      </c>
      <c r="T409" s="226" t="s">
        <v>161</v>
      </c>
      <c r="U409" s="226">
        <v>0</v>
      </c>
      <c r="V409" s="226">
        <f>ROUND(E409*U409,2)</f>
        <v>0</v>
      </c>
      <c r="W409" s="226"/>
      <c r="X409" s="226" t="s">
        <v>168</v>
      </c>
      <c r="Y409" s="207"/>
      <c r="Z409" s="207"/>
      <c r="AA409" s="207"/>
      <c r="AB409" s="207"/>
      <c r="AC409" s="207"/>
      <c r="AD409" s="207"/>
      <c r="AE409" s="207"/>
      <c r="AF409" s="207"/>
      <c r="AG409" s="207" t="s">
        <v>169</v>
      </c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</row>
    <row r="410" spans="1:60" outlineLevel="1" x14ac:dyDescent="0.25">
      <c r="A410" s="245">
        <v>191</v>
      </c>
      <c r="B410" s="246" t="s">
        <v>642</v>
      </c>
      <c r="C410" s="255" t="s">
        <v>643</v>
      </c>
      <c r="D410" s="247" t="s">
        <v>224</v>
      </c>
      <c r="E410" s="248">
        <v>21</v>
      </c>
      <c r="F410" s="249"/>
      <c r="G410" s="250">
        <f>ROUND(E410*F410,2)</f>
        <v>0</v>
      </c>
      <c r="H410" s="227">
        <v>13</v>
      </c>
      <c r="I410" s="226">
        <f>ROUND(E410*H410,2)</f>
        <v>273</v>
      </c>
      <c r="J410" s="227">
        <v>0</v>
      </c>
      <c r="K410" s="226">
        <f>ROUND(E410*J410,2)</f>
        <v>0</v>
      </c>
      <c r="L410" s="226">
        <v>15</v>
      </c>
      <c r="M410" s="226">
        <f>G410*(1+L410/100)</f>
        <v>0</v>
      </c>
      <c r="N410" s="226">
        <v>4.0000000000000003E-5</v>
      </c>
      <c r="O410" s="226">
        <f>ROUND(E410*N410,2)</f>
        <v>0</v>
      </c>
      <c r="P410" s="226">
        <v>0</v>
      </c>
      <c r="Q410" s="226">
        <f>ROUND(E410*P410,2)</f>
        <v>0</v>
      </c>
      <c r="R410" s="226" t="s">
        <v>167</v>
      </c>
      <c r="S410" s="226" t="s">
        <v>145</v>
      </c>
      <c r="T410" s="226" t="s">
        <v>161</v>
      </c>
      <c r="U410" s="226">
        <v>0</v>
      </c>
      <c r="V410" s="226">
        <f>ROUND(E410*U410,2)</f>
        <v>0</v>
      </c>
      <c r="W410" s="226"/>
      <c r="X410" s="226" t="s">
        <v>168</v>
      </c>
      <c r="Y410" s="207"/>
      <c r="Z410" s="207"/>
      <c r="AA410" s="207"/>
      <c r="AB410" s="207"/>
      <c r="AC410" s="207"/>
      <c r="AD410" s="207"/>
      <c r="AE410" s="207"/>
      <c r="AF410" s="207"/>
      <c r="AG410" s="207" t="s">
        <v>169</v>
      </c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</row>
    <row r="411" spans="1:60" outlineLevel="1" x14ac:dyDescent="0.25">
      <c r="A411" s="245">
        <v>192</v>
      </c>
      <c r="B411" s="246" t="s">
        <v>644</v>
      </c>
      <c r="C411" s="255" t="s">
        <v>645</v>
      </c>
      <c r="D411" s="247" t="s">
        <v>224</v>
      </c>
      <c r="E411" s="248">
        <v>5</v>
      </c>
      <c r="F411" s="249"/>
      <c r="G411" s="250">
        <f>ROUND(E411*F411,2)</f>
        <v>0</v>
      </c>
      <c r="H411" s="227">
        <v>1043</v>
      </c>
      <c r="I411" s="226">
        <f>ROUND(E411*H411,2)</f>
        <v>5215</v>
      </c>
      <c r="J411" s="227">
        <v>0</v>
      </c>
      <c r="K411" s="226">
        <f>ROUND(E411*J411,2)</f>
        <v>0</v>
      </c>
      <c r="L411" s="226">
        <v>15</v>
      </c>
      <c r="M411" s="226">
        <f>G411*(1+L411/100)</f>
        <v>0</v>
      </c>
      <c r="N411" s="226">
        <v>4.0000000000000001E-3</v>
      </c>
      <c r="O411" s="226">
        <f>ROUND(E411*N411,2)</f>
        <v>0.02</v>
      </c>
      <c r="P411" s="226">
        <v>0</v>
      </c>
      <c r="Q411" s="226">
        <f>ROUND(E411*P411,2)</f>
        <v>0</v>
      </c>
      <c r="R411" s="226" t="s">
        <v>167</v>
      </c>
      <c r="S411" s="226" t="s">
        <v>145</v>
      </c>
      <c r="T411" s="226" t="s">
        <v>161</v>
      </c>
      <c r="U411" s="226">
        <v>0</v>
      </c>
      <c r="V411" s="226">
        <f>ROUND(E411*U411,2)</f>
        <v>0</v>
      </c>
      <c r="W411" s="226"/>
      <c r="X411" s="226" t="s">
        <v>168</v>
      </c>
      <c r="Y411" s="207"/>
      <c r="Z411" s="207"/>
      <c r="AA411" s="207"/>
      <c r="AB411" s="207"/>
      <c r="AC411" s="207"/>
      <c r="AD411" s="207"/>
      <c r="AE411" s="207"/>
      <c r="AF411" s="207"/>
      <c r="AG411" s="207" t="s">
        <v>169</v>
      </c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</row>
    <row r="412" spans="1:60" outlineLevel="1" x14ac:dyDescent="0.25">
      <c r="A412" s="245">
        <v>193</v>
      </c>
      <c r="B412" s="246" t="s">
        <v>646</v>
      </c>
      <c r="C412" s="255" t="s">
        <v>647</v>
      </c>
      <c r="D412" s="247" t="s">
        <v>224</v>
      </c>
      <c r="E412" s="248">
        <v>1</v>
      </c>
      <c r="F412" s="249"/>
      <c r="G412" s="250">
        <f>ROUND(E412*F412,2)</f>
        <v>0</v>
      </c>
      <c r="H412" s="227">
        <v>1210</v>
      </c>
      <c r="I412" s="226">
        <f>ROUND(E412*H412,2)</f>
        <v>1210</v>
      </c>
      <c r="J412" s="227">
        <v>0</v>
      </c>
      <c r="K412" s="226">
        <f>ROUND(E412*J412,2)</f>
        <v>0</v>
      </c>
      <c r="L412" s="226">
        <v>15</v>
      </c>
      <c r="M412" s="226">
        <f>G412*(1+L412/100)</f>
        <v>0</v>
      </c>
      <c r="N412" s="226">
        <v>4.0000000000000001E-3</v>
      </c>
      <c r="O412" s="226">
        <f>ROUND(E412*N412,2)</f>
        <v>0</v>
      </c>
      <c r="P412" s="226">
        <v>0</v>
      </c>
      <c r="Q412" s="226">
        <f>ROUND(E412*P412,2)</f>
        <v>0</v>
      </c>
      <c r="R412" s="226"/>
      <c r="S412" s="226" t="s">
        <v>286</v>
      </c>
      <c r="T412" s="226" t="s">
        <v>161</v>
      </c>
      <c r="U412" s="226">
        <v>0</v>
      </c>
      <c r="V412" s="226">
        <f>ROUND(E412*U412,2)</f>
        <v>0</v>
      </c>
      <c r="W412" s="226"/>
      <c r="X412" s="226" t="s">
        <v>168</v>
      </c>
      <c r="Y412" s="207"/>
      <c r="Z412" s="207"/>
      <c r="AA412" s="207"/>
      <c r="AB412" s="207"/>
      <c r="AC412" s="207"/>
      <c r="AD412" s="207"/>
      <c r="AE412" s="207"/>
      <c r="AF412" s="207"/>
      <c r="AG412" s="207" t="s">
        <v>169</v>
      </c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</row>
    <row r="413" spans="1:60" outlineLevel="1" x14ac:dyDescent="0.25">
      <c r="A413" s="245">
        <v>194</v>
      </c>
      <c r="B413" s="246" t="s">
        <v>648</v>
      </c>
      <c r="C413" s="255" t="s">
        <v>649</v>
      </c>
      <c r="D413" s="247" t="s">
        <v>224</v>
      </c>
      <c r="E413" s="248">
        <v>1</v>
      </c>
      <c r="F413" s="249"/>
      <c r="G413" s="250">
        <f>ROUND(E413*F413,2)</f>
        <v>0</v>
      </c>
      <c r="H413" s="227">
        <v>978</v>
      </c>
      <c r="I413" s="226">
        <f>ROUND(E413*H413,2)</f>
        <v>978</v>
      </c>
      <c r="J413" s="227">
        <v>0</v>
      </c>
      <c r="K413" s="226">
        <f>ROUND(E413*J413,2)</f>
        <v>0</v>
      </c>
      <c r="L413" s="226">
        <v>15</v>
      </c>
      <c r="M413" s="226">
        <f>G413*(1+L413/100)</f>
        <v>0</v>
      </c>
      <c r="N413" s="226">
        <v>2.63E-2</v>
      </c>
      <c r="O413" s="226">
        <f>ROUND(E413*N413,2)</f>
        <v>0.03</v>
      </c>
      <c r="P413" s="226">
        <v>0</v>
      </c>
      <c r="Q413" s="226">
        <f>ROUND(E413*P413,2)</f>
        <v>0</v>
      </c>
      <c r="R413" s="226"/>
      <c r="S413" s="226" t="s">
        <v>286</v>
      </c>
      <c r="T413" s="226" t="s">
        <v>161</v>
      </c>
      <c r="U413" s="226">
        <v>0</v>
      </c>
      <c r="V413" s="226">
        <f>ROUND(E413*U413,2)</f>
        <v>0</v>
      </c>
      <c r="W413" s="226"/>
      <c r="X413" s="226" t="s">
        <v>168</v>
      </c>
      <c r="Y413" s="207"/>
      <c r="Z413" s="207"/>
      <c r="AA413" s="207"/>
      <c r="AB413" s="207"/>
      <c r="AC413" s="207"/>
      <c r="AD413" s="207"/>
      <c r="AE413" s="207"/>
      <c r="AF413" s="207"/>
      <c r="AG413" s="207" t="s">
        <v>169</v>
      </c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</row>
    <row r="414" spans="1:60" outlineLevel="1" x14ac:dyDescent="0.25">
      <c r="A414" s="245">
        <v>195</v>
      </c>
      <c r="B414" s="246" t="s">
        <v>650</v>
      </c>
      <c r="C414" s="255" t="s">
        <v>651</v>
      </c>
      <c r="D414" s="247" t="s">
        <v>224</v>
      </c>
      <c r="E414" s="248">
        <v>2</v>
      </c>
      <c r="F414" s="249"/>
      <c r="G414" s="250">
        <f>ROUND(E414*F414,2)</f>
        <v>0</v>
      </c>
      <c r="H414" s="227">
        <v>199.5</v>
      </c>
      <c r="I414" s="226">
        <f>ROUND(E414*H414,2)</f>
        <v>399</v>
      </c>
      <c r="J414" s="227">
        <v>0</v>
      </c>
      <c r="K414" s="226">
        <f>ROUND(E414*J414,2)</f>
        <v>0</v>
      </c>
      <c r="L414" s="226">
        <v>15</v>
      </c>
      <c r="M414" s="226">
        <f>G414*(1+L414/100)</f>
        <v>0</v>
      </c>
      <c r="N414" s="226">
        <v>1.8000000000000001E-4</v>
      </c>
      <c r="O414" s="226">
        <f>ROUND(E414*N414,2)</f>
        <v>0</v>
      </c>
      <c r="P414" s="226">
        <v>0</v>
      </c>
      <c r="Q414" s="226">
        <f>ROUND(E414*P414,2)</f>
        <v>0</v>
      </c>
      <c r="R414" s="226" t="s">
        <v>167</v>
      </c>
      <c r="S414" s="226" t="s">
        <v>145</v>
      </c>
      <c r="T414" s="226" t="s">
        <v>161</v>
      </c>
      <c r="U414" s="226">
        <v>0</v>
      </c>
      <c r="V414" s="226">
        <f>ROUND(E414*U414,2)</f>
        <v>0</v>
      </c>
      <c r="W414" s="226"/>
      <c r="X414" s="226" t="s">
        <v>168</v>
      </c>
      <c r="Y414" s="207"/>
      <c r="Z414" s="207"/>
      <c r="AA414" s="207"/>
      <c r="AB414" s="207"/>
      <c r="AC414" s="207"/>
      <c r="AD414" s="207"/>
      <c r="AE414" s="207"/>
      <c r="AF414" s="207"/>
      <c r="AG414" s="207" t="s">
        <v>169</v>
      </c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</row>
    <row r="415" spans="1:60" outlineLevel="1" x14ac:dyDescent="0.25">
      <c r="A415" s="245">
        <v>196</v>
      </c>
      <c r="B415" s="246" t="s">
        <v>652</v>
      </c>
      <c r="C415" s="255" t="s">
        <v>653</v>
      </c>
      <c r="D415" s="247" t="s">
        <v>224</v>
      </c>
      <c r="E415" s="248">
        <v>1</v>
      </c>
      <c r="F415" s="249"/>
      <c r="G415" s="250">
        <f>ROUND(E415*F415,2)</f>
        <v>0</v>
      </c>
      <c r="H415" s="227">
        <v>145</v>
      </c>
      <c r="I415" s="226">
        <f>ROUND(E415*H415,2)</f>
        <v>145</v>
      </c>
      <c r="J415" s="227">
        <v>0</v>
      </c>
      <c r="K415" s="226">
        <f>ROUND(E415*J415,2)</f>
        <v>0</v>
      </c>
      <c r="L415" s="226">
        <v>15</v>
      </c>
      <c r="M415" s="226">
        <f>G415*(1+L415/100)</f>
        <v>0</v>
      </c>
      <c r="N415" s="226">
        <v>1.8000000000000001E-4</v>
      </c>
      <c r="O415" s="226">
        <f>ROUND(E415*N415,2)</f>
        <v>0</v>
      </c>
      <c r="P415" s="226">
        <v>0</v>
      </c>
      <c r="Q415" s="226">
        <f>ROUND(E415*P415,2)</f>
        <v>0</v>
      </c>
      <c r="R415" s="226" t="s">
        <v>167</v>
      </c>
      <c r="S415" s="226" t="s">
        <v>145</v>
      </c>
      <c r="T415" s="226" t="s">
        <v>161</v>
      </c>
      <c r="U415" s="226">
        <v>0</v>
      </c>
      <c r="V415" s="226">
        <f>ROUND(E415*U415,2)</f>
        <v>0</v>
      </c>
      <c r="W415" s="226"/>
      <c r="X415" s="226" t="s">
        <v>168</v>
      </c>
      <c r="Y415" s="207"/>
      <c r="Z415" s="207"/>
      <c r="AA415" s="207"/>
      <c r="AB415" s="207"/>
      <c r="AC415" s="207"/>
      <c r="AD415" s="207"/>
      <c r="AE415" s="207"/>
      <c r="AF415" s="207"/>
      <c r="AG415" s="207" t="s">
        <v>169</v>
      </c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</row>
    <row r="416" spans="1:60" outlineLevel="1" x14ac:dyDescent="0.25">
      <c r="A416" s="245">
        <v>197</v>
      </c>
      <c r="B416" s="246" t="s">
        <v>654</v>
      </c>
      <c r="C416" s="255" t="s">
        <v>655</v>
      </c>
      <c r="D416" s="247" t="s">
        <v>224</v>
      </c>
      <c r="E416" s="248">
        <v>1</v>
      </c>
      <c r="F416" s="249"/>
      <c r="G416" s="250">
        <f>ROUND(E416*F416,2)</f>
        <v>0</v>
      </c>
      <c r="H416" s="227">
        <v>378</v>
      </c>
      <c r="I416" s="226">
        <f>ROUND(E416*H416,2)</f>
        <v>378</v>
      </c>
      <c r="J416" s="227">
        <v>0</v>
      </c>
      <c r="K416" s="226">
        <f>ROUND(E416*J416,2)</f>
        <v>0</v>
      </c>
      <c r="L416" s="226">
        <v>15</v>
      </c>
      <c r="M416" s="226">
        <f>G416*(1+L416/100)</f>
        <v>0</v>
      </c>
      <c r="N416" s="226">
        <v>4.0000000000000002E-4</v>
      </c>
      <c r="O416" s="226">
        <f>ROUND(E416*N416,2)</f>
        <v>0</v>
      </c>
      <c r="P416" s="226">
        <v>0</v>
      </c>
      <c r="Q416" s="226">
        <f>ROUND(E416*P416,2)</f>
        <v>0</v>
      </c>
      <c r="R416" s="226" t="s">
        <v>167</v>
      </c>
      <c r="S416" s="226" t="s">
        <v>145</v>
      </c>
      <c r="T416" s="226" t="s">
        <v>161</v>
      </c>
      <c r="U416" s="226">
        <v>0</v>
      </c>
      <c r="V416" s="226">
        <f>ROUND(E416*U416,2)</f>
        <v>0</v>
      </c>
      <c r="W416" s="226"/>
      <c r="X416" s="226" t="s">
        <v>168</v>
      </c>
      <c r="Y416" s="207"/>
      <c r="Z416" s="207"/>
      <c r="AA416" s="207"/>
      <c r="AB416" s="207"/>
      <c r="AC416" s="207"/>
      <c r="AD416" s="207"/>
      <c r="AE416" s="207"/>
      <c r="AF416" s="207"/>
      <c r="AG416" s="207" t="s">
        <v>169</v>
      </c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</row>
    <row r="417" spans="1:60" outlineLevel="1" x14ac:dyDescent="0.25">
      <c r="A417" s="245">
        <v>198</v>
      </c>
      <c r="B417" s="246" t="s">
        <v>656</v>
      </c>
      <c r="C417" s="255" t="s">
        <v>657</v>
      </c>
      <c r="D417" s="247" t="s">
        <v>224</v>
      </c>
      <c r="E417" s="248">
        <v>1</v>
      </c>
      <c r="F417" s="249"/>
      <c r="G417" s="250">
        <f>ROUND(E417*F417,2)</f>
        <v>0</v>
      </c>
      <c r="H417" s="227">
        <v>885</v>
      </c>
      <c r="I417" s="226">
        <f>ROUND(E417*H417,2)</f>
        <v>885</v>
      </c>
      <c r="J417" s="227">
        <v>0</v>
      </c>
      <c r="K417" s="226">
        <f>ROUND(E417*J417,2)</f>
        <v>0</v>
      </c>
      <c r="L417" s="226">
        <v>15</v>
      </c>
      <c r="M417" s="226">
        <f>G417*(1+L417/100)</f>
        <v>0</v>
      </c>
      <c r="N417" s="226">
        <v>5.0000000000000001E-4</v>
      </c>
      <c r="O417" s="226">
        <f>ROUND(E417*N417,2)</f>
        <v>0</v>
      </c>
      <c r="P417" s="226">
        <v>0</v>
      </c>
      <c r="Q417" s="226">
        <f>ROUND(E417*P417,2)</f>
        <v>0</v>
      </c>
      <c r="R417" s="226" t="s">
        <v>167</v>
      </c>
      <c r="S417" s="226" t="s">
        <v>145</v>
      </c>
      <c r="T417" s="226" t="s">
        <v>161</v>
      </c>
      <c r="U417" s="226">
        <v>0</v>
      </c>
      <c r="V417" s="226">
        <f>ROUND(E417*U417,2)</f>
        <v>0</v>
      </c>
      <c r="W417" s="226"/>
      <c r="X417" s="226" t="s">
        <v>168</v>
      </c>
      <c r="Y417" s="207"/>
      <c r="Z417" s="207"/>
      <c r="AA417" s="207"/>
      <c r="AB417" s="207"/>
      <c r="AC417" s="207"/>
      <c r="AD417" s="207"/>
      <c r="AE417" s="207"/>
      <c r="AF417" s="207"/>
      <c r="AG417" s="207" t="s">
        <v>169</v>
      </c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</row>
    <row r="418" spans="1:60" ht="20.399999999999999" outlineLevel="1" x14ac:dyDescent="0.25">
      <c r="A418" s="245">
        <v>199</v>
      </c>
      <c r="B418" s="246" t="s">
        <v>658</v>
      </c>
      <c r="C418" s="255" t="s">
        <v>659</v>
      </c>
      <c r="D418" s="247" t="s">
        <v>224</v>
      </c>
      <c r="E418" s="248">
        <v>2</v>
      </c>
      <c r="F418" s="249"/>
      <c r="G418" s="250">
        <f>ROUND(E418*F418,2)</f>
        <v>0</v>
      </c>
      <c r="H418" s="227">
        <v>1416</v>
      </c>
      <c r="I418" s="226">
        <f>ROUND(E418*H418,2)</f>
        <v>2832</v>
      </c>
      <c r="J418" s="227">
        <v>0</v>
      </c>
      <c r="K418" s="226">
        <f>ROUND(E418*J418,2)</f>
        <v>0</v>
      </c>
      <c r="L418" s="226">
        <v>15</v>
      </c>
      <c r="M418" s="226">
        <f>G418*(1+L418/100)</f>
        <v>0</v>
      </c>
      <c r="N418" s="226">
        <v>2.7E-4</v>
      </c>
      <c r="O418" s="226">
        <f>ROUND(E418*N418,2)</f>
        <v>0</v>
      </c>
      <c r="P418" s="226">
        <v>0</v>
      </c>
      <c r="Q418" s="226">
        <f>ROUND(E418*P418,2)</f>
        <v>0</v>
      </c>
      <c r="R418" s="226" t="s">
        <v>167</v>
      </c>
      <c r="S418" s="226" t="s">
        <v>145</v>
      </c>
      <c r="T418" s="226" t="s">
        <v>145</v>
      </c>
      <c r="U418" s="226">
        <v>0</v>
      </c>
      <c r="V418" s="226">
        <f>ROUND(E418*U418,2)</f>
        <v>0</v>
      </c>
      <c r="W418" s="226"/>
      <c r="X418" s="226" t="s">
        <v>168</v>
      </c>
      <c r="Y418" s="207"/>
      <c r="Z418" s="207"/>
      <c r="AA418" s="207"/>
      <c r="AB418" s="207"/>
      <c r="AC418" s="207"/>
      <c r="AD418" s="207"/>
      <c r="AE418" s="207"/>
      <c r="AF418" s="207"/>
      <c r="AG418" s="207" t="s">
        <v>169</v>
      </c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</row>
    <row r="419" spans="1:60" outlineLevel="1" x14ac:dyDescent="0.25">
      <c r="A419" s="245">
        <v>200</v>
      </c>
      <c r="B419" s="246" t="s">
        <v>660</v>
      </c>
      <c r="C419" s="255" t="s">
        <v>661</v>
      </c>
      <c r="D419" s="247" t="s">
        <v>662</v>
      </c>
      <c r="E419" s="248">
        <v>25</v>
      </c>
      <c r="F419" s="249"/>
      <c r="G419" s="250">
        <f>ROUND(E419*F419,2)</f>
        <v>0</v>
      </c>
      <c r="H419" s="227">
        <v>12</v>
      </c>
      <c r="I419" s="226">
        <f>ROUND(E419*H419,2)</f>
        <v>300</v>
      </c>
      <c r="J419" s="227">
        <v>0</v>
      </c>
      <c r="K419" s="226">
        <f>ROUND(E419*J419,2)</f>
        <v>0</v>
      </c>
      <c r="L419" s="226">
        <v>15</v>
      </c>
      <c r="M419" s="226">
        <f>G419*(1+L419/100)</f>
        <v>0</v>
      </c>
      <c r="N419" s="226">
        <v>1</v>
      </c>
      <c r="O419" s="226">
        <f>ROUND(E419*N419,2)</f>
        <v>25</v>
      </c>
      <c r="P419" s="226">
        <v>0</v>
      </c>
      <c r="Q419" s="226">
        <f>ROUND(E419*P419,2)</f>
        <v>0</v>
      </c>
      <c r="R419" s="226" t="s">
        <v>167</v>
      </c>
      <c r="S419" s="226" t="s">
        <v>145</v>
      </c>
      <c r="T419" s="226" t="s">
        <v>161</v>
      </c>
      <c r="U419" s="226">
        <v>0</v>
      </c>
      <c r="V419" s="226">
        <f>ROUND(E419*U419,2)</f>
        <v>0</v>
      </c>
      <c r="W419" s="226"/>
      <c r="X419" s="226" t="s">
        <v>168</v>
      </c>
      <c r="Y419" s="207"/>
      <c r="Z419" s="207"/>
      <c r="AA419" s="207"/>
      <c r="AB419" s="207"/>
      <c r="AC419" s="207"/>
      <c r="AD419" s="207"/>
      <c r="AE419" s="207"/>
      <c r="AF419" s="207"/>
      <c r="AG419" s="207" t="s">
        <v>169</v>
      </c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</row>
    <row r="420" spans="1:60" outlineLevel="1" x14ac:dyDescent="0.25">
      <c r="A420" s="245">
        <v>201</v>
      </c>
      <c r="B420" s="246" t="s">
        <v>663</v>
      </c>
      <c r="C420" s="255" t="s">
        <v>664</v>
      </c>
      <c r="D420" s="247" t="s">
        <v>285</v>
      </c>
      <c r="E420" s="248">
        <v>1</v>
      </c>
      <c r="F420" s="249"/>
      <c r="G420" s="250">
        <f>ROUND(E420*F420,2)</f>
        <v>0</v>
      </c>
      <c r="H420" s="227">
        <v>0</v>
      </c>
      <c r="I420" s="226">
        <f>ROUND(E420*H420,2)</f>
        <v>0</v>
      </c>
      <c r="J420" s="227">
        <v>5000</v>
      </c>
      <c r="K420" s="226">
        <f>ROUND(E420*J420,2)</f>
        <v>5000</v>
      </c>
      <c r="L420" s="226">
        <v>15</v>
      </c>
      <c r="M420" s="226">
        <f>G420*(1+L420/100)</f>
        <v>0</v>
      </c>
      <c r="N420" s="226">
        <v>0</v>
      </c>
      <c r="O420" s="226">
        <f>ROUND(E420*N420,2)</f>
        <v>0</v>
      </c>
      <c r="P420" s="226">
        <v>0</v>
      </c>
      <c r="Q420" s="226">
        <f>ROUND(E420*P420,2)</f>
        <v>0</v>
      </c>
      <c r="R420" s="226"/>
      <c r="S420" s="226" t="s">
        <v>286</v>
      </c>
      <c r="T420" s="226" t="s">
        <v>161</v>
      </c>
      <c r="U420" s="226">
        <v>0</v>
      </c>
      <c r="V420" s="226">
        <f>ROUND(E420*U420,2)</f>
        <v>0</v>
      </c>
      <c r="W420" s="226"/>
      <c r="X420" s="226" t="s">
        <v>211</v>
      </c>
      <c r="Y420" s="207"/>
      <c r="Z420" s="207"/>
      <c r="AA420" s="207"/>
      <c r="AB420" s="207"/>
      <c r="AC420" s="207"/>
      <c r="AD420" s="207"/>
      <c r="AE420" s="207"/>
      <c r="AF420" s="207"/>
      <c r="AG420" s="207" t="s">
        <v>212</v>
      </c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  <c r="BH420" s="207"/>
    </row>
    <row r="421" spans="1:60" x14ac:dyDescent="0.25">
      <c r="A421" s="233" t="s">
        <v>140</v>
      </c>
      <c r="B421" s="234" t="s">
        <v>108</v>
      </c>
      <c r="C421" s="252" t="s">
        <v>109</v>
      </c>
      <c r="D421" s="235"/>
      <c r="E421" s="236"/>
      <c r="F421" s="237"/>
      <c r="G421" s="238">
        <f>SUMIF(AG422:AG425,"&lt;&gt;NOR",G422:G425)</f>
        <v>0</v>
      </c>
      <c r="H421" s="232"/>
      <c r="I421" s="232">
        <f>SUM(I422:I425)</f>
        <v>221.22</v>
      </c>
      <c r="J421" s="232"/>
      <c r="K421" s="232">
        <f>SUM(K422:K425)</f>
        <v>458.78</v>
      </c>
      <c r="L421" s="232"/>
      <c r="M421" s="232">
        <f>SUM(M422:M425)</f>
        <v>0</v>
      </c>
      <c r="N421" s="232"/>
      <c r="O421" s="232">
        <f>SUM(O422:O425)</f>
        <v>0</v>
      </c>
      <c r="P421" s="232"/>
      <c r="Q421" s="232">
        <f>SUM(Q422:Q425)</f>
        <v>0</v>
      </c>
      <c r="R421" s="232"/>
      <c r="S421" s="232"/>
      <c r="T421" s="232"/>
      <c r="U421" s="232"/>
      <c r="V421" s="232">
        <f>SUM(V422:V425)</f>
        <v>0.91999999999999993</v>
      </c>
      <c r="W421" s="232"/>
      <c r="X421" s="232"/>
      <c r="AG421" t="s">
        <v>141</v>
      </c>
    </row>
    <row r="422" spans="1:60" outlineLevel="1" x14ac:dyDescent="0.25">
      <c r="A422" s="245">
        <v>202</v>
      </c>
      <c r="B422" s="246" t="s">
        <v>665</v>
      </c>
      <c r="C422" s="255" t="s">
        <v>666</v>
      </c>
      <c r="D422" s="247" t="s">
        <v>224</v>
      </c>
      <c r="E422" s="248">
        <v>1</v>
      </c>
      <c r="F422" s="249"/>
      <c r="G422" s="250">
        <f>ROUND(E422*F422,2)</f>
        <v>0</v>
      </c>
      <c r="H422" s="227">
        <v>69.22</v>
      </c>
      <c r="I422" s="226">
        <f>ROUND(E422*H422,2)</f>
        <v>69.22</v>
      </c>
      <c r="J422" s="227">
        <v>122.28</v>
      </c>
      <c r="K422" s="226">
        <f>ROUND(E422*J422,2)</f>
        <v>122.28</v>
      </c>
      <c r="L422" s="226">
        <v>15</v>
      </c>
      <c r="M422" s="226">
        <f>G422*(1+L422/100)</f>
        <v>0</v>
      </c>
      <c r="N422" s="226">
        <v>0</v>
      </c>
      <c r="O422" s="226">
        <f>ROUND(E422*N422,2)</f>
        <v>0</v>
      </c>
      <c r="P422" s="226">
        <v>0</v>
      </c>
      <c r="Q422" s="226">
        <f>ROUND(E422*P422,2)</f>
        <v>0</v>
      </c>
      <c r="R422" s="226"/>
      <c r="S422" s="226" t="s">
        <v>145</v>
      </c>
      <c r="T422" s="226" t="s">
        <v>161</v>
      </c>
      <c r="U422" s="226">
        <v>0.23599999999999999</v>
      </c>
      <c r="V422" s="226">
        <f>ROUND(E422*U422,2)</f>
        <v>0.24</v>
      </c>
      <c r="W422" s="226"/>
      <c r="X422" s="226" t="s">
        <v>146</v>
      </c>
      <c r="Y422" s="207"/>
      <c r="Z422" s="207"/>
      <c r="AA422" s="207"/>
      <c r="AB422" s="207"/>
      <c r="AC422" s="207"/>
      <c r="AD422" s="207"/>
      <c r="AE422" s="207"/>
      <c r="AF422" s="207"/>
      <c r="AG422" s="207" t="s">
        <v>147</v>
      </c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</row>
    <row r="423" spans="1:60" outlineLevel="1" x14ac:dyDescent="0.25">
      <c r="A423" s="245">
        <v>203</v>
      </c>
      <c r="B423" s="246" t="s">
        <v>667</v>
      </c>
      <c r="C423" s="255" t="s">
        <v>668</v>
      </c>
      <c r="D423" s="247" t="s">
        <v>224</v>
      </c>
      <c r="E423" s="248">
        <v>1</v>
      </c>
      <c r="F423" s="249"/>
      <c r="G423" s="250">
        <f>ROUND(E423*F423,2)</f>
        <v>0</v>
      </c>
      <c r="H423" s="227">
        <v>0</v>
      </c>
      <c r="I423" s="226">
        <f>ROUND(E423*H423,2)</f>
        <v>0</v>
      </c>
      <c r="J423" s="227">
        <v>237</v>
      </c>
      <c r="K423" s="226">
        <f>ROUND(E423*J423,2)</f>
        <v>237</v>
      </c>
      <c r="L423" s="226">
        <v>15</v>
      </c>
      <c r="M423" s="226">
        <f>G423*(1+L423/100)</f>
        <v>0</v>
      </c>
      <c r="N423" s="226">
        <v>0</v>
      </c>
      <c r="O423" s="226">
        <f>ROUND(E423*N423,2)</f>
        <v>0</v>
      </c>
      <c r="P423" s="226">
        <v>0</v>
      </c>
      <c r="Q423" s="226">
        <f>ROUND(E423*P423,2)</f>
        <v>0</v>
      </c>
      <c r="R423" s="226"/>
      <c r="S423" s="226" t="s">
        <v>145</v>
      </c>
      <c r="T423" s="226" t="s">
        <v>161</v>
      </c>
      <c r="U423" s="226">
        <v>0.48</v>
      </c>
      <c r="V423" s="226">
        <f>ROUND(E423*U423,2)</f>
        <v>0.48</v>
      </c>
      <c r="W423" s="226"/>
      <c r="X423" s="226" t="s">
        <v>146</v>
      </c>
      <c r="Y423" s="207"/>
      <c r="Z423" s="207"/>
      <c r="AA423" s="207"/>
      <c r="AB423" s="207"/>
      <c r="AC423" s="207"/>
      <c r="AD423" s="207"/>
      <c r="AE423" s="207"/>
      <c r="AF423" s="207"/>
      <c r="AG423" s="207" t="s">
        <v>147</v>
      </c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</row>
    <row r="424" spans="1:60" outlineLevel="1" x14ac:dyDescent="0.25">
      <c r="A424" s="245">
        <v>204</v>
      </c>
      <c r="B424" s="246" t="s">
        <v>669</v>
      </c>
      <c r="C424" s="255" t="s">
        <v>670</v>
      </c>
      <c r="D424" s="247" t="s">
        <v>224</v>
      </c>
      <c r="E424" s="248">
        <v>1</v>
      </c>
      <c r="F424" s="249"/>
      <c r="G424" s="250">
        <f>ROUND(E424*F424,2)</f>
        <v>0</v>
      </c>
      <c r="H424" s="227">
        <v>0</v>
      </c>
      <c r="I424" s="226">
        <f>ROUND(E424*H424,2)</f>
        <v>0</v>
      </c>
      <c r="J424" s="227">
        <v>99.5</v>
      </c>
      <c r="K424" s="226">
        <f>ROUND(E424*J424,2)</f>
        <v>99.5</v>
      </c>
      <c r="L424" s="226">
        <v>15</v>
      </c>
      <c r="M424" s="226">
        <f>G424*(1+L424/100)</f>
        <v>0</v>
      </c>
      <c r="N424" s="226">
        <v>0</v>
      </c>
      <c r="O424" s="226">
        <f>ROUND(E424*N424,2)</f>
        <v>0</v>
      </c>
      <c r="P424" s="226">
        <v>0</v>
      </c>
      <c r="Q424" s="226">
        <f>ROUND(E424*P424,2)</f>
        <v>0</v>
      </c>
      <c r="R424" s="226"/>
      <c r="S424" s="226" t="s">
        <v>145</v>
      </c>
      <c r="T424" s="226" t="s">
        <v>161</v>
      </c>
      <c r="U424" s="226">
        <v>0.20166999999999999</v>
      </c>
      <c r="V424" s="226">
        <f>ROUND(E424*U424,2)</f>
        <v>0.2</v>
      </c>
      <c r="W424" s="226"/>
      <c r="X424" s="226" t="s">
        <v>146</v>
      </c>
      <c r="Y424" s="207"/>
      <c r="Z424" s="207"/>
      <c r="AA424" s="207"/>
      <c r="AB424" s="207"/>
      <c r="AC424" s="207"/>
      <c r="AD424" s="207"/>
      <c r="AE424" s="207"/>
      <c r="AF424" s="207"/>
      <c r="AG424" s="207" t="s">
        <v>147</v>
      </c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</row>
    <row r="425" spans="1:60" outlineLevel="1" x14ac:dyDescent="0.25">
      <c r="A425" s="245">
        <v>205</v>
      </c>
      <c r="B425" s="246" t="s">
        <v>671</v>
      </c>
      <c r="C425" s="255" t="s">
        <v>672</v>
      </c>
      <c r="D425" s="247" t="s">
        <v>224</v>
      </c>
      <c r="E425" s="248">
        <v>1</v>
      </c>
      <c r="F425" s="249"/>
      <c r="G425" s="250">
        <f>ROUND(E425*F425,2)</f>
        <v>0</v>
      </c>
      <c r="H425" s="227">
        <v>152</v>
      </c>
      <c r="I425" s="226">
        <f>ROUND(E425*H425,2)</f>
        <v>152</v>
      </c>
      <c r="J425" s="227">
        <v>0</v>
      </c>
      <c r="K425" s="226">
        <f>ROUND(E425*J425,2)</f>
        <v>0</v>
      </c>
      <c r="L425" s="226">
        <v>15</v>
      </c>
      <c r="M425" s="226">
        <f>G425*(1+L425/100)</f>
        <v>0</v>
      </c>
      <c r="N425" s="226">
        <v>1.0000000000000001E-5</v>
      </c>
      <c r="O425" s="226">
        <f>ROUND(E425*N425,2)</f>
        <v>0</v>
      </c>
      <c r="P425" s="226">
        <v>0</v>
      </c>
      <c r="Q425" s="226">
        <f>ROUND(E425*P425,2)</f>
        <v>0</v>
      </c>
      <c r="R425" s="226" t="s">
        <v>167</v>
      </c>
      <c r="S425" s="226" t="s">
        <v>145</v>
      </c>
      <c r="T425" s="226" t="s">
        <v>161</v>
      </c>
      <c r="U425" s="226">
        <v>0</v>
      </c>
      <c r="V425" s="226">
        <f>ROUND(E425*U425,2)</f>
        <v>0</v>
      </c>
      <c r="W425" s="226"/>
      <c r="X425" s="226" t="s">
        <v>168</v>
      </c>
      <c r="Y425" s="207"/>
      <c r="Z425" s="207"/>
      <c r="AA425" s="207"/>
      <c r="AB425" s="207"/>
      <c r="AC425" s="207"/>
      <c r="AD425" s="207"/>
      <c r="AE425" s="207"/>
      <c r="AF425" s="207"/>
      <c r="AG425" s="207" t="s">
        <v>169</v>
      </c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</row>
    <row r="426" spans="1:60" x14ac:dyDescent="0.25">
      <c r="A426" s="233" t="s">
        <v>140</v>
      </c>
      <c r="B426" s="234" t="s">
        <v>110</v>
      </c>
      <c r="C426" s="252" t="s">
        <v>111</v>
      </c>
      <c r="D426" s="235"/>
      <c r="E426" s="236"/>
      <c r="F426" s="237"/>
      <c r="G426" s="238">
        <f>SUMIF(AG427:AG433,"&lt;&gt;NOR",G427:G433)</f>
        <v>0</v>
      </c>
      <c r="H426" s="232"/>
      <c r="I426" s="232">
        <f>SUM(I427:I433)</f>
        <v>0</v>
      </c>
      <c r="J426" s="232"/>
      <c r="K426" s="232">
        <f>SUM(K427:K433)</f>
        <v>5016.84</v>
      </c>
      <c r="L426" s="232"/>
      <c r="M426" s="232">
        <f>SUM(M427:M433)</f>
        <v>0</v>
      </c>
      <c r="N426" s="232"/>
      <c r="O426" s="232">
        <f>SUM(O427:O433)</f>
        <v>0</v>
      </c>
      <c r="P426" s="232"/>
      <c r="Q426" s="232">
        <f>SUM(Q427:Q433)</f>
        <v>0</v>
      </c>
      <c r="R426" s="232"/>
      <c r="S426" s="232"/>
      <c r="T426" s="232"/>
      <c r="U426" s="232"/>
      <c r="V426" s="232">
        <f>SUM(V427:V433)</f>
        <v>7.7099999999999991</v>
      </c>
      <c r="W426" s="232"/>
      <c r="X426" s="232"/>
      <c r="AG426" t="s">
        <v>141</v>
      </c>
    </row>
    <row r="427" spans="1:60" outlineLevel="1" x14ac:dyDescent="0.25">
      <c r="A427" s="245">
        <v>206</v>
      </c>
      <c r="B427" s="246" t="s">
        <v>673</v>
      </c>
      <c r="C427" s="255" t="s">
        <v>674</v>
      </c>
      <c r="D427" s="247" t="s">
        <v>675</v>
      </c>
      <c r="E427" s="248">
        <v>4</v>
      </c>
      <c r="F427" s="249"/>
      <c r="G427" s="250">
        <f>ROUND(E427*F427,2)</f>
        <v>0</v>
      </c>
      <c r="H427" s="227">
        <v>0</v>
      </c>
      <c r="I427" s="226">
        <f>ROUND(E427*H427,2)</f>
        <v>0</v>
      </c>
      <c r="J427" s="227">
        <v>49.7</v>
      </c>
      <c r="K427" s="226">
        <f>ROUND(E427*J427,2)</f>
        <v>198.8</v>
      </c>
      <c r="L427" s="226">
        <v>15</v>
      </c>
      <c r="M427" s="226">
        <f>G427*(1+L427/100)</f>
        <v>0</v>
      </c>
      <c r="N427" s="226">
        <v>0</v>
      </c>
      <c r="O427" s="226">
        <f>ROUND(E427*N427,2)</f>
        <v>0</v>
      </c>
      <c r="P427" s="226">
        <v>0</v>
      </c>
      <c r="Q427" s="226">
        <f>ROUND(E427*P427,2)</f>
        <v>0</v>
      </c>
      <c r="R427" s="226"/>
      <c r="S427" s="226" t="s">
        <v>145</v>
      </c>
      <c r="T427" s="226" t="s">
        <v>161</v>
      </c>
      <c r="U427" s="226">
        <v>0</v>
      </c>
      <c r="V427" s="226">
        <f>ROUND(E427*U427,2)</f>
        <v>0</v>
      </c>
      <c r="W427" s="226"/>
      <c r="X427" s="226" t="s">
        <v>146</v>
      </c>
      <c r="Y427" s="207"/>
      <c r="Z427" s="207"/>
      <c r="AA427" s="207"/>
      <c r="AB427" s="207"/>
      <c r="AC427" s="207"/>
      <c r="AD427" s="207"/>
      <c r="AE427" s="207"/>
      <c r="AF427" s="207"/>
      <c r="AG427" s="207" t="s">
        <v>147</v>
      </c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</row>
    <row r="428" spans="1:60" outlineLevel="1" x14ac:dyDescent="0.25">
      <c r="A428" s="245">
        <v>207</v>
      </c>
      <c r="B428" s="246" t="s">
        <v>676</v>
      </c>
      <c r="C428" s="255" t="s">
        <v>677</v>
      </c>
      <c r="D428" s="247" t="s">
        <v>144</v>
      </c>
      <c r="E428" s="248">
        <v>2.7963</v>
      </c>
      <c r="F428" s="249"/>
      <c r="G428" s="250">
        <f>ROUND(E428*F428,2)</f>
        <v>0</v>
      </c>
      <c r="H428" s="227">
        <v>0</v>
      </c>
      <c r="I428" s="226">
        <f>ROUND(E428*H428,2)</f>
        <v>0</v>
      </c>
      <c r="J428" s="227">
        <v>168.5</v>
      </c>
      <c r="K428" s="226">
        <f>ROUND(E428*J428,2)</f>
        <v>471.18</v>
      </c>
      <c r="L428" s="226">
        <v>15</v>
      </c>
      <c r="M428" s="226">
        <f>G428*(1+L428/100)</f>
        <v>0</v>
      </c>
      <c r="N428" s="226">
        <v>0</v>
      </c>
      <c r="O428" s="226">
        <f>ROUND(E428*N428,2)</f>
        <v>0</v>
      </c>
      <c r="P428" s="226">
        <v>0</v>
      </c>
      <c r="Q428" s="226">
        <f>ROUND(E428*P428,2)</f>
        <v>0</v>
      </c>
      <c r="R428" s="226"/>
      <c r="S428" s="226" t="s">
        <v>145</v>
      </c>
      <c r="T428" s="226" t="s">
        <v>161</v>
      </c>
      <c r="U428" s="226">
        <v>0.27700000000000002</v>
      </c>
      <c r="V428" s="226">
        <f>ROUND(E428*U428,2)</f>
        <v>0.77</v>
      </c>
      <c r="W428" s="226"/>
      <c r="X428" s="226" t="s">
        <v>678</v>
      </c>
      <c r="Y428" s="207"/>
      <c r="Z428" s="207"/>
      <c r="AA428" s="207"/>
      <c r="AB428" s="207"/>
      <c r="AC428" s="207"/>
      <c r="AD428" s="207"/>
      <c r="AE428" s="207"/>
      <c r="AF428" s="207"/>
      <c r="AG428" s="207" t="s">
        <v>679</v>
      </c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</row>
    <row r="429" spans="1:60" outlineLevel="1" x14ac:dyDescent="0.25">
      <c r="A429" s="245">
        <v>208</v>
      </c>
      <c r="B429" s="246" t="s">
        <v>680</v>
      </c>
      <c r="C429" s="255" t="s">
        <v>681</v>
      </c>
      <c r="D429" s="247" t="s">
        <v>144</v>
      </c>
      <c r="E429" s="248">
        <v>2.7963</v>
      </c>
      <c r="F429" s="249"/>
      <c r="G429" s="250">
        <f>ROUND(E429*F429,2)</f>
        <v>0</v>
      </c>
      <c r="H429" s="227">
        <v>0</v>
      </c>
      <c r="I429" s="226">
        <f>ROUND(E429*H429,2)</f>
        <v>0</v>
      </c>
      <c r="J429" s="227">
        <v>234.5</v>
      </c>
      <c r="K429" s="226">
        <f>ROUND(E429*J429,2)</f>
        <v>655.73</v>
      </c>
      <c r="L429" s="226">
        <v>15</v>
      </c>
      <c r="M429" s="226">
        <f>G429*(1+L429/100)</f>
        <v>0</v>
      </c>
      <c r="N429" s="226">
        <v>0</v>
      </c>
      <c r="O429" s="226">
        <f>ROUND(E429*N429,2)</f>
        <v>0</v>
      </c>
      <c r="P429" s="226">
        <v>0</v>
      </c>
      <c r="Q429" s="226">
        <f>ROUND(E429*P429,2)</f>
        <v>0</v>
      </c>
      <c r="R429" s="226"/>
      <c r="S429" s="226" t="s">
        <v>145</v>
      </c>
      <c r="T429" s="226" t="s">
        <v>161</v>
      </c>
      <c r="U429" s="226">
        <v>0.49</v>
      </c>
      <c r="V429" s="226">
        <f>ROUND(E429*U429,2)</f>
        <v>1.37</v>
      </c>
      <c r="W429" s="226"/>
      <c r="X429" s="226" t="s">
        <v>678</v>
      </c>
      <c r="Y429" s="207"/>
      <c r="Z429" s="207"/>
      <c r="AA429" s="207"/>
      <c r="AB429" s="207"/>
      <c r="AC429" s="207"/>
      <c r="AD429" s="207"/>
      <c r="AE429" s="207"/>
      <c r="AF429" s="207"/>
      <c r="AG429" s="207" t="s">
        <v>679</v>
      </c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</row>
    <row r="430" spans="1:60" outlineLevel="1" x14ac:dyDescent="0.25">
      <c r="A430" s="245">
        <v>209</v>
      </c>
      <c r="B430" s="246" t="s">
        <v>682</v>
      </c>
      <c r="C430" s="255" t="s">
        <v>683</v>
      </c>
      <c r="D430" s="247" t="s">
        <v>144</v>
      </c>
      <c r="E430" s="248">
        <v>55.926049999999996</v>
      </c>
      <c r="F430" s="249"/>
      <c r="G430" s="250">
        <f>ROUND(E430*F430,2)</f>
        <v>0</v>
      </c>
      <c r="H430" s="227">
        <v>0</v>
      </c>
      <c r="I430" s="226">
        <f>ROUND(E430*H430,2)</f>
        <v>0</v>
      </c>
      <c r="J430" s="227">
        <v>16</v>
      </c>
      <c r="K430" s="226">
        <f>ROUND(E430*J430,2)</f>
        <v>894.82</v>
      </c>
      <c r="L430" s="226">
        <v>15</v>
      </c>
      <c r="M430" s="226">
        <f>G430*(1+L430/100)</f>
        <v>0</v>
      </c>
      <c r="N430" s="226">
        <v>0</v>
      </c>
      <c r="O430" s="226">
        <f>ROUND(E430*N430,2)</f>
        <v>0</v>
      </c>
      <c r="P430" s="226">
        <v>0</v>
      </c>
      <c r="Q430" s="226">
        <f>ROUND(E430*P430,2)</f>
        <v>0</v>
      </c>
      <c r="R430" s="226"/>
      <c r="S430" s="226" t="s">
        <v>145</v>
      </c>
      <c r="T430" s="226" t="s">
        <v>161</v>
      </c>
      <c r="U430" s="226">
        <v>0</v>
      </c>
      <c r="V430" s="226">
        <f>ROUND(E430*U430,2)</f>
        <v>0</v>
      </c>
      <c r="W430" s="226"/>
      <c r="X430" s="226" t="s">
        <v>678</v>
      </c>
      <c r="Y430" s="207"/>
      <c r="Z430" s="207"/>
      <c r="AA430" s="207"/>
      <c r="AB430" s="207"/>
      <c r="AC430" s="207"/>
      <c r="AD430" s="207"/>
      <c r="AE430" s="207"/>
      <c r="AF430" s="207"/>
      <c r="AG430" s="207" t="s">
        <v>679</v>
      </c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</row>
    <row r="431" spans="1:60" outlineLevel="1" x14ac:dyDescent="0.25">
      <c r="A431" s="245">
        <v>210</v>
      </c>
      <c r="B431" s="246" t="s">
        <v>684</v>
      </c>
      <c r="C431" s="255" t="s">
        <v>685</v>
      </c>
      <c r="D431" s="247" t="s">
        <v>144</v>
      </c>
      <c r="E431" s="248">
        <v>2.7963</v>
      </c>
      <c r="F431" s="249"/>
      <c r="G431" s="250">
        <f>ROUND(E431*F431,2)</f>
        <v>0</v>
      </c>
      <c r="H431" s="227">
        <v>0</v>
      </c>
      <c r="I431" s="226">
        <f>ROUND(E431*H431,2)</f>
        <v>0</v>
      </c>
      <c r="J431" s="227">
        <v>331</v>
      </c>
      <c r="K431" s="226">
        <f>ROUND(E431*J431,2)</f>
        <v>925.58</v>
      </c>
      <c r="L431" s="226">
        <v>15</v>
      </c>
      <c r="M431" s="226">
        <f>G431*(1+L431/100)</f>
        <v>0</v>
      </c>
      <c r="N431" s="226">
        <v>0</v>
      </c>
      <c r="O431" s="226">
        <f>ROUND(E431*N431,2)</f>
        <v>0</v>
      </c>
      <c r="P431" s="226">
        <v>0</v>
      </c>
      <c r="Q431" s="226">
        <f>ROUND(E431*P431,2)</f>
        <v>0</v>
      </c>
      <c r="R431" s="226"/>
      <c r="S431" s="226" t="s">
        <v>145</v>
      </c>
      <c r="T431" s="226" t="s">
        <v>161</v>
      </c>
      <c r="U431" s="226">
        <v>0.94199999999999995</v>
      </c>
      <c r="V431" s="226">
        <f>ROUND(E431*U431,2)</f>
        <v>2.63</v>
      </c>
      <c r="W431" s="226"/>
      <c r="X431" s="226" t="s">
        <v>678</v>
      </c>
      <c r="Y431" s="207"/>
      <c r="Z431" s="207"/>
      <c r="AA431" s="207"/>
      <c r="AB431" s="207"/>
      <c r="AC431" s="207"/>
      <c r="AD431" s="207"/>
      <c r="AE431" s="207"/>
      <c r="AF431" s="207"/>
      <c r="AG431" s="207" t="s">
        <v>679</v>
      </c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</row>
    <row r="432" spans="1:60" outlineLevel="1" x14ac:dyDescent="0.25">
      <c r="A432" s="245">
        <v>211</v>
      </c>
      <c r="B432" s="246" t="s">
        <v>686</v>
      </c>
      <c r="C432" s="255" t="s">
        <v>687</v>
      </c>
      <c r="D432" s="247" t="s">
        <v>144</v>
      </c>
      <c r="E432" s="248">
        <v>27.96302</v>
      </c>
      <c r="F432" s="249"/>
      <c r="G432" s="250">
        <f>ROUND(E432*F432,2)</f>
        <v>0</v>
      </c>
      <c r="H432" s="227">
        <v>0</v>
      </c>
      <c r="I432" s="226">
        <f>ROUND(E432*H432,2)</f>
        <v>0</v>
      </c>
      <c r="J432" s="227">
        <v>36.9</v>
      </c>
      <c r="K432" s="226">
        <f>ROUND(E432*J432,2)</f>
        <v>1031.8399999999999</v>
      </c>
      <c r="L432" s="226">
        <v>15</v>
      </c>
      <c r="M432" s="226">
        <f>G432*(1+L432/100)</f>
        <v>0</v>
      </c>
      <c r="N432" s="226">
        <v>0</v>
      </c>
      <c r="O432" s="226">
        <f>ROUND(E432*N432,2)</f>
        <v>0</v>
      </c>
      <c r="P432" s="226">
        <v>0</v>
      </c>
      <c r="Q432" s="226">
        <f>ROUND(E432*P432,2)</f>
        <v>0</v>
      </c>
      <c r="R432" s="226"/>
      <c r="S432" s="226" t="s">
        <v>145</v>
      </c>
      <c r="T432" s="226" t="s">
        <v>161</v>
      </c>
      <c r="U432" s="226">
        <v>0.105</v>
      </c>
      <c r="V432" s="226">
        <f>ROUND(E432*U432,2)</f>
        <v>2.94</v>
      </c>
      <c r="W432" s="226"/>
      <c r="X432" s="226" t="s">
        <v>678</v>
      </c>
      <c r="Y432" s="207"/>
      <c r="Z432" s="207"/>
      <c r="AA432" s="207"/>
      <c r="AB432" s="207"/>
      <c r="AC432" s="207"/>
      <c r="AD432" s="207"/>
      <c r="AE432" s="207"/>
      <c r="AF432" s="207"/>
      <c r="AG432" s="207" t="s">
        <v>679</v>
      </c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</row>
    <row r="433" spans="1:60" outlineLevel="1" x14ac:dyDescent="0.25">
      <c r="A433" s="239">
        <v>212</v>
      </c>
      <c r="B433" s="240" t="s">
        <v>688</v>
      </c>
      <c r="C433" s="253" t="s">
        <v>689</v>
      </c>
      <c r="D433" s="241" t="s">
        <v>144</v>
      </c>
      <c r="E433" s="242">
        <v>2.7963</v>
      </c>
      <c r="F433" s="243"/>
      <c r="G433" s="244">
        <f>ROUND(E433*F433,2)</f>
        <v>0</v>
      </c>
      <c r="H433" s="227">
        <v>0</v>
      </c>
      <c r="I433" s="226">
        <f>ROUND(E433*H433,2)</f>
        <v>0</v>
      </c>
      <c r="J433" s="227">
        <v>300</v>
      </c>
      <c r="K433" s="226">
        <f>ROUND(E433*J433,2)</f>
        <v>838.89</v>
      </c>
      <c r="L433" s="226">
        <v>15</v>
      </c>
      <c r="M433" s="226">
        <f>G433*(1+L433/100)</f>
        <v>0</v>
      </c>
      <c r="N433" s="226">
        <v>0</v>
      </c>
      <c r="O433" s="226">
        <f>ROUND(E433*N433,2)</f>
        <v>0</v>
      </c>
      <c r="P433" s="226">
        <v>0</v>
      </c>
      <c r="Q433" s="226">
        <f>ROUND(E433*P433,2)</f>
        <v>0</v>
      </c>
      <c r="R433" s="226"/>
      <c r="S433" s="226" t="s">
        <v>690</v>
      </c>
      <c r="T433" s="226" t="s">
        <v>161</v>
      </c>
      <c r="U433" s="226">
        <v>0</v>
      </c>
      <c r="V433" s="226">
        <f>ROUND(E433*U433,2)</f>
        <v>0</v>
      </c>
      <c r="W433" s="226"/>
      <c r="X433" s="226" t="s">
        <v>678</v>
      </c>
      <c r="Y433" s="207"/>
      <c r="Z433" s="207"/>
      <c r="AA433" s="207"/>
      <c r="AB433" s="207"/>
      <c r="AC433" s="207"/>
      <c r="AD433" s="207"/>
      <c r="AE433" s="207"/>
      <c r="AF433" s="207"/>
      <c r="AG433" s="207" t="s">
        <v>679</v>
      </c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</row>
    <row r="434" spans="1:60" x14ac:dyDescent="0.25">
      <c r="A434" s="3"/>
      <c r="B434" s="4"/>
      <c r="C434" s="258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AE434">
        <v>15</v>
      </c>
      <c r="AF434">
        <v>21</v>
      </c>
      <c r="AG434" t="s">
        <v>127</v>
      </c>
    </row>
    <row r="435" spans="1:60" x14ac:dyDescent="0.25">
      <c r="A435" s="210"/>
      <c r="B435" s="211" t="s">
        <v>31</v>
      </c>
      <c r="C435" s="259"/>
      <c r="D435" s="212"/>
      <c r="E435" s="213"/>
      <c r="F435" s="213"/>
      <c r="G435" s="251">
        <f>G8+G19+G22+G60+G69+G72+G79+G122+G124+G133+G135+G144+G159+G169+G201+G211+G217+G245+G247+G266+G301+G335+G343+G381+G421+G426</f>
        <v>0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AE435">
        <f>SUMIF(L7:L433,AE434,G7:G433)</f>
        <v>0</v>
      </c>
      <c r="AF435">
        <f>SUMIF(L7:L433,AF434,G7:G433)</f>
        <v>0</v>
      </c>
      <c r="AG435" t="s">
        <v>691</v>
      </c>
    </row>
    <row r="436" spans="1:60" x14ac:dyDescent="0.25">
      <c r="A436" s="3"/>
      <c r="B436" s="4"/>
      <c r="C436" s="258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60" x14ac:dyDescent="0.25">
      <c r="A437" s="3"/>
      <c r="B437" s="4"/>
      <c r="C437" s="258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60" x14ac:dyDescent="0.25">
      <c r="A438" s="214" t="s">
        <v>692</v>
      </c>
      <c r="B438" s="214"/>
      <c r="C438" s="260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60" x14ac:dyDescent="0.25">
      <c r="A439" s="215"/>
      <c r="B439" s="216"/>
      <c r="C439" s="261"/>
      <c r="D439" s="216"/>
      <c r="E439" s="216"/>
      <c r="F439" s="216"/>
      <c r="G439" s="21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AG439" t="s">
        <v>693</v>
      </c>
    </row>
    <row r="440" spans="1:60" x14ac:dyDescent="0.25">
      <c r="A440" s="218"/>
      <c r="B440" s="219"/>
      <c r="C440" s="262"/>
      <c r="D440" s="219"/>
      <c r="E440" s="219"/>
      <c r="F440" s="219"/>
      <c r="G440" s="220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60" x14ac:dyDescent="0.25">
      <c r="A441" s="218"/>
      <c r="B441" s="219"/>
      <c r="C441" s="262"/>
      <c r="D441" s="219"/>
      <c r="E441" s="219"/>
      <c r="F441" s="219"/>
      <c r="G441" s="220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60" x14ac:dyDescent="0.25">
      <c r="A442" s="218"/>
      <c r="B442" s="219"/>
      <c r="C442" s="262"/>
      <c r="D442" s="219"/>
      <c r="E442" s="219"/>
      <c r="F442" s="219"/>
      <c r="G442" s="220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60" x14ac:dyDescent="0.25">
      <c r="A443" s="221"/>
      <c r="B443" s="222"/>
      <c r="C443" s="263"/>
      <c r="D443" s="222"/>
      <c r="E443" s="222"/>
      <c r="F443" s="222"/>
      <c r="G443" s="22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60" x14ac:dyDescent="0.25">
      <c r="A444" s="3"/>
      <c r="B444" s="4"/>
      <c r="C444" s="258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60" x14ac:dyDescent="0.25">
      <c r="C445" s="264"/>
      <c r="D445" s="10"/>
      <c r="AG445" t="s">
        <v>694</v>
      </c>
    </row>
    <row r="446" spans="1:60" x14ac:dyDescent="0.25">
      <c r="D446" s="10"/>
    </row>
    <row r="447" spans="1:60" x14ac:dyDescent="0.25">
      <c r="D447" s="10"/>
    </row>
    <row r="448" spans="1:60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38:C438"/>
    <mergeCell ref="A439:G44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8234-2950-4F6E-8CF9-6E9E7F23C1FE}">
  <sheetPr>
    <outlinePr summaryBelow="0"/>
  </sheetPr>
  <dimension ref="A1:BH5000"/>
  <sheetViews>
    <sheetView workbookViewId="0">
      <pane ySplit="7" topLeftCell="A8" activePane="bottomLeft" state="frozen"/>
      <selection pane="bottomLeft" activeCell="Z11" sqref="Z11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115</v>
      </c>
    </row>
    <row r="2" spans="1:60" ht="25.05" customHeight="1" x14ac:dyDescent="0.25">
      <c r="A2" s="193" t="s">
        <v>8</v>
      </c>
      <c r="B2" s="49"/>
      <c r="C2" s="196" t="s">
        <v>785</v>
      </c>
      <c r="D2" s="194"/>
      <c r="E2" s="194"/>
      <c r="F2" s="194"/>
      <c r="G2" s="195"/>
      <c r="AG2" t="s">
        <v>116</v>
      </c>
    </row>
    <row r="3" spans="1:60" ht="25.05" customHeight="1" x14ac:dyDescent="0.25">
      <c r="A3" s="193" t="s">
        <v>9</v>
      </c>
      <c r="B3" s="49"/>
      <c r="C3" s="196" t="s">
        <v>45</v>
      </c>
      <c r="D3" s="194"/>
      <c r="E3" s="194"/>
      <c r="F3" s="194"/>
      <c r="G3" s="195"/>
      <c r="AC3" s="172" t="s">
        <v>116</v>
      </c>
      <c r="AG3" t="s">
        <v>117</v>
      </c>
    </row>
    <row r="4" spans="1:60" ht="25.05" customHeight="1" x14ac:dyDescent="0.25">
      <c r="A4" s="197" t="s">
        <v>10</v>
      </c>
      <c r="B4" s="198"/>
      <c r="C4" s="199" t="s">
        <v>50</v>
      </c>
      <c r="D4" s="200"/>
      <c r="E4" s="200"/>
      <c r="F4" s="200"/>
      <c r="G4" s="201"/>
      <c r="AG4" t="s">
        <v>118</v>
      </c>
    </row>
    <row r="5" spans="1:60" x14ac:dyDescent="0.25">
      <c r="D5" s="10"/>
    </row>
    <row r="6" spans="1:60" ht="39.6" x14ac:dyDescent="0.25">
      <c r="A6" s="203" t="s">
        <v>119</v>
      </c>
      <c r="B6" s="205" t="s">
        <v>120</v>
      </c>
      <c r="C6" s="205" t="s">
        <v>121</v>
      </c>
      <c r="D6" s="204" t="s">
        <v>122</v>
      </c>
      <c r="E6" s="203" t="s">
        <v>123</v>
      </c>
      <c r="F6" s="202" t="s">
        <v>124</v>
      </c>
      <c r="G6" s="203" t="s">
        <v>31</v>
      </c>
      <c r="H6" s="206" t="s">
        <v>32</v>
      </c>
      <c r="I6" s="206" t="s">
        <v>125</v>
      </c>
      <c r="J6" s="206" t="s">
        <v>33</v>
      </c>
      <c r="K6" s="206" t="s">
        <v>126</v>
      </c>
      <c r="L6" s="206" t="s">
        <v>127</v>
      </c>
      <c r="M6" s="206" t="s">
        <v>128</v>
      </c>
      <c r="N6" s="206" t="s">
        <v>129</v>
      </c>
      <c r="O6" s="206" t="s">
        <v>130</v>
      </c>
      <c r="P6" s="206" t="s">
        <v>131</v>
      </c>
      <c r="Q6" s="206" t="s">
        <v>132</v>
      </c>
      <c r="R6" s="206" t="s">
        <v>133</v>
      </c>
      <c r="S6" s="206" t="s">
        <v>134</v>
      </c>
      <c r="T6" s="206" t="s">
        <v>135</v>
      </c>
      <c r="U6" s="206" t="s">
        <v>136</v>
      </c>
      <c r="V6" s="206" t="s">
        <v>137</v>
      </c>
      <c r="W6" s="206" t="s">
        <v>138</v>
      </c>
      <c r="X6" s="206" t="s">
        <v>139</v>
      </c>
    </row>
    <row r="7" spans="1:60" hidden="1" x14ac:dyDescent="0.25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5">
      <c r="A8" s="233" t="s">
        <v>140</v>
      </c>
      <c r="B8" s="234" t="s">
        <v>56</v>
      </c>
      <c r="C8" s="252" t="s">
        <v>57</v>
      </c>
      <c r="D8" s="235"/>
      <c r="E8" s="236"/>
      <c r="F8" s="237"/>
      <c r="G8" s="238">
        <f>SUMIF(AG9:AG18,"&lt;&gt;NOR",G9:G18)</f>
        <v>0</v>
      </c>
      <c r="H8" s="232"/>
      <c r="I8" s="232">
        <f>SUM(I9:I18)</f>
        <v>1468.8600000000001</v>
      </c>
      <c r="J8" s="232"/>
      <c r="K8" s="232">
        <f>SUM(K9:K18)</f>
        <v>1515.47</v>
      </c>
      <c r="L8" s="232"/>
      <c r="M8" s="232">
        <f>SUM(M9:M18)</f>
        <v>0</v>
      </c>
      <c r="N8" s="232"/>
      <c r="O8" s="232">
        <f>SUM(O9:O18)</f>
        <v>0.13</v>
      </c>
      <c r="P8" s="232"/>
      <c r="Q8" s="232">
        <f>SUM(Q9:Q18)</f>
        <v>0</v>
      </c>
      <c r="R8" s="232"/>
      <c r="S8" s="232"/>
      <c r="T8" s="232"/>
      <c r="U8" s="232"/>
      <c r="V8" s="232">
        <f>SUM(V9:V18)</f>
        <v>3.51</v>
      </c>
      <c r="W8" s="232"/>
      <c r="X8" s="232"/>
      <c r="AG8" t="s">
        <v>141</v>
      </c>
    </row>
    <row r="9" spans="1:60" outlineLevel="1" x14ac:dyDescent="0.25">
      <c r="A9" s="239">
        <v>1</v>
      </c>
      <c r="B9" s="240" t="s">
        <v>142</v>
      </c>
      <c r="C9" s="253" t="s">
        <v>143</v>
      </c>
      <c r="D9" s="241" t="s">
        <v>144</v>
      </c>
      <c r="E9" s="242">
        <v>6.7299999999999999E-3</v>
      </c>
      <c r="F9" s="243"/>
      <c r="G9" s="244">
        <f>ROUND(E9*F9,2)</f>
        <v>0</v>
      </c>
      <c r="H9" s="227">
        <v>42724.55</v>
      </c>
      <c r="I9" s="226">
        <f>ROUND(E9*H9,2)</f>
        <v>287.54000000000002</v>
      </c>
      <c r="J9" s="227">
        <v>9555.4500000000007</v>
      </c>
      <c r="K9" s="226">
        <f>ROUND(E9*J9,2)</f>
        <v>64.31</v>
      </c>
      <c r="L9" s="226">
        <v>15</v>
      </c>
      <c r="M9" s="226">
        <f>G9*(1+L9/100)</f>
        <v>0</v>
      </c>
      <c r="N9" s="226">
        <v>1.0900000000000001</v>
      </c>
      <c r="O9" s="226">
        <f>ROUND(E9*N9,2)</f>
        <v>0.01</v>
      </c>
      <c r="P9" s="226">
        <v>0</v>
      </c>
      <c r="Q9" s="226">
        <f>ROUND(E9*P9,2)</f>
        <v>0</v>
      </c>
      <c r="R9" s="226"/>
      <c r="S9" s="226" t="s">
        <v>145</v>
      </c>
      <c r="T9" s="226" t="s">
        <v>145</v>
      </c>
      <c r="U9" s="226">
        <v>20.6</v>
      </c>
      <c r="V9" s="226">
        <f>ROUND(E9*U9,2)</f>
        <v>0.14000000000000001</v>
      </c>
      <c r="W9" s="226"/>
      <c r="X9" s="226" t="s">
        <v>146</v>
      </c>
      <c r="Y9" s="207"/>
      <c r="Z9" s="207"/>
      <c r="AA9" s="207"/>
      <c r="AB9" s="207"/>
      <c r="AC9" s="207"/>
      <c r="AD9" s="207"/>
      <c r="AE9" s="207"/>
      <c r="AF9" s="207"/>
      <c r="AG9" s="207" t="s">
        <v>147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24"/>
      <c r="B10" s="225"/>
      <c r="C10" s="254" t="s">
        <v>148</v>
      </c>
      <c r="D10" s="228"/>
      <c r="E10" s="229">
        <v>6.7299999999999999E-3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07"/>
      <c r="Z10" s="207"/>
      <c r="AA10" s="207"/>
      <c r="AB10" s="207"/>
      <c r="AC10" s="207"/>
      <c r="AD10" s="207"/>
      <c r="AE10" s="207"/>
      <c r="AF10" s="207"/>
      <c r="AG10" s="207" t="s">
        <v>149</v>
      </c>
      <c r="AH10" s="207">
        <v>0</v>
      </c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ht="20.399999999999999" outlineLevel="1" x14ac:dyDescent="0.25">
      <c r="A11" s="239">
        <v>2</v>
      </c>
      <c r="B11" s="240" t="s">
        <v>150</v>
      </c>
      <c r="C11" s="253" t="s">
        <v>151</v>
      </c>
      <c r="D11" s="241" t="s">
        <v>152</v>
      </c>
      <c r="E11" s="242">
        <v>1.27</v>
      </c>
      <c r="F11" s="243"/>
      <c r="G11" s="244">
        <f>ROUND(E11*F11,2)</f>
        <v>0</v>
      </c>
      <c r="H11" s="227">
        <v>490.43</v>
      </c>
      <c r="I11" s="226">
        <f>ROUND(E11*H11,2)</f>
        <v>622.85</v>
      </c>
      <c r="J11" s="227">
        <v>243.57</v>
      </c>
      <c r="K11" s="226">
        <f>ROUND(E11*J11,2)</f>
        <v>309.33</v>
      </c>
      <c r="L11" s="226">
        <v>15</v>
      </c>
      <c r="M11" s="226">
        <f>G11*(1+L11/100)</f>
        <v>0</v>
      </c>
      <c r="N11" s="226">
        <v>7.4709999999999999E-2</v>
      </c>
      <c r="O11" s="226">
        <f>ROUND(E11*N11,2)</f>
        <v>0.09</v>
      </c>
      <c r="P11" s="226">
        <v>0</v>
      </c>
      <c r="Q11" s="226">
        <f>ROUND(E11*P11,2)</f>
        <v>0</v>
      </c>
      <c r="R11" s="226"/>
      <c r="S11" s="226" t="s">
        <v>145</v>
      </c>
      <c r="T11" s="226" t="s">
        <v>153</v>
      </c>
      <c r="U11" s="226">
        <v>0.52915000000000001</v>
      </c>
      <c r="V11" s="226">
        <f>ROUND(E11*U11,2)</f>
        <v>0.67</v>
      </c>
      <c r="W11" s="226"/>
      <c r="X11" s="226" t="s">
        <v>146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147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24"/>
      <c r="B12" s="225"/>
      <c r="C12" s="254" t="s">
        <v>154</v>
      </c>
      <c r="D12" s="228"/>
      <c r="E12" s="229">
        <v>1.27</v>
      </c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07"/>
      <c r="Z12" s="207"/>
      <c r="AA12" s="207"/>
      <c r="AB12" s="207"/>
      <c r="AC12" s="207"/>
      <c r="AD12" s="207"/>
      <c r="AE12" s="207"/>
      <c r="AF12" s="207"/>
      <c r="AG12" s="207" t="s">
        <v>149</v>
      </c>
      <c r="AH12" s="207">
        <v>0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45">
        <v>3</v>
      </c>
      <c r="B13" s="246" t="s">
        <v>155</v>
      </c>
      <c r="C13" s="255" t="s">
        <v>156</v>
      </c>
      <c r="D13" s="247" t="s">
        <v>157</v>
      </c>
      <c r="E13" s="248">
        <v>2</v>
      </c>
      <c r="F13" s="249"/>
      <c r="G13" s="250">
        <f>ROUND(E13*F13,2)</f>
        <v>0</v>
      </c>
      <c r="H13" s="227">
        <v>22.62</v>
      </c>
      <c r="I13" s="226">
        <f>ROUND(E13*H13,2)</f>
        <v>45.24</v>
      </c>
      <c r="J13" s="227">
        <v>104.38</v>
      </c>
      <c r="K13" s="226">
        <f>ROUND(E13*J13,2)</f>
        <v>208.76</v>
      </c>
      <c r="L13" s="226">
        <v>15</v>
      </c>
      <c r="M13" s="226">
        <f>G13*(1+L13/100)</f>
        <v>0</v>
      </c>
      <c r="N13" s="226">
        <v>1.0200000000000001E-3</v>
      </c>
      <c r="O13" s="226">
        <f>ROUND(E13*N13,2)</f>
        <v>0</v>
      </c>
      <c r="P13" s="226">
        <v>0</v>
      </c>
      <c r="Q13" s="226">
        <f>ROUND(E13*P13,2)</f>
        <v>0</v>
      </c>
      <c r="R13" s="226"/>
      <c r="S13" s="226" t="s">
        <v>145</v>
      </c>
      <c r="T13" s="226" t="s">
        <v>153</v>
      </c>
      <c r="U13" s="226">
        <v>0.223</v>
      </c>
      <c r="V13" s="226">
        <f>ROUND(E13*U13,2)</f>
        <v>0.45</v>
      </c>
      <c r="W13" s="226"/>
      <c r="X13" s="226" t="s">
        <v>146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147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45">
        <v>4</v>
      </c>
      <c r="B14" s="246" t="s">
        <v>158</v>
      </c>
      <c r="C14" s="255" t="s">
        <v>159</v>
      </c>
      <c r="D14" s="247" t="s">
        <v>160</v>
      </c>
      <c r="E14" s="248">
        <v>2</v>
      </c>
      <c r="F14" s="249"/>
      <c r="G14" s="250">
        <f>ROUND(E14*F14,2)</f>
        <v>0</v>
      </c>
      <c r="H14" s="227">
        <v>120.94</v>
      </c>
      <c r="I14" s="226">
        <f>ROUND(E14*H14,2)</f>
        <v>241.88</v>
      </c>
      <c r="J14" s="227">
        <v>329.06</v>
      </c>
      <c r="K14" s="226">
        <f>ROUND(E14*J14,2)</f>
        <v>658.12</v>
      </c>
      <c r="L14" s="226">
        <v>15</v>
      </c>
      <c r="M14" s="226">
        <f>G14*(1+L14/100)</f>
        <v>0</v>
      </c>
      <c r="N14" s="226">
        <v>1.1469999999999999E-2</v>
      </c>
      <c r="O14" s="226">
        <f>ROUND(E14*N14,2)</f>
        <v>0.02</v>
      </c>
      <c r="P14" s="226">
        <v>0</v>
      </c>
      <c r="Q14" s="226">
        <f>ROUND(E14*P14,2)</f>
        <v>0</v>
      </c>
      <c r="R14" s="226"/>
      <c r="S14" s="226" t="s">
        <v>145</v>
      </c>
      <c r="T14" s="226" t="s">
        <v>161</v>
      </c>
      <c r="U14" s="226">
        <v>0.85</v>
      </c>
      <c r="V14" s="226">
        <f>ROUND(E14*U14,2)</f>
        <v>1.7</v>
      </c>
      <c r="W14" s="226"/>
      <c r="X14" s="226" t="s">
        <v>146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147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ht="20.399999999999999" outlineLevel="1" x14ac:dyDescent="0.25">
      <c r="A15" s="239">
        <v>5</v>
      </c>
      <c r="B15" s="240" t="s">
        <v>162</v>
      </c>
      <c r="C15" s="253" t="s">
        <v>163</v>
      </c>
      <c r="D15" s="241" t="s">
        <v>152</v>
      </c>
      <c r="E15" s="242">
        <v>1.95</v>
      </c>
      <c r="F15" s="243"/>
      <c r="G15" s="244">
        <f>ROUND(E15*F15,2)</f>
        <v>0</v>
      </c>
      <c r="H15" s="227">
        <v>0</v>
      </c>
      <c r="I15" s="226">
        <f>ROUND(E15*H15,2)</f>
        <v>0</v>
      </c>
      <c r="J15" s="227">
        <v>141</v>
      </c>
      <c r="K15" s="226">
        <f>ROUND(E15*J15,2)</f>
        <v>274.95</v>
      </c>
      <c r="L15" s="226">
        <v>15</v>
      </c>
      <c r="M15" s="226">
        <f>G15*(1+L15/100)</f>
        <v>0</v>
      </c>
      <c r="N15" s="226">
        <v>0</v>
      </c>
      <c r="O15" s="226">
        <f>ROUND(E15*N15,2)</f>
        <v>0</v>
      </c>
      <c r="P15" s="226">
        <v>0</v>
      </c>
      <c r="Q15" s="226">
        <f>ROUND(E15*P15,2)</f>
        <v>0</v>
      </c>
      <c r="R15" s="226"/>
      <c r="S15" s="226" t="s">
        <v>145</v>
      </c>
      <c r="T15" s="226" t="s">
        <v>161</v>
      </c>
      <c r="U15" s="226">
        <v>0.28000000000000003</v>
      </c>
      <c r="V15" s="226">
        <f>ROUND(E15*U15,2)</f>
        <v>0.55000000000000004</v>
      </c>
      <c r="W15" s="226"/>
      <c r="X15" s="226" t="s">
        <v>146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147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24"/>
      <c r="B16" s="225"/>
      <c r="C16" s="254" t="s">
        <v>164</v>
      </c>
      <c r="D16" s="228"/>
      <c r="E16" s="229">
        <v>1.95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07"/>
      <c r="Z16" s="207"/>
      <c r="AA16" s="207"/>
      <c r="AB16" s="207"/>
      <c r="AC16" s="207"/>
      <c r="AD16" s="207"/>
      <c r="AE16" s="207"/>
      <c r="AF16" s="207"/>
      <c r="AG16" s="207" t="s">
        <v>149</v>
      </c>
      <c r="AH16" s="207">
        <v>0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39">
        <v>6</v>
      </c>
      <c r="B17" s="240" t="s">
        <v>165</v>
      </c>
      <c r="C17" s="253" t="s">
        <v>166</v>
      </c>
      <c r="D17" s="241" t="s">
        <v>144</v>
      </c>
      <c r="E17" s="242">
        <v>6.7299999999999999E-3</v>
      </c>
      <c r="F17" s="243"/>
      <c r="G17" s="244">
        <f>ROUND(E17*F17,2)</f>
        <v>0</v>
      </c>
      <c r="H17" s="227">
        <v>40320</v>
      </c>
      <c r="I17" s="226">
        <f>ROUND(E17*H17,2)</f>
        <v>271.35000000000002</v>
      </c>
      <c r="J17" s="227">
        <v>0</v>
      </c>
      <c r="K17" s="226">
        <f>ROUND(E17*J17,2)</f>
        <v>0</v>
      </c>
      <c r="L17" s="226">
        <v>15</v>
      </c>
      <c r="M17" s="226">
        <f>G17*(1+L17/100)</f>
        <v>0</v>
      </c>
      <c r="N17" s="226">
        <v>1</v>
      </c>
      <c r="O17" s="226">
        <f>ROUND(E17*N17,2)</f>
        <v>0.01</v>
      </c>
      <c r="P17" s="226">
        <v>0</v>
      </c>
      <c r="Q17" s="226">
        <f>ROUND(E17*P17,2)</f>
        <v>0</v>
      </c>
      <c r="R17" s="226" t="s">
        <v>167</v>
      </c>
      <c r="S17" s="226" t="s">
        <v>145</v>
      </c>
      <c r="T17" s="226" t="s">
        <v>145</v>
      </c>
      <c r="U17" s="226">
        <v>0</v>
      </c>
      <c r="V17" s="226">
        <f>ROUND(E17*U17,2)</f>
        <v>0</v>
      </c>
      <c r="W17" s="226"/>
      <c r="X17" s="226" t="s">
        <v>168</v>
      </c>
      <c r="Y17" s="207"/>
      <c r="Z17" s="207"/>
      <c r="AA17" s="207"/>
      <c r="AB17" s="207"/>
      <c r="AC17" s="207"/>
      <c r="AD17" s="207"/>
      <c r="AE17" s="207"/>
      <c r="AF17" s="207"/>
      <c r="AG17" s="207" t="s">
        <v>169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outlineLevel="1" x14ac:dyDescent="0.25">
      <c r="A18" s="224"/>
      <c r="B18" s="225"/>
      <c r="C18" s="254" t="s">
        <v>148</v>
      </c>
      <c r="D18" s="228"/>
      <c r="E18" s="229">
        <v>6.7299999999999999E-3</v>
      </c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07"/>
      <c r="Z18" s="207"/>
      <c r="AA18" s="207"/>
      <c r="AB18" s="207"/>
      <c r="AC18" s="207"/>
      <c r="AD18" s="207"/>
      <c r="AE18" s="207"/>
      <c r="AF18" s="207"/>
      <c r="AG18" s="207" t="s">
        <v>149</v>
      </c>
      <c r="AH18" s="207">
        <v>0</v>
      </c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x14ac:dyDescent="0.25">
      <c r="A19" s="233" t="s">
        <v>140</v>
      </c>
      <c r="B19" s="234" t="s">
        <v>58</v>
      </c>
      <c r="C19" s="252" t="s">
        <v>59</v>
      </c>
      <c r="D19" s="235"/>
      <c r="E19" s="236"/>
      <c r="F19" s="237"/>
      <c r="G19" s="238">
        <f>SUMIF(AG20:AG21,"&lt;&gt;NOR",G20:G21)</f>
        <v>0</v>
      </c>
      <c r="H19" s="232"/>
      <c r="I19" s="232">
        <f>SUM(I20:I21)</f>
        <v>466.71</v>
      </c>
      <c r="J19" s="232"/>
      <c r="K19" s="232">
        <f>SUM(K20:K21)</f>
        <v>1103.04</v>
      </c>
      <c r="L19" s="232"/>
      <c r="M19" s="232">
        <f>SUM(M20:M21)</f>
        <v>0</v>
      </c>
      <c r="N19" s="232"/>
      <c r="O19" s="232">
        <f>SUM(O20:O21)</f>
        <v>0.02</v>
      </c>
      <c r="P19" s="232"/>
      <c r="Q19" s="232">
        <f>SUM(Q20:Q21)</f>
        <v>0</v>
      </c>
      <c r="R19" s="232"/>
      <c r="S19" s="232"/>
      <c r="T19" s="232"/>
      <c r="U19" s="232"/>
      <c r="V19" s="232">
        <f>SUM(V20:V21)</f>
        <v>1.85</v>
      </c>
      <c r="W19" s="232"/>
      <c r="X19" s="232"/>
      <c r="AG19" t="s">
        <v>141</v>
      </c>
    </row>
    <row r="20" spans="1:60" outlineLevel="1" x14ac:dyDescent="0.25">
      <c r="A20" s="239">
        <v>7</v>
      </c>
      <c r="B20" s="240" t="s">
        <v>170</v>
      </c>
      <c r="C20" s="253" t="s">
        <v>171</v>
      </c>
      <c r="D20" s="241" t="s">
        <v>152</v>
      </c>
      <c r="E20" s="242">
        <v>1.95</v>
      </c>
      <c r="F20" s="243"/>
      <c r="G20" s="244">
        <f>ROUND(E20*F20,2)</f>
        <v>0</v>
      </c>
      <c r="H20" s="227">
        <v>239.34</v>
      </c>
      <c r="I20" s="226">
        <f>ROUND(E20*H20,2)</f>
        <v>466.71</v>
      </c>
      <c r="J20" s="227">
        <v>565.66</v>
      </c>
      <c r="K20" s="226">
        <f>ROUND(E20*J20,2)</f>
        <v>1103.04</v>
      </c>
      <c r="L20" s="226">
        <v>15</v>
      </c>
      <c r="M20" s="226">
        <f>G20*(1+L20/100)</f>
        <v>0</v>
      </c>
      <c r="N20" s="226">
        <v>1.1900000000000001E-2</v>
      </c>
      <c r="O20" s="226">
        <f>ROUND(E20*N20,2)</f>
        <v>0.02</v>
      </c>
      <c r="P20" s="226">
        <v>0</v>
      </c>
      <c r="Q20" s="226">
        <f>ROUND(E20*P20,2)</f>
        <v>0</v>
      </c>
      <c r="R20" s="226"/>
      <c r="S20" s="226" t="s">
        <v>145</v>
      </c>
      <c r="T20" s="226" t="s">
        <v>161</v>
      </c>
      <c r="U20" s="226">
        <v>0.95</v>
      </c>
      <c r="V20" s="226">
        <f>ROUND(E20*U20,2)</f>
        <v>1.85</v>
      </c>
      <c r="W20" s="226"/>
      <c r="X20" s="226" t="s">
        <v>146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147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24"/>
      <c r="B21" s="225"/>
      <c r="C21" s="254" t="s">
        <v>164</v>
      </c>
      <c r="D21" s="228"/>
      <c r="E21" s="229">
        <v>1.95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07"/>
      <c r="Z21" s="207"/>
      <c r="AA21" s="207"/>
      <c r="AB21" s="207"/>
      <c r="AC21" s="207"/>
      <c r="AD21" s="207"/>
      <c r="AE21" s="207"/>
      <c r="AF21" s="207"/>
      <c r="AG21" s="207" t="s">
        <v>149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x14ac:dyDescent="0.25">
      <c r="A22" s="233" t="s">
        <v>140</v>
      </c>
      <c r="B22" s="234" t="s">
        <v>60</v>
      </c>
      <c r="C22" s="252" t="s">
        <v>61</v>
      </c>
      <c r="D22" s="235"/>
      <c r="E22" s="236"/>
      <c r="F22" s="237"/>
      <c r="G22" s="238">
        <f>SUMIF(AG23:AG60,"&lt;&gt;NOR",G23:G60)</f>
        <v>0</v>
      </c>
      <c r="H22" s="232"/>
      <c r="I22" s="232">
        <f>SUM(I23:I60)</f>
        <v>2337.02</v>
      </c>
      <c r="J22" s="232"/>
      <c r="K22" s="232">
        <f>SUM(K23:K60)</f>
        <v>19956.000000000004</v>
      </c>
      <c r="L22" s="232"/>
      <c r="M22" s="232">
        <f>SUM(M23:M60)</f>
        <v>0</v>
      </c>
      <c r="N22" s="232"/>
      <c r="O22" s="232">
        <f>SUM(O23:O60)</f>
        <v>1.66</v>
      </c>
      <c r="P22" s="232"/>
      <c r="Q22" s="232">
        <f>SUM(Q23:Q60)</f>
        <v>0</v>
      </c>
      <c r="R22" s="232"/>
      <c r="S22" s="232"/>
      <c r="T22" s="232"/>
      <c r="U22" s="232"/>
      <c r="V22" s="232">
        <f>SUM(V23:V60)</f>
        <v>39.22</v>
      </c>
      <c r="W22" s="232"/>
      <c r="X22" s="232"/>
      <c r="AG22" t="s">
        <v>141</v>
      </c>
    </row>
    <row r="23" spans="1:60" outlineLevel="1" x14ac:dyDescent="0.25">
      <c r="A23" s="239">
        <v>8</v>
      </c>
      <c r="B23" s="240" t="s">
        <v>172</v>
      </c>
      <c r="C23" s="253" t="s">
        <v>173</v>
      </c>
      <c r="D23" s="241" t="s">
        <v>152</v>
      </c>
      <c r="E23" s="242">
        <v>1.08</v>
      </c>
      <c r="F23" s="243"/>
      <c r="G23" s="244">
        <f>ROUND(E23*F23,2)</f>
        <v>0</v>
      </c>
      <c r="H23" s="227">
        <v>27.42</v>
      </c>
      <c r="I23" s="226">
        <f>ROUND(E23*H23,2)</f>
        <v>29.61</v>
      </c>
      <c r="J23" s="227">
        <v>121.08</v>
      </c>
      <c r="K23" s="226">
        <f>ROUND(E23*J23,2)</f>
        <v>130.77000000000001</v>
      </c>
      <c r="L23" s="226">
        <v>15</v>
      </c>
      <c r="M23" s="226">
        <f>G23*(1+L23/100)</f>
        <v>0</v>
      </c>
      <c r="N23" s="226">
        <v>4.8999999999999998E-3</v>
      </c>
      <c r="O23" s="226">
        <f>ROUND(E23*N23,2)</f>
        <v>0.01</v>
      </c>
      <c r="P23" s="226">
        <v>0</v>
      </c>
      <c r="Q23" s="226">
        <f>ROUND(E23*P23,2)</f>
        <v>0</v>
      </c>
      <c r="R23" s="226"/>
      <c r="S23" s="226" t="s">
        <v>145</v>
      </c>
      <c r="T23" s="226" t="s">
        <v>161</v>
      </c>
      <c r="U23" s="226">
        <v>0.25</v>
      </c>
      <c r="V23" s="226">
        <f>ROUND(E23*U23,2)</f>
        <v>0.27</v>
      </c>
      <c r="W23" s="226"/>
      <c r="X23" s="226" t="s">
        <v>146</v>
      </c>
      <c r="Y23" s="207"/>
      <c r="Z23" s="207"/>
      <c r="AA23" s="207"/>
      <c r="AB23" s="207"/>
      <c r="AC23" s="207"/>
      <c r="AD23" s="207"/>
      <c r="AE23" s="207"/>
      <c r="AF23" s="207"/>
      <c r="AG23" s="207" t="s">
        <v>147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24"/>
      <c r="B24" s="225"/>
      <c r="C24" s="254" t="s">
        <v>174</v>
      </c>
      <c r="D24" s="228"/>
      <c r="E24" s="229">
        <v>1.08</v>
      </c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07"/>
      <c r="Z24" s="207"/>
      <c r="AA24" s="207"/>
      <c r="AB24" s="207"/>
      <c r="AC24" s="207"/>
      <c r="AD24" s="207"/>
      <c r="AE24" s="207"/>
      <c r="AF24" s="207"/>
      <c r="AG24" s="207" t="s">
        <v>149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ht="20.399999999999999" outlineLevel="1" x14ac:dyDescent="0.25">
      <c r="A25" s="239">
        <v>9</v>
      </c>
      <c r="B25" s="240" t="s">
        <v>175</v>
      </c>
      <c r="C25" s="253" t="s">
        <v>176</v>
      </c>
      <c r="D25" s="241" t="s">
        <v>152</v>
      </c>
      <c r="E25" s="242">
        <v>32.299999999999997</v>
      </c>
      <c r="F25" s="243"/>
      <c r="G25" s="244">
        <f>ROUND(E25*F25,2)</f>
        <v>0</v>
      </c>
      <c r="H25" s="227">
        <v>14.48</v>
      </c>
      <c r="I25" s="226">
        <f>ROUND(E25*H25,2)</f>
        <v>467.7</v>
      </c>
      <c r="J25" s="227">
        <v>98.02</v>
      </c>
      <c r="K25" s="226">
        <f>ROUND(E25*J25,2)</f>
        <v>3166.05</v>
      </c>
      <c r="L25" s="226">
        <v>15</v>
      </c>
      <c r="M25" s="226">
        <f>G25*(1+L25/100)</f>
        <v>0</v>
      </c>
      <c r="N25" s="226">
        <v>6.0899999999999999E-3</v>
      </c>
      <c r="O25" s="226">
        <f>ROUND(E25*N25,2)</f>
        <v>0.2</v>
      </c>
      <c r="P25" s="226">
        <v>0</v>
      </c>
      <c r="Q25" s="226">
        <f>ROUND(E25*P25,2)</f>
        <v>0</v>
      </c>
      <c r="R25" s="226"/>
      <c r="S25" s="226" t="s">
        <v>145</v>
      </c>
      <c r="T25" s="226" t="s">
        <v>161</v>
      </c>
      <c r="U25" s="226">
        <v>0.19273999999999999</v>
      </c>
      <c r="V25" s="226">
        <f>ROUND(E25*U25,2)</f>
        <v>6.23</v>
      </c>
      <c r="W25" s="226"/>
      <c r="X25" s="226" t="s">
        <v>146</v>
      </c>
      <c r="Y25" s="207"/>
      <c r="Z25" s="207"/>
      <c r="AA25" s="207"/>
      <c r="AB25" s="207"/>
      <c r="AC25" s="207"/>
      <c r="AD25" s="207"/>
      <c r="AE25" s="207"/>
      <c r="AF25" s="207"/>
      <c r="AG25" s="207" t="s">
        <v>147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24"/>
      <c r="B26" s="225"/>
      <c r="C26" s="254" t="s">
        <v>177</v>
      </c>
      <c r="D26" s="228"/>
      <c r="E26" s="229">
        <v>5.04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07"/>
      <c r="Z26" s="207"/>
      <c r="AA26" s="207"/>
      <c r="AB26" s="207"/>
      <c r="AC26" s="207"/>
      <c r="AD26" s="207"/>
      <c r="AE26" s="207"/>
      <c r="AF26" s="207"/>
      <c r="AG26" s="207" t="s">
        <v>149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24"/>
      <c r="B27" s="225"/>
      <c r="C27" s="254" t="s">
        <v>178</v>
      </c>
      <c r="D27" s="228"/>
      <c r="E27" s="229">
        <v>6.72</v>
      </c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07"/>
      <c r="Z27" s="207"/>
      <c r="AA27" s="207"/>
      <c r="AB27" s="207"/>
      <c r="AC27" s="207"/>
      <c r="AD27" s="207"/>
      <c r="AE27" s="207"/>
      <c r="AF27" s="207"/>
      <c r="AG27" s="207" t="s">
        <v>149</v>
      </c>
      <c r="AH27" s="207">
        <v>0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224"/>
      <c r="B28" s="225"/>
      <c r="C28" s="254" t="s">
        <v>179</v>
      </c>
      <c r="D28" s="228"/>
      <c r="E28" s="229">
        <v>4.1399999999999997</v>
      </c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07"/>
      <c r="Z28" s="207"/>
      <c r="AA28" s="207"/>
      <c r="AB28" s="207"/>
      <c r="AC28" s="207"/>
      <c r="AD28" s="207"/>
      <c r="AE28" s="207"/>
      <c r="AF28" s="207"/>
      <c r="AG28" s="207" t="s">
        <v>149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24"/>
      <c r="B29" s="225"/>
      <c r="C29" s="254" t="s">
        <v>180</v>
      </c>
      <c r="D29" s="228"/>
      <c r="E29" s="229">
        <v>16.399999999999999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07"/>
      <c r="Z29" s="207"/>
      <c r="AA29" s="207"/>
      <c r="AB29" s="207"/>
      <c r="AC29" s="207"/>
      <c r="AD29" s="207"/>
      <c r="AE29" s="207"/>
      <c r="AF29" s="207"/>
      <c r="AG29" s="207" t="s">
        <v>149</v>
      </c>
      <c r="AH29" s="207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39">
        <v>10</v>
      </c>
      <c r="B30" s="240" t="s">
        <v>181</v>
      </c>
      <c r="C30" s="253" t="s">
        <v>182</v>
      </c>
      <c r="D30" s="241" t="s">
        <v>152</v>
      </c>
      <c r="E30" s="242">
        <v>16.68</v>
      </c>
      <c r="F30" s="243"/>
      <c r="G30" s="244">
        <f>ROUND(E30*F30,2)</f>
        <v>0</v>
      </c>
      <c r="H30" s="227">
        <v>42.36</v>
      </c>
      <c r="I30" s="226">
        <f>ROUND(E30*H30,2)</f>
        <v>706.56</v>
      </c>
      <c r="J30" s="227">
        <v>289.14</v>
      </c>
      <c r="K30" s="226">
        <f>ROUND(E30*J30,2)</f>
        <v>4822.8599999999997</v>
      </c>
      <c r="L30" s="226">
        <v>15</v>
      </c>
      <c r="M30" s="226">
        <f>G30*(1+L30/100)</f>
        <v>0</v>
      </c>
      <c r="N30" s="226">
        <v>4.4139999999999999E-2</v>
      </c>
      <c r="O30" s="226">
        <f>ROUND(E30*N30,2)</f>
        <v>0.74</v>
      </c>
      <c r="P30" s="226">
        <v>0</v>
      </c>
      <c r="Q30" s="226">
        <f>ROUND(E30*P30,2)</f>
        <v>0</v>
      </c>
      <c r="R30" s="226"/>
      <c r="S30" s="226" t="s">
        <v>145</v>
      </c>
      <c r="T30" s="226" t="s">
        <v>161</v>
      </c>
      <c r="U30" s="226">
        <v>0.6</v>
      </c>
      <c r="V30" s="226">
        <f>ROUND(E30*U30,2)</f>
        <v>10.01</v>
      </c>
      <c r="W30" s="226"/>
      <c r="X30" s="226" t="s">
        <v>146</v>
      </c>
      <c r="Y30" s="207"/>
      <c r="Z30" s="207"/>
      <c r="AA30" s="207"/>
      <c r="AB30" s="207"/>
      <c r="AC30" s="207"/>
      <c r="AD30" s="207"/>
      <c r="AE30" s="207"/>
      <c r="AF30" s="207"/>
      <c r="AG30" s="207" t="s">
        <v>147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5">
      <c r="A31" s="224"/>
      <c r="B31" s="225"/>
      <c r="C31" s="254" t="s">
        <v>174</v>
      </c>
      <c r="D31" s="228"/>
      <c r="E31" s="229">
        <v>1.08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07"/>
      <c r="Z31" s="207"/>
      <c r="AA31" s="207"/>
      <c r="AB31" s="207"/>
      <c r="AC31" s="207"/>
      <c r="AD31" s="207"/>
      <c r="AE31" s="207"/>
      <c r="AF31" s="207"/>
      <c r="AG31" s="207" t="s">
        <v>149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24"/>
      <c r="B32" s="225"/>
      <c r="C32" s="254" t="s">
        <v>183</v>
      </c>
      <c r="D32" s="228"/>
      <c r="E32" s="229">
        <v>2.8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07"/>
      <c r="Z32" s="207"/>
      <c r="AA32" s="207"/>
      <c r="AB32" s="207"/>
      <c r="AC32" s="207"/>
      <c r="AD32" s="207"/>
      <c r="AE32" s="207"/>
      <c r="AF32" s="207"/>
      <c r="AG32" s="207" t="s">
        <v>149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5">
      <c r="A33" s="224"/>
      <c r="B33" s="225"/>
      <c r="C33" s="254" t="s">
        <v>184</v>
      </c>
      <c r="D33" s="228"/>
      <c r="E33" s="229">
        <v>16.399999999999999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07"/>
      <c r="Z33" s="207"/>
      <c r="AA33" s="207"/>
      <c r="AB33" s="207"/>
      <c r="AC33" s="207"/>
      <c r="AD33" s="207"/>
      <c r="AE33" s="207"/>
      <c r="AF33" s="207"/>
      <c r="AG33" s="207" t="s">
        <v>149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24"/>
      <c r="B34" s="225"/>
      <c r="C34" s="254" t="s">
        <v>185</v>
      </c>
      <c r="D34" s="228"/>
      <c r="E34" s="229">
        <v>-1.6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07"/>
      <c r="Z34" s="207"/>
      <c r="AA34" s="207"/>
      <c r="AB34" s="207"/>
      <c r="AC34" s="207"/>
      <c r="AD34" s="207"/>
      <c r="AE34" s="207"/>
      <c r="AF34" s="207"/>
      <c r="AG34" s="207" t="s">
        <v>149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5">
      <c r="A35" s="224"/>
      <c r="B35" s="225"/>
      <c r="C35" s="254" t="s">
        <v>186</v>
      </c>
      <c r="D35" s="228"/>
      <c r="E35" s="229">
        <v>-2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07"/>
      <c r="Z35" s="207"/>
      <c r="AA35" s="207"/>
      <c r="AB35" s="207"/>
      <c r="AC35" s="207"/>
      <c r="AD35" s="207"/>
      <c r="AE35" s="207"/>
      <c r="AF35" s="207"/>
      <c r="AG35" s="207" t="s">
        <v>149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ht="20.399999999999999" outlineLevel="1" x14ac:dyDescent="0.25">
      <c r="A36" s="239">
        <v>11</v>
      </c>
      <c r="B36" s="240" t="s">
        <v>187</v>
      </c>
      <c r="C36" s="253" t="s">
        <v>188</v>
      </c>
      <c r="D36" s="241" t="s">
        <v>152</v>
      </c>
      <c r="E36" s="242">
        <v>98.841999999999999</v>
      </c>
      <c r="F36" s="243"/>
      <c r="G36" s="244">
        <f>ROUND(E36*F36,2)</f>
        <v>0</v>
      </c>
      <c r="H36" s="227">
        <v>4.97</v>
      </c>
      <c r="I36" s="226">
        <f>ROUND(E36*H36,2)</f>
        <v>491.24</v>
      </c>
      <c r="J36" s="227">
        <v>87.33</v>
      </c>
      <c r="K36" s="226">
        <f>ROUND(E36*J36,2)</f>
        <v>8631.8700000000008</v>
      </c>
      <c r="L36" s="226">
        <v>15</v>
      </c>
      <c r="M36" s="226">
        <f>G36*(1+L36/100)</f>
        <v>0</v>
      </c>
      <c r="N36" s="226">
        <v>5.4299999999999999E-3</v>
      </c>
      <c r="O36" s="226">
        <f>ROUND(E36*N36,2)</f>
        <v>0.54</v>
      </c>
      <c r="P36" s="226">
        <v>0</v>
      </c>
      <c r="Q36" s="226">
        <f>ROUND(E36*P36,2)</f>
        <v>0</v>
      </c>
      <c r="R36" s="226"/>
      <c r="S36" s="226" t="s">
        <v>145</v>
      </c>
      <c r="T36" s="226" t="s">
        <v>161</v>
      </c>
      <c r="U36" s="226">
        <v>0.16941999999999999</v>
      </c>
      <c r="V36" s="226">
        <f>ROUND(E36*U36,2)</f>
        <v>16.75</v>
      </c>
      <c r="W36" s="226"/>
      <c r="X36" s="226" t="s">
        <v>146</v>
      </c>
      <c r="Y36" s="207"/>
      <c r="Z36" s="207"/>
      <c r="AA36" s="207"/>
      <c r="AB36" s="207"/>
      <c r="AC36" s="207"/>
      <c r="AD36" s="207"/>
      <c r="AE36" s="207"/>
      <c r="AF36" s="207"/>
      <c r="AG36" s="207" t="s">
        <v>147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24"/>
      <c r="B37" s="225"/>
      <c r="C37" s="254" t="s">
        <v>189</v>
      </c>
      <c r="D37" s="228"/>
      <c r="E37" s="229">
        <v>15.12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07"/>
      <c r="Z37" s="207"/>
      <c r="AA37" s="207"/>
      <c r="AB37" s="207"/>
      <c r="AC37" s="207"/>
      <c r="AD37" s="207"/>
      <c r="AE37" s="207"/>
      <c r="AF37" s="207"/>
      <c r="AG37" s="207" t="s">
        <v>149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24"/>
      <c r="B38" s="225"/>
      <c r="C38" s="254" t="s">
        <v>190</v>
      </c>
      <c r="D38" s="228"/>
      <c r="E38" s="229">
        <v>-3.1520000000000001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07"/>
      <c r="Z38" s="207"/>
      <c r="AA38" s="207"/>
      <c r="AB38" s="207"/>
      <c r="AC38" s="207"/>
      <c r="AD38" s="207"/>
      <c r="AE38" s="207"/>
      <c r="AF38" s="207"/>
      <c r="AG38" s="207" t="s">
        <v>149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24"/>
      <c r="B39" s="225"/>
      <c r="C39" s="254" t="s">
        <v>191</v>
      </c>
      <c r="D39" s="228"/>
      <c r="E39" s="229">
        <v>24.84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07"/>
      <c r="Z39" s="207"/>
      <c r="AA39" s="207"/>
      <c r="AB39" s="207"/>
      <c r="AC39" s="207"/>
      <c r="AD39" s="207"/>
      <c r="AE39" s="207"/>
      <c r="AF39" s="207"/>
      <c r="AG39" s="207" t="s">
        <v>149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24"/>
      <c r="B40" s="225"/>
      <c r="C40" s="254" t="s">
        <v>192</v>
      </c>
      <c r="D40" s="228"/>
      <c r="E40" s="229">
        <v>-6.3040000000000003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07"/>
      <c r="Z40" s="207"/>
      <c r="AA40" s="207"/>
      <c r="AB40" s="207"/>
      <c r="AC40" s="207"/>
      <c r="AD40" s="207"/>
      <c r="AE40" s="207"/>
      <c r="AF40" s="207"/>
      <c r="AG40" s="207" t="s">
        <v>149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24"/>
      <c r="B41" s="225"/>
      <c r="C41" s="254" t="s">
        <v>193</v>
      </c>
      <c r="D41" s="228"/>
      <c r="E41" s="229">
        <v>28.08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07"/>
      <c r="Z41" s="207"/>
      <c r="AA41" s="207"/>
      <c r="AB41" s="207"/>
      <c r="AC41" s="207"/>
      <c r="AD41" s="207"/>
      <c r="AE41" s="207"/>
      <c r="AF41" s="207"/>
      <c r="AG41" s="207" t="s">
        <v>149</v>
      </c>
      <c r="AH41" s="207">
        <v>0</v>
      </c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24"/>
      <c r="B42" s="225"/>
      <c r="C42" s="254" t="s">
        <v>194</v>
      </c>
      <c r="D42" s="228"/>
      <c r="E42" s="229">
        <v>-1.5760000000000001</v>
      </c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07"/>
      <c r="Z42" s="207"/>
      <c r="AA42" s="207"/>
      <c r="AB42" s="207"/>
      <c r="AC42" s="207"/>
      <c r="AD42" s="207"/>
      <c r="AE42" s="207"/>
      <c r="AF42" s="207"/>
      <c r="AG42" s="207" t="s">
        <v>149</v>
      </c>
      <c r="AH42" s="207">
        <v>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24"/>
      <c r="B43" s="225"/>
      <c r="C43" s="254" t="s">
        <v>195</v>
      </c>
      <c r="D43" s="228"/>
      <c r="E43" s="229">
        <v>-2.25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07"/>
      <c r="Z43" s="207"/>
      <c r="AA43" s="207"/>
      <c r="AB43" s="207"/>
      <c r="AC43" s="207"/>
      <c r="AD43" s="207"/>
      <c r="AE43" s="207"/>
      <c r="AF43" s="207"/>
      <c r="AG43" s="207" t="s">
        <v>149</v>
      </c>
      <c r="AH43" s="207">
        <v>0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224"/>
      <c r="B44" s="225"/>
      <c r="C44" s="254" t="s">
        <v>196</v>
      </c>
      <c r="D44" s="228"/>
      <c r="E44" s="229">
        <v>5.04</v>
      </c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07"/>
      <c r="Z44" s="207"/>
      <c r="AA44" s="207"/>
      <c r="AB44" s="207"/>
      <c r="AC44" s="207"/>
      <c r="AD44" s="207"/>
      <c r="AE44" s="207"/>
      <c r="AF44" s="207"/>
      <c r="AG44" s="207" t="s">
        <v>149</v>
      </c>
      <c r="AH44" s="207">
        <v>0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5">
      <c r="A45" s="224"/>
      <c r="B45" s="225"/>
      <c r="C45" s="254" t="s">
        <v>197</v>
      </c>
      <c r="D45" s="228"/>
      <c r="E45" s="229">
        <v>43.74</v>
      </c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07"/>
      <c r="Z45" s="207"/>
      <c r="AA45" s="207"/>
      <c r="AB45" s="207"/>
      <c r="AC45" s="207"/>
      <c r="AD45" s="207"/>
      <c r="AE45" s="207"/>
      <c r="AF45" s="207"/>
      <c r="AG45" s="207" t="s">
        <v>149</v>
      </c>
      <c r="AH45" s="207">
        <v>0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5">
      <c r="A46" s="224"/>
      <c r="B46" s="225"/>
      <c r="C46" s="254" t="s">
        <v>194</v>
      </c>
      <c r="D46" s="228"/>
      <c r="E46" s="229">
        <v>-1.5760000000000001</v>
      </c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07"/>
      <c r="Z46" s="207"/>
      <c r="AA46" s="207"/>
      <c r="AB46" s="207"/>
      <c r="AC46" s="207"/>
      <c r="AD46" s="207"/>
      <c r="AE46" s="207"/>
      <c r="AF46" s="207"/>
      <c r="AG46" s="207" t="s">
        <v>149</v>
      </c>
      <c r="AH46" s="207">
        <v>0</v>
      </c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5">
      <c r="A47" s="224"/>
      <c r="B47" s="225"/>
      <c r="C47" s="254" t="s">
        <v>695</v>
      </c>
      <c r="D47" s="228"/>
      <c r="E47" s="229">
        <v>-1.2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07"/>
      <c r="Z47" s="207"/>
      <c r="AA47" s="207"/>
      <c r="AB47" s="207"/>
      <c r="AC47" s="207"/>
      <c r="AD47" s="207"/>
      <c r="AE47" s="207"/>
      <c r="AF47" s="207"/>
      <c r="AG47" s="207" t="s">
        <v>149</v>
      </c>
      <c r="AH47" s="207">
        <v>0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5">
      <c r="A48" s="224"/>
      <c r="B48" s="225"/>
      <c r="C48" s="254" t="s">
        <v>696</v>
      </c>
      <c r="D48" s="228"/>
      <c r="E48" s="229">
        <v>-1.92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07"/>
      <c r="Z48" s="207"/>
      <c r="AA48" s="207"/>
      <c r="AB48" s="207"/>
      <c r="AC48" s="207"/>
      <c r="AD48" s="207"/>
      <c r="AE48" s="207"/>
      <c r="AF48" s="207"/>
      <c r="AG48" s="207" t="s">
        <v>149</v>
      </c>
      <c r="AH48" s="207">
        <v>0</v>
      </c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5">
      <c r="A49" s="239">
        <v>12</v>
      </c>
      <c r="B49" s="240" t="s">
        <v>198</v>
      </c>
      <c r="C49" s="253" t="s">
        <v>199</v>
      </c>
      <c r="D49" s="241" t="s">
        <v>152</v>
      </c>
      <c r="E49" s="242">
        <v>2.67</v>
      </c>
      <c r="F49" s="243"/>
      <c r="G49" s="244">
        <f>ROUND(E49*F49,2)</f>
        <v>0</v>
      </c>
      <c r="H49" s="227">
        <v>148.16999999999999</v>
      </c>
      <c r="I49" s="226">
        <f>ROUND(E49*H49,2)</f>
        <v>395.61</v>
      </c>
      <c r="J49" s="227">
        <v>946.83</v>
      </c>
      <c r="K49" s="226">
        <f>ROUND(E49*J49,2)</f>
        <v>2528.04</v>
      </c>
      <c r="L49" s="226">
        <v>15</v>
      </c>
      <c r="M49" s="226">
        <f>G49*(1+L49/100)</f>
        <v>0</v>
      </c>
      <c r="N49" s="226">
        <v>5.8500000000000003E-2</v>
      </c>
      <c r="O49" s="226">
        <f>ROUND(E49*N49,2)</f>
        <v>0.16</v>
      </c>
      <c r="P49" s="226">
        <v>0</v>
      </c>
      <c r="Q49" s="226">
        <f>ROUND(E49*P49,2)</f>
        <v>0</v>
      </c>
      <c r="R49" s="226"/>
      <c r="S49" s="226" t="s">
        <v>145</v>
      </c>
      <c r="T49" s="226" t="s">
        <v>161</v>
      </c>
      <c r="U49" s="226">
        <v>1.86904</v>
      </c>
      <c r="V49" s="226">
        <f>ROUND(E49*U49,2)</f>
        <v>4.99</v>
      </c>
      <c r="W49" s="226"/>
      <c r="X49" s="226" t="s">
        <v>146</v>
      </c>
      <c r="Y49" s="207"/>
      <c r="Z49" s="207"/>
      <c r="AA49" s="207"/>
      <c r="AB49" s="207"/>
      <c r="AC49" s="207"/>
      <c r="AD49" s="207"/>
      <c r="AE49" s="207"/>
      <c r="AF49" s="207"/>
      <c r="AG49" s="207" t="s">
        <v>147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5">
      <c r="A50" s="224"/>
      <c r="B50" s="225"/>
      <c r="C50" s="254" t="s">
        <v>200</v>
      </c>
      <c r="D50" s="228"/>
      <c r="E50" s="229">
        <v>0.42</v>
      </c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07"/>
      <c r="Z50" s="207"/>
      <c r="AA50" s="207"/>
      <c r="AB50" s="207"/>
      <c r="AC50" s="207"/>
      <c r="AD50" s="207"/>
      <c r="AE50" s="207"/>
      <c r="AF50" s="207"/>
      <c r="AG50" s="207" t="s">
        <v>149</v>
      </c>
      <c r="AH50" s="207">
        <v>0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5">
      <c r="A51" s="224"/>
      <c r="B51" s="225"/>
      <c r="C51" s="254" t="s">
        <v>201</v>
      </c>
      <c r="D51" s="228"/>
      <c r="E51" s="229">
        <v>0.75</v>
      </c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07"/>
      <c r="Z51" s="207"/>
      <c r="AA51" s="207"/>
      <c r="AB51" s="207"/>
      <c r="AC51" s="207"/>
      <c r="AD51" s="207"/>
      <c r="AE51" s="207"/>
      <c r="AF51" s="207"/>
      <c r="AG51" s="207" t="s">
        <v>149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224"/>
      <c r="B52" s="225"/>
      <c r="C52" s="254" t="s">
        <v>202</v>
      </c>
      <c r="D52" s="228"/>
      <c r="E52" s="229">
        <v>1.2</v>
      </c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07"/>
      <c r="Z52" s="207"/>
      <c r="AA52" s="207"/>
      <c r="AB52" s="207"/>
      <c r="AC52" s="207"/>
      <c r="AD52" s="207"/>
      <c r="AE52" s="207"/>
      <c r="AF52" s="207"/>
      <c r="AG52" s="207" t="s">
        <v>149</v>
      </c>
      <c r="AH52" s="207">
        <v>0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5">
      <c r="A53" s="224"/>
      <c r="B53" s="225"/>
      <c r="C53" s="254" t="s">
        <v>203</v>
      </c>
      <c r="D53" s="228"/>
      <c r="E53" s="229">
        <v>0.3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07"/>
      <c r="Z53" s="207"/>
      <c r="AA53" s="207"/>
      <c r="AB53" s="207"/>
      <c r="AC53" s="207"/>
      <c r="AD53" s="207"/>
      <c r="AE53" s="207"/>
      <c r="AF53" s="207"/>
      <c r="AG53" s="207" t="s">
        <v>149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ht="20.399999999999999" outlineLevel="1" x14ac:dyDescent="0.25">
      <c r="A54" s="239">
        <v>13</v>
      </c>
      <c r="B54" s="240" t="s">
        <v>204</v>
      </c>
      <c r="C54" s="253" t="s">
        <v>205</v>
      </c>
      <c r="D54" s="241" t="s">
        <v>152</v>
      </c>
      <c r="E54" s="242">
        <v>2.4</v>
      </c>
      <c r="F54" s="243"/>
      <c r="G54" s="244">
        <f>ROUND(E54*F54,2)</f>
        <v>0</v>
      </c>
      <c r="H54" s="227">
        <v>84.48</v>
      </c>
      <c r="I54" s="226">
        <f>ROUND(E54*H54,2)</f>
        <v>202.75</v>
      </c>
      <c r="J54" s="227">
        <v>180.02</v>
      </c>
      <c r="K54" s="226">
        <f>ROUND(E54*J54,2)</f>
        <v>432.05</v>
      </c>
      <c r="L54" s="226">
        <v>15</v>
      </c>
      <c r="M54" s="226">
        <f>G54*(1+L54/100)</f>
        <v>0</v>
      </c>
      <c r="N54" s="226">
        <v>3.6099999999999999E-3</v>
      </c>
      <c r="O54" s="226">
        <f>ROUND(E54*N54,2)</f>
        <v>0.01</v>
      </c>
      <c r="P54" s="226">
        <v>0</v>
      </c>
      <c r="Q54" s="226">
        <f>ROUND(E54*P54,2)</f>
        <v>0</v>
      </c>
      <c r="R54" s="226"/>
      <c r="S54" s="226" t="s">
        <v>145</v>
      </c>
      <c r="T54" s="226" t="s">
        <v>153</v>
      </c>
      <c r="U54" s="226">
        <v>0.36199999999999999</v>
      </c>
      <c r="V54" s="226">
        <f>ROUND(E54*U54,2)</f>
        <v>0.87</v>
      </c>
      <c r="W54" s="226"/>
      <c r="X54" s="226" t="s">
        <v>146</v>
      </c>
      <c r="Y54" s="207"/>
      <c r="Z54" s="207"/>
      <c r="AA54" s="207"/>
      <c r="AB54" s="207"/>
      <c r="AC54" s="207"/>
      <c r="AD54" s="207"/>
      <c r="AE54" s="207"/>
      <c r="AF54" s="207"/>
      <c r="AG54" s="207" t="s">
        <v>147</v>
      </c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5">
      <c r="A55" s="224"/>
      <c r="B55" s="225"/>
      <c r="C55" s="254" t="s">
        <v>206</v>
      </c>
      <c r="D55" s="228"/>
      <c r="E55" s="229">
        <v>2.4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07"/>
      <c r="Z55" s="207"/>
      <c r="AA55" s="207"/>
      <c r="AB55" s="207"/>
      <c r="AC55" s="207"/>
      <c r="AD55" s="207"/>
      <c r="AE55" s="207"/>
      <c r="AF55" s="207"/>
      <c r="AG55" s="207" t="s">
        <v>149</v>
      </c>
      <c r="AH55" s="207">
        <v>0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5">
      <c r="A56" s="239">
        <v>14</v>
      </c>
      <c r="B56" s="240" t="s">
        <v>207</v>
      </c>
      <c r="C56" s="253" t="s">
        <v>208</v>
      </c>
      <c r="D56" s="241" t="s">
        <v>152</v>
      </c>
      <c r="E56" s="242">
        <v>1.08</v>
      </c>
      <c r="F56" s="243"/>
      <c r="G56" s="244">
        <f>ROUND(E56*F56,2)</f>
        <v>0</v>
      </c>
      <c r="H56" s="227">
        <v>40.32</v>
      </c>
      <c r="I56" s="226">
        <f>ROUND(E56*H56,2)</f>
        <v>43.55</v>
      </c>
      <c r="J56" s="227">
        <v>42.88</v>
      </c>
      <c r="K56" s="226">
        <f>ROUND(E56*J56,2)</f>
        <v>46.31</v>
      </c>
      <c r="L56" s="226">
        <v>15</v>
      </c>
      <c r="M56" s="226">
        <f>G56*(1+L56/100)</f>
        <v>0</v>
      </c>
      <c r="N56" s="226">
        <v>2.5999999999999998E-4</v>
      </c>
      <c r="O56" s="226">
        <f>ROUND(E56*N56,2)</f>
        <v>0</v>
      </c>
      <c r="P56" s="226">
        <v>0</v>
      </c>
      <c r="Q56" s="226">
        <f>ROUND(E56*P56,2)</f>
        <v>0</v>
      </c>
      <c r="R56" s="226"/>
      <c r="S56" s="226" t="s">
        <v>145</v>
      </c>
      <c r="T56" s="226" t="s">
        <v>161</v>
      </c>
      <c r="U56" s="226">
        <v>0.09</v>
      </c>
      <c r="V56" s="226">
        <f>ROUND(E56*U56,2)</f>
        <v>0.1</v>
      </c>
      <c r="W56" s="226"/>
      <c r="X56" s="226" t="s">
        <v>146</v>
      </c>
      <c r="Y56" s="207"/>
      <c r="Z56" s="207"/>
      <c r="AA56" s="207"/>
      <c r="AB56" s="207"/>
      <c r="AC56" s="207"/>
      <c r="AD56" s="207"/>
      <c r="AE56" s="207"/>
      <c r="AF56" s="207"/>
      <c r="AG56" s="207" t="s">
        <v>147</v>
      </c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5">
      <c r="A57" s="224"/>
      <c r="B57" s="225"/>
      <c r="C57" s="254" t="s">
        <v>174</v>
      </c>
      <c r="D57" s="228"/>
      <c r="E57" s="229">
        <v>1.08</v>
      </c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07"/>
      <c r="Z57" s="207"/>
      <c r="AA57" s="207"/>
      <c r="AB57" s="207"/>
      <c r="AC57" s="207"/>
      <c r="AD57" s="207"/>
      <c r="AE57" s="207"/>
      <c r="AF57" s="207"/>
      <c r="AG57" s="207" t="s">
        <v>149</v>
      </c>
      <c r="AH57" s="207">
        <v>0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5">
      <c r="A58" s="239">
        <v>15</v>
      </c>
      <c r="B58" s="240" t="s">
        <v>209</v>
      </c>
      <c r="C58" s="253" t="s">
        <v>210</v>
      </c>
      <c r="D58" s="241" t="s">
        <v>152</v>
      </c>
      <c r="E58" s="242">
        <v>4.05</v>
      </c>
      <c r="F58" s="243"/>
      <c r="G58" s="244">
        <f>ROUND(E58*F58,2)</f>
        <v>0</v>
      </c>
      <c r="H58" s="227">
        <v>0</v>
      </c>
      <c r="I58" s="226">
        <f>ROUND(E58*H58,2)</f>
        <v>0</v>
      </c>
      <c r="J58" s="227">
        <v>48.9</v>
      </c>
      <c r="K58" s="226">
        <f>ROUND(E58*J58,2)</f>
        <v>198.05</v>
      </c>
      <c r="L58" s="226">
        <v>15</v>
      </c>
      <c r="M58" s="226">
        <f>G58*(1+L58/100)</f>
        <v>0</v>
      </c>
      <c r="N58" s="226">
        <v>4.0000000000000003E-5</v>
      </c>
      <c r="O58" s="226">
        <f>ROUND(E58*N58,2)</f>
        <v>0</v>
      </c>
      <c r="P58" s="226">
        <v>0</v>
      </c>
      <c r="Q58" s="226">
        <f>ROUND(E58*P58,2)</f>
        <v>0</v>
      </c>
      <c r="R58" s="226"/>
      <c r="S58" s="226" t="s">
        <v>145</v>
      </c>
      <c r="T58" s="226" t="s">
        <v>161</v>
      </c>
      <c r="U58" s="226">
        <v>0</v>
      </c>
      <c r="V58" s="226">
        <f>ROUND(E58*U58,2)</f>
        <v>0</v>
      </c>
      <c r="W58" s="226"/>
      <c r="X58" s="226" t="s">
        <v>211</v>
      </c>
      <c r="Y58" s="207"/>
      <c r="Z58" s="207"/>
      <c r="AA58" s="207"/>
      <c r="AB58" s="207"/>
      <c r="AC58" s="207"/>
      <c r="AD58" s="207"/>
      <c r="AE58" s="207"/>
      <c r="AF58" s="207"/>
      <c r="AG58" s="207" t="s">
        <v>212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24"/>
      <c r="B59" s="225"/>
      <c r="C59" s="254" t="s">
        <v>213</v>
      </c>
      <c r="D59" s="228"/>
      <c r="E59" s="229">
        <v>2.25</v>
      </c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07"/>
      <c r="Z59" s="207"/>
      <c r="AA59" s="207"/>
      <c r="AB59" s="207"/>
      <c r="AC59" s="207"/>
      <c r="AD59" s="207"/>
      <c r="AE59" s="207"/>
      <c r="AF59" s="207"/>
      <c r="AG59" s="207" t="s">
        <v>149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5">
      <c r="A60" s="224"/>
      <c r="B60" s="225"/>
      <c r="C60" s="254" t="s">
        <v>214</v>
      </c>
      <c r="D60" s="228"/>
      <c r="E60" s="229">
        <v>1.8</v>
      </c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07"/>
      <c r="Z60" s="207"/>
      <c r="AA60" s="207"/>
      <c r="AB60" s="207"/>
      <c r="AC60" s="207"/>
      <c r="AD60" s="207"/>
      <c r="AE60" s="207"/>
      <c r="AF60" s="207"/>
      <c r="AG60" s="207" t="s">
        <v>149</v>
      </c>
      <c r="AH60" s="207">
        <v>0</v>
      </c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x14ac:dyDescent="0.25">
      <c r="A61" s="233" t="s">
        <v>140</v>
      </c>
      <c r="B61" s="234" t="s">
        <v>62</v>
      </c>
      <c r="C61" s="252" t="s">
        <v>63</v>
      </c>
      <c r="D61" s="235"/>
      <c r="E61" s="236"/>
      <c r="F61" s="237"/>
      <c r="G61" s="238">
        <f>SUMIF(AG62:AG67,"&lt;&gt;NOR",G62:G67)</f>
        <v>0</v>
      </c>
      <c r="H61" s="232"/>
      <c r="I61" s="232">
        <f>SUM(I62:I67)</f>
        <v>1449.04</v>
      </c>
      <c r="J61" s="232"/>
      <c r="K61" s="232">
        <f>SUM(K62:K67)</f>
        <v>956.91</v>
      </c>
      <c r="L61" s="232"/>
      <c r="M61" s="232">
        <f>SUM(M62:M67)</f>
        <v>0</v>
      </c>
      <c r="N61" s="232"/>
      <c r="O61" s="232">
        <f>SUM(O62:O67)</f>
        <v>0.24000000000000002</v>
      </c>
      <c r="P61" s="232"/>
      <c r="Q61" s="232">
        <f>SUM(Q62:Q67)</f>
        <v>0</v>
      </c>
      <c r="R61" s="232"/>
      <c r="S61" s="232"/>
      <c r="T61" s="232"/>
      <c r="U61" s="232"/>
      <c r="V61" s="232">
        <f>SUM(V62:V67)</f>
        <v>2.0499999999999998</v>
      </c>
      <c r="W61" s="232"/>
      <c r="X61" s="232"/>
      <c r="AG61" t="s">
        <v>141</v>
      </c>
    </row>
    <row r="62" spans="1:60" outlineLevel="1" x14ac:dyDescent="0.25">
      <c r="A62" s="239">
        <v>16</v>
      </c>
      <c r="B62" s="240" t="s">
        <v>215</v>
      </c>
      <c r="C62" s="253" t="s">
        <v>216</v>
      </c>
      <c r="D62" s="241" t="s">
        <v>217</v>
      </c>
      <c r="E62" s="242">
        <v>6.8000000000000005E-2</v>
      </c>
      <c r="F62" s="243"/>
      <c r="G62" s="244">
        <f>ROUND(E62*F62,2)</f>
        <v>0</v>
      </c>
      <c r="H62" s="227">
        <v>1978.6</v>
      </c>
      <c r="I62" s="226">
        <f>ROUND(E62*H62,2)</f>
        <v>134.54</v>
      </c>
      <c r="J62" s="227">
        <v>2001.4</v>
      </c>
      <c r="K62" s="226">
        <f>ROUND(E62*J62,2)</f>
        <v>136.1</v>
      </c>
      <c r="L62" s="226">
        <v>15</v>
      </c>
      <c r="M62" s="226">
        <f>G62*(1+L62/100)</f>
        <v>0</v>
      </c>
      <c r="N62" s="226">
        <v>2.5</v>
      </c>
      <c r="O62" s="226">
        <f>ROUND(E62*N62,2)</f>
        <v>0.17</v>
      </c>
      <c r="P62" s="226">
        <v>0</v>
      </c>
      <c r="Q62" s="226">
        <f>ROUND(E62*P62,2)</f>
        <v>0</v>
      </c>
      <c r="R62" s="226"/>
      <c r="S62" s="226" t="s">
        <v>145</v>
      </c>
      <c r="T62" s="226" t="s">
        <v>145</v>
      </c>
      <c r="U62" s="226">
        <v>4.66</v>
      </c>
      <c r="V62" s="226">
        <f>ROUND(E62*U62,2)</f>
        <v>0.32</v>
      </c>
      <c r="W62" s="226"/>
      <c r="X62" s="226" t="s">
        <v>146</v>
      </c>
      <c r="Y62" s="207"/>
      <c r="Z62" s="207"/>
      <c r="AA62" s="207"/>
      <c r="AB62" s="207"/>
      <c r="AC62" s="207"/>
      <c r="AD62" s="207"/>
      <c r="AE62" s="207"/>
      <c r="AF62" s="207"/>
      <c r="AG62" s="207" t="s">
        <v>147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5">
      <c r="A63" s="224"/>
      <c r="B63" s="225"/>
      <c r="C63" s="254" t="s">
        <v>218</v>
      </c>
      <c r="D63" s="228"/>
      <c r="E63" s="229">
        <v>6.8000000000000005E-2</v>
      </c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07"/>
      <c r="Z63" s="207"/>
      <c r="AA63" s="207"/>
      <c r="AB63" s="207"/>
      <c r="AC63" s="207"/>
      <c r="AD63" s="207"/>
      <c r="AE63" s="207"/>
      <c r="AF63" s="207"/>
      <c r="AG63" s="207" t="s">
        <v>149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5">
      <c r="A64" s="239">
        <v>17</v>
      </c>
      <c r="B64" s="240" t="s">
        <v>207</v>
      </c>
      <c r="C64" s="253" t="s">
        <v>208</v>
      </c>
      <c r="D64" s="241" t="s">
        <v>152</v>
      </c>
      <c r="E64" s="242">
        <v>3.7349999999999999</v>
      </c>
      <c r="F64" s="243"/>
      <c r="G64" s="244">
        <f>ROUND(E64*F64,2)</f>
        <v>0</v>
      </c>
      <c r="H64" s="227">
        <v>40.32</v>
      </c>
      <c r="I64" s="226">
        <f>ROUND(E64*H64,2)</f>
        <v>150.6</v>
      </c>
      <c r="J64" s="227">
        <v>42.88</v>
      </c>
      <c r="K64" s="226">
        <f>ROUND(E64*J64,2)</f>
        <v>160.16</v>
      </c>
      <c r="L64" s="226">
        <v>15</v>
      </c>
      <c r="M64" s="226">
        <f>G64*(1+L64/100)</f>
        <v>0</v>
      </c>
      <c r="N64" s="226">
        <v>2.5999999999999998E-4</v>
      </c>
      <c r="O64" s="226">
        <f>ROUND(E64*N64,2)</f>
        <v>0</v>
      </c>
      <c r="P64" s="226">
        <v>0</v>
      </c>
      <c r="Q64" s="226">
        <f>ROUND(E64*P64,2)</f>
        <v>0</v>
      </c>
      <c r="R64" s="226"/>
      <c r="S64" s="226" t="s">
        <v>145</v>
      </c>
      <c r="T64" s="226" t="s">
        <v>161</v>
      </c>
      <c r="U64" s="226">
        <v>0.09</v>
      </c>
      <c r="V64" s="226">
        <f>ROUND(E64*U64,2)</f>
        <v>0.34</v>
      </c>
      <c r="W64" s="226"/>
      <c r="X64" s="226" t="s">
        <v>146</v>
      </c>
      <c r="Y64" s="207"/>
      <c r="Z64" s="207"/>
      <c r="AA64" s="207"/>
      <c r="AB64" s="207"/>
      <c r="AC64" s="207"/>
      <c r="AD64" s="207"/>
      <c r="AE64" s="207"/>
      <c r="AF64" s="207"/>
      <c r="AG64" s="207" t="s">
        <v>147</v>
      </c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5">
      <c r="A65" s="224"/>
      <c r="B65" s="225"/>
      <c r="C65" s="254" t="s">
        <v>219</v>
      </c>
      <c r="D65" s="228"/>
      <c r="E65" s="229">
        <v>3.7349999999999999</v>
      </c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07"/>
      <c r="Z65" s="207"/>
      <c r="AA65" s="207"/>
      <c r="AB65" s="207"/>
      <c r="AC65" s="207"/>
      <c r="AD65" s="207"/>
      <c r="AE65" s="207"/>
      <c r="AF65" s="207"/>
      <c r="AG65" s="207" t="s">
        <v>149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239">
        <v>18</v>
      </c>
      <c r="B66" s="240" t="s">
        <v>220</v>
      </c>
      <c r="C66" s="253" t="s">
        <v>221</v>
      </c>
      <c r="D66" s="241" t="s">
        <v>152</v>
      </c>
      <c r="E66" s="242">
        <v>3.7349999999999999</v>
      </c>
      <c r="F66" s="243"/>
      <c r="G66" s="244">
        <f>ROUND(E66*F66,2)</f>
        <v>0</v>
      </c>
      <c r="H66" s="227">
        <v>311.62</v>
      </c>
      <c r="I66" s="226">
        <f>ROUND(E66*H66,2)</f>
        <v>1163.9000000000001</v>
      </c>
      <c r="J66" s="227">
        <v>176.88</v>
      </c>
      <c r="K66" s="226">
        <f>ROUND(E66*J66,2)</f>
        <v>660.65</v>
      </c>
      <c r="L66" s="226">
        <v>15</v>
      </c>
      <c r="M66" s="226">
        <f>G66*(1+L66/100)</f>
        <v>0</v>
      </c>
      <c r="N66" s="226">
        <v>1.806E-2</v>
      </c>
      <c r="O66" s="226">
        <f>ROUND(E66*N66,2)</f>
        <v>7.0000000000000007E-2</v>
      </c>
      <c r="P66" s="226">
        <v>0</v>
      </c>
      <c r="Q66" s="226">
        <f>ROUND(E66*P66,2)</f>
        <v>0</v>
      </c>
      <c r="R66" s="226"/>
      <c r="S66" s="226" t="s">
        <v>145</v>
      </c>
      <c r="T66" s="226" t="s">
        <v>145</v>
      </c>
      <c r="U66" s="226">
        <v>0.372</v>
      </c>
      <c r="V66" s="226">
        <f>ROUND(E66*U66,2)</f>
        <v>1.39</v>
      </c>
      <c r="W66" s="226"/>
      <c r="X66" s="226" t="s">
        <v>146</v>
      </c>
      <c r="Y66" s="207"/>
      <c r="Z66" s="207"/>
      <c r="AA66" s="207"/>
      <c r="AB66" s="207"/>
      <c r="AC66" s="207"/>
      <c r="AD66" s="207"/>
      <c r="AE66" s="207"/>
      <c r="AF66" s="207"/>
      <c r="AG66" s="207" t="s">
        <v>147</v>
      </c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5">
      <c r="A67" s="224"/>
      <c r="B67" s="225"/>
      <c r="C67" s="254" t="s">
        <v>219</v>
      </c>
      <c r="D67" s="228"/>
      <c r="E67" s="229">
        <v>3.7349999999999999</v>
      </c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07"/>
      <c r="Z67" s="207"/>
      <c r="AA67" s="207"/>
      <c r="AB67" s="207"/>
      <c r="AC67" s="207"/>
      <c r="AD67" s="207"/>
      <c r="AE67" s="207"/>
      <c r="AF67" s="207"/>
      <c r="AG67" s="207" t="s">
        <v>149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x14ac:dyDescent="0.25">
      <c r="A68" s="233" t="s">
        <v>140</v>
      </c>
      <c r="B68" s="234" t="s">
        <v>64</v>
      </c>
      <c r="C68" s="252" t="s">
        <v>65</v>
      </c>
      <c r="D68" s="235"/>
      <c r="E68" s="236"/>
      <c r="F68" s="237"/>
      <c r="G68" s="238">
        <f>SUMIF(AG69:AG70,"&lt;&gt;NOR",G69:G70)</f>
        <v>0</v>
      </c>
      <c r="H68" s="232"/>
      <c r="I68" s="232">
        <f>SUM(I69:I70)</f>
        <v>1234.52</v>
      </c>
      <c r="J68" s="232"/>
      <c r="K68" s="232">
        <f>SUM(K69:K70)</f>
        <v>903.48</v>
      </c>
      <c r="L68" s="232"/>
      <c r="M68" s="232">
        <f>SUM(M69:M70)</f>
        <v>0</v>
      </c>
      <c r="N68" s="232"/>
      <c r="O68" s="232">
        <f>SUM(O69:O70)</f>
        <v>0.03</v>
      </c>
      <c r="P68" s="232"/>
      <c r="Q68" s="232">
        <f>SUM(Q69:Q70)</f>
        <v>0</v>
      </c>
      <c r="R68" s="232"/>
      <c r="S68" s="232"/>
      <c r="T68" s="232"/>
      <c r="U68" s="232"/>
      <c r="V68" s="232">
        <f>SUM(V69:V70)</f>
        <v>1.86</v>
      </c>
      <c r="W68" s="232"/>
      <c r="X68" s="232"/>
      <c r="AG68" t="s">
        <v>141</v>
      </c>
    </row>
    <row r="69" spans="1:60" outlineLevel="1" x14ac:dyDescent="0.25">
      <c r="A69" s="245">
        <v>19</v>
      </c>
      <c r="B69" s="246" t="s">
        <v>222</v>
      </c>
      <c r="C69" s="255" t="s">
        <v>223</v>
      </c>
      <c r="D69" s="247" t="s">
        <v>224</v>
      </c>
      <c r="E69" s="248">
        <v>1</v>
      </c>
      <c r="F69" s="249"/>
      <c r="G69" s="250">
        <f>ROUND(E69*F69,2)</f>
        <v>0</v>
      </c>
      <c r="H69" s="227">
        <v>19.52</v>
      </c>
      <c r="I69" s="226">
        <f>ROUND(E69*H69,2)</f>
        <v>19.52</v>
      </c>
      <c r="J69" s="227">
        <v>903.48</v>
      </c>
      <c r="K69" s="226">
        <f>ROUND(E69*J69,2)</f>
        <v>903.48</v>
      </c>
      <c r="L69" s="226">
        <v>15</v>
      </c>
      <c r="M69" s="226">
        <f>G69*(1+L69/100)</f>
        <v>0</v>
      </c>
      <c r="N69" s="226">
        <v>1.8970000000000001E-2</v>
      </c>
      <c r="O69" s="226">
        <f>ROUND(E69*N69,2)</f>
        <v>0.02</v>
      </c>
      <c r="P69" s="226">
        <v>0</v>
      </c>
      <c r="Q69" s="226">
        <f>ROUND(E69*P69,2)</f>
        <v>0</v>
      </c>
      <c r="R69" s="226"/>
      <c r="S69" s="226" t="s">
        <v>145</v>
      </c>
      <c r="T69" s="226" t="s">
        <v>145</v>
      </c>
      <c r="U69" s="226">
        <v>1.86</v>
      </c>
      <c r="V69" s="226">
        <f>ROUND(E69*U69,2)</f>
        <v>1.86</v>
      </c>
      <c r="W69" s="226"/>
      <c r="X69" s="226" t="s">
        <v>146</v>
      </c>
      <c r="Y69" s="207"/>
      <c r="Z69" s="207"/>
      <c r="AA69" s="207"/>
      <c r="AB69" s="207"/>
      <c r="AC69" s="207"/>
      <c r="AD69" s="207"/>
      <c r="AE69" s="207"/>
      <c r="AF69" s="207"/>
      <c r="AG69" s="207" t="s">
        <v>147</v>
      </c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ht="20.399999999999999" outlineLevel="1" x14ac:dyDescent="0.25">
      <c r="A70" s="245">
        <v>20</v>
      </c>
      <c r="B70" s="246" t="s">
        <v>225</v>
      </c>
      <c r="C70" s="255" t="s">
        <v>226</v>
      </c>
      <c r="D70" s="247" t="s">
        <v>224</v>
      </c>
      <c r="E70" s="248">
        <v>1</v>
      </c>
      <c r="F70" s="249"/>
      <c r="G70" s="250">
        <f>ROUND(E70*F70,2)</f>
        <v>0</v>
      </c>
      <c r="H70" s="227">
        <v>1215</v>
      </c>
      <c r="I70" s="226">
        <f>ROUND(E70*H70,2)</f>
        <v>1215</v>
      </c>
      <c r="J70" s="227">
        <v>0</v>
      </c>
      <c r="K70" s="226">
        <f>ROUND(E70*J70,2)</f>
        <v>0</v>
      </c>
      <c r="L70" s="226">
        <v>15</v>
      </c>
      <c r="M70" s="226">
        <f>G70*(1+L70/100)</f>
        <v>0</v>
      </c>
      <c r="N70" s="226">
        <v>1.081E-2</v>
      </c>
      <c r="O70" s="226">
        <f>ROUND(E70*N70,2)</f>
        <v>0.01</v>
      </c>
      <c r="P70" s="226">
        <v>0</v>
      </c>
      <c r="Q70" s="226">
        <f>ROUND(E70*P70,2)</f>
        <v>0</v>
      </c>
      <c r="R70" s="226" t="s">
        <v>167</v>
      </c>
      <c r="S70" s="226" t="s">
        <v>145</v>
      </c>
      <c r="T70" s="226" t="s">
        <v>145</v>
      </c>
      <c r="U70" s="226">
        <v>0</v>
      </c>
      <c r="V70" s="226">
        <f>ROUND(E70*U70,2)</f>
        <v>0</v>
      </c>
      <c r="W70" s="226"/>
      <c r="X70" s="226" t="s">
        <v>168</v>
      </c>
      <c r="Y70" s="207"/>
      <c r="Z70" s="207"/>
      <c r="AA70" s="207"/>
      <c r="AB70" s="207"/>
      <c r="AC70" s="207"/>
      <c r="AD70" s="207"/>
      <c r="AE70" s="207"/>
      <c r="AF70" s="207"/>
      <c r="AG70" s="207" t="s">
        <v>169</v>
      </c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ht="26.4" x14ac:dyDescent="0.25">
      <c r="A71" s="233" t="s">
        <v>140</v>
      </c>
      <c r="B71" s="234" t="s">
        <v>68</v>
      </c>
      <c r="C71" s="252" t="s">
        <v>69</v>
      </c>
      <c r="D71" s="235"/>
      <c r="E71" s="236"/>
      <c r="F71" s="237"/>
      <c r="G71" s="238">
        <f>SUMIF(AG72:AG77,"&lt;&gt;NOR",G72:G77)</f>
        <v>0</v>
      </c>
      <c r="H71" s="232"/>
      <c r="I71" s="232">
        <f>SUM(I72:I77)</f>
        <v>48.98</v>
      </c>
      <c r="J71" s="232"/>
      <c r="K71" s="232">
        <f>SUM(K72:K77)</f>
        <v>4180.8999999999996</v>
      </c>
      <c r="L71" s="232"/>
      <c r="M71" s="232">
        <f>SUM(M72:M77)</f>
        <v>0</v>
      </c>
      <c r="N71" s="232"/>
      <c r="O71" s="232">
        <f>SUM(O72:O77)</f>
        <v>0</v>
      </c>
      <c r="P71" s="232"/>
      <c r="Q71" s="232">
        <f>SUM(Q72:Q77)</f>
        <v>0</v>
      </c>
      <c r="R71" s="232"/>
      <c r="S71" s="232"/>
      <c r="T71" s="232"/>
      <c r="U71" s="232"/>
      <c r="V71" s="232">
        <f>SUM(V72:V77)</f>
        <v>10.55</v>
      </c>
      <c r="W71" s="232"/>
      <c r="X71" s="232"/>
      <c r="AG71" t="s">
        <v>141</v>
      </c>
    </row>
    <row r="72" spans="1:60" outlineLevel="1" x14ac:dyDescent="0.25">
      <c r="A72" s="239">
        <v>21</v>
      </c>
      <c r="B72" s="240" t="s">
        <v>227</v>
      </c>
      <c r="C72" s="253" t="s">
        <v>228</v>
      </c>
      <c r="D72" s="241" t="s">
        <v>152</v>
      </c>
      <c r="E72" s="242">
        <v>34.25</v>
      </c>
      <c r="F72" s="243"/>
      <c r="G72" s="244">
        <f>ROUND(E72*F72,2)</f>
        <v>0</v>
      </c>
      <c r="H72" s="227">
        <v>1.43</v>
      </c>
      <c r="I72" s="226">
        <f>ROUND(E72*H72,2)</f>
        <v>48.98</v>
      </c>
      <c r="J72" s="227">
        <v>122.07</v>
      </c>
      <c r="K72" s="226">
        <f>ROUND(E72*J72,2)</f>
        <v>4180.8999999999996</v>
      </c>
      <c r="L72" s="226">
        <v>15</v>
      </c>
      <c r="M72" s="226">
        <f>G72*(1+L72/100)</f>
        <v>0</v>
      </c>
      <c r="N72" s="226">
        <v>4.0000000000000003E-5</v>
      </c>
      <c r="O72" s="226">
        <f>ROUND(E72*N72,2)</f>
        <v>0</v>
      </c>
      <c r="P72" s="226">
        <v>0</v>
      </c>
      <c r="Q72" s="226">
        <f>ROUND(E72*P72,2)</f>
        <v>0</v>
      </c>
      <c r="R72" s="226"/>
      <c r="S72" s="226" t="s">
        <v>145</v>
      </c>
      <c r="T72" s="226" t="s">
        <v>161</v>
      </c>
      <c r="U72" s="226">
        <v>0.308</v>
      </c>
      <c r="V72" s="226">
        <f>ROUND(E72*U72,2)</f>
        <v>10.55</v>
      </c>
      <c r="W72" s="226"/>
      <c r="X72" s="226" t="s">
        <v>146</v>
      </c>
      <c r="Y72" s="207"/>
      <c r="Z72" s="207"/>
      <c r="AA72" s="207"/>
      <c r="AB72" s="207"/>
      <c r="AC72" s="207"/>
      <c r="AD72" s="207"/>
      <c r="AE72" s="207"/>
      <c r="AF72" s="207"/>
      <c r="AG72" s="207" t="s">
        <v>147</v>
      </c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5">
      <c r="A73" s="224"/>
      <c r="B73" s="225"/>
      <c r="C73" s="254" t="s">
        <v>164</v>
      </c>
      <c r="D73" s="228"/>
      <c r="E73" s="229">
        <v>1.95</v>
      </c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07"/>
      <c r="Z73" s="207"/>
      <c r="AA73" s="207"/>
      <c r="AB73" s="207"/>
      <c r="AC73" s="207"/>
      <c r="AD73" s="207"/>
      <c r="AE73" s="207"/>
      <c r="AF73" s="207"/>
      <c r="AG73" s="207" t="s">
        <v>149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224"/>
      <c r="B74" s="225"/>
      <c r="C74" s="254" t="s">
        <v>177</v>
      </c>
      <c r="D74" s="228"/>
      <c r="E74" s="229">
        <v>5.04</v>
      </c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07"/>
      <c r="Z74" s="207"/>
      <c r="AA74" s="207"/>
      <c r="AB74" s="207"/>
      <c r="AC74" s="207"/>
      <c r="AD74" s="207"/>
      <c r="AE74" s="207"/>
      <c r="AF74" s="207"/>
      <c r="AG74" s="207" t="s">
        <v>149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5">
      <c r="A75" s="224"/>
      <c r="B75" s="225"/>
      <c r="C75" s="254" t="s">
        <v>178</v>
      </c>
      <c r="D75" s="228"/>
      <c r="E75" s="229">
        <v>6.72</v>
      </c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07"/>
      <c r="Z75" s="207"/>
      <c r="AA75" s="207"/>
      <c r="AB75" s="207"/>
      <c r="AC75" s="207"/>
      <c r="AD75" s="207"/>
      <c r="AE75" s="207"/>
      <c r="AF75" s="207"/>
      <c r="AG75" s="207" t="s">
        <v>149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5">
      <c r="A76" s="224"/>
      <c r="B76" s="225"/>
      <c r="C76" s="254" t="s">
        <v>179</v>
      </c>
      <c r="D76" s="228"/>
      <c r="E76" s="229">
        <v>4.1399999999999997</v>
      </c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07"/>
      <c r="Z76" s="207"/>
      <c r="AA76" s="207"/>
      <c r="AB76" s="207"/>
      <c r="AC76" s="207"/>
      <c r="AD76" s="207"/>
      <c r="AE76" s="207"/>
      <c r="AF76" s="207"/>
      <c r="AG76" s="207" t="s">
        <v>149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5">
      <c r="A77" s="224"/>
      <c r="B77" s="225"/>
      <c r="C77" s="254" t="s">
        <v>180</v>
      </c>
      <c r="D77" s="228"/>
      <c r="E77" s="229">
        <v>16.399999999999999</v>
      </c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07"/>
      <c r="Z77" s="207"/>
      <c r="AA77" s="207"/>
      <c r="AB77" s="207"/>
      <c r="AC77" s="207"/>
      <c r="AD77" s="207"/>
      <c r="AE77" s="207"/>
      <c r="AF77" s="207"/>
      <c r="AG77" s="207" t="s">
        <v>149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x14ac:dyDescent="0.25">
      <c r="A78" s="233" t="s">
        <v>140</v>
      </c>
      <c r="B78" s="234" t="s">
        <v>70</v>
      </c>
      <c r="C78" s="252" t="s">
        <v>71</v>
      </c>
      <c r="D78" s="235"/>
      <c r="E78" s="236"/>
      <c r="F78" s="237"/>
      <c r="G78" s="238">
        <f>SUMIF(AG79:AG121,"&lt;&gt;NOR",G79:G121)</f>
        <v>0</v>
      </c>
      <c r="H78" s="232"/>
      <c r="I78" s="232">
        <f>SUM(I79:I121)</f>
        <v>969.66000000000008</v>
      </c>
      <c r="J78" s="232"/>
      <c r="K78" s="232">
        <f>SUM(K79:K121)</f>
        <v>14314.470000000001</v>
      </c>
      <c r="L78" s="232"/>
      <c r="M78" s="232">
        <f>SUM(M79:M121)</f>
        <v>0</v>
      </c>
      <c r="N78" s="232"/>
      <c r="O78" s="232">
        <f>SUM(O79:O121)</f>
        <v>0.01</v>
      </c>
      <c r="P78" s="232"/>
      <c r="Q78" s="232">
        <f>SUM(Q79:Q121)</f>
        <v>2.37</v>
      </c>
      <c r="R78" s="232"/>
      <c r="S78" s="232"/>
      <c r="T78" s="232"/>
      <c r="U78" s="232"/>
      <c r="V78" s="232">
        <f>SUM(V79:V121)</f>
        <v>26.09</v>
      </c>
      <c r="W78" s="232"/>
      <c r="X78" s="232"/>
      <c r="AG78" t="s">
        <v>141</v>
      </c>
    </row>
    <row r="79" spans="1:60" outlineLevel="1" x14ac:dyDescent="0.25">
      <c r="A79" s="239">
        <v>22</v>
      </c>
      <c r="B79" s="240" t="s">
        <v>229</v>
      </c>
      <c r="C79" s="253" t="s">
        <v>230</v>
      </c>
      <c r="D79" s="241" t="s">
        <v>152</v>
      </c>
      <c r="E79" s="242">
        <v>2.4</v>
      </c>
      <c r="F79" s="243"/>
      <c r="G79" s="244">
        <f>ROUND(E79*F79,2)</f>
        <v>0</v>
      </c>
      <c r="H79" s="227">
        <v>15.23</v>
      </c>
      <c r="I79" s="226">
        <f>ROUND(E79*H79,2)</f>
        <v>36.549999999999997</v>
      </c>
      <c r="J79" s="227">
        <v>71.37</v>
      </c>
      <c r="K79" s="226">
        <f>ROUND(E79*J79,2)</f>
        <v>171.29</v>
      </c>
      <c r="L79" s="226">
        <v>15</v>
      </c>
      <c r="M79" s="226">
        <f>G79*(1+L79/100)</f>
        <v>0</v>
      </c>
      <c r="N79" s="226">
        <v>6.7000000000000002E-4</v>
      </c>
      <c r="O79" s="226">
        <f>ROUND(E79*N79,2)</f>
        <v>0</v>
      </c>
      <c r="P79" s="226">
        <v>0.107</v>
      </c>
      <c r="Q79" s="226">
        <f>ROUND(E79*P79,2)</f>
        <v>0.26</v>
      </c>
      <c r="R79" s="226"/>
      <c r="S79" s="226" t="s">
        <v>145</v>
      </c>
      <c r="T79" s="226" t="s">
        <v>161</v>
      </c>
      <c r="U79" s="226">
        <v>0.158</v>
      </c>
      <c r="V79" s="226">
        <f>ROUND(E79*U79,2)</f>
        <v>0.38</v>
      </c>
      <c r="W79" s="226"/>
      <c r="X79" s="226" t="s">
        <v>146</v>
      </c>
      <c r="Y79" s="207"/>
      <c r="Z79" s="207"/>
      <c r="AA79" s="207"/>
      <c r="AB79" s="207"/>
      <c r="AC79" s="207"/>
      <c r="AD79" s="207"/>
      <c r="AE79" s="207"/>
      <c r="AF79" s="207"/>
      <c r="AG79" s="207" t="s">
        <v>147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outlineLevel="1" x14ac:dyDescent="0.25">
      <c r="A80" s="224"/>
      <c r="B80" s="225"/>
      <c r="C80" s="254" t="s">
        <v>231</v>
      </c>
      <c r="D80" s="228"/>
      <c r="E80" s="229">
        <v>2.4</v>
      </c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07"/>
      <c r="Z80" s="207"/>
      <c r="AA80" s="207"/>
      <c r="AB80" s="207"/>
      <c r="AC80" s="207"/>
      <c r="AD80" s="207"/>
      <c r="AE80" s="207"/>
      <c r="AF80" s="207"/>
      <c r="AG80" s="207" t="s">
        <v>149</v>
      </c>
      <c r="AH80" s="207">
        <v>0</v>
      </c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outlineLevel="1" x14ac:dyDescent="0.25">
      <c r="A81" s="239">
        <v>23</v>
      </c>
      <c r="B81" s="240" t="s">
        <v>232</v>
      </c>
      <c r="C81" s="253" t="s">
        <v>233</v>
      </c>
      <c r="D81" s="241" t="s">
        <v>152</v>
      </c>
      <c r="E81" s="242">
        <v>3.7349999999999999</v>
      </c>
      <c r="F81" s="243"/>
      <c r="G81" s="244">
        <f>ROUND(E81*F81,2)</f>
        <v>0</v>
      </c>
      <c r="H81" s="227">
        <v>0</v>
      </c>
      <c r="I81" s="226">
        <f>ROUND(E81*H81,2)</f>
        <v>0</v>
      </c>
      <c r="J81" s="227">
        <v>59.5</v>
      </c>
      <c r="K81" s="226">
        <f>ROUND(E81*J81,2)</f>
        <v>222.23</v>
      </c>
      <c r="L81" s="226">
        <v>15</v>
      </c>
      <c r="M81" s="226">
        <f>G81*(1+L81/100)</f>
        <v>0</v>
      </c>
      <c r="N81" s="226">
        <v>0</v>
      </c>
      <c r="O81" s="226">
        <f>ROUND(E81*N81,2)</f>
        <v>0</v>
      </c>
      <c r="P81" s="226">
        <v>1.75E-3</v>
      </c>
      <c r="Q81" s="226">
        <f>ROUND(E81*P81,2)</f>
        <v>0.01</v>
      </c>
      <c r="R81" s="226"/>
      <c r="S81" s="226" t="s">
        <v>145</v>
      </c>
      <c r="T81" s="226" t="s">
        <v>161</v>
      </c>
      <c r="U81" s="226">
        <v>0.16500000000000001</v>
      </c>
      <c r="V81" s="226">
        <f>ROUND(E81*U81,2)</f>
        <v>0.62</v>
      </c>
      <c r="W81" s="226"/>
      <c r="X81" s="226" t="s">
        <v>146</v>
      </c>
      <c r="Y81" s="207"/>
      <c r="Z81" s="207"/>
      <c r="AA81" s="207"/>
      <c r="AB81" s="207"/>
      <c r="AC81" s="207"/>
      <c r="AD81" s="207"/>
      <c r="AE81" s="207"/>
      <c r="AF81" s="207"/>
      <c r="AG81" s="207" t="s">
        <v>147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5">
      <c r="A82" s="224"/>
      <c r="B82" s="225"/>
      <c r="C82" s="254" t="s">
        <v>234</v>
      </c>
      <c r="D82" s="228"/>
      <c r="E82" s="229">
        <v>3.7349999999999999</v>
      </c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07"/>
      <c r="Z82" s="207"/>
      <c r="AA82" s="207"/>
      <c r="AB82" s="207"/>
      <c r="AC82" s="207"/>
      <c r="AD82" s="207"/>
      <c r="AE82" s="207"/>
      <c r="AF82" s="207"/>
      <c r="AG82" s="207" t="s">
        <v>149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5">
      <c r="A83" s="239">
        <v>24</v>
      </c>
      <c r="B83" s="240" t="s">
        <v>235</v>
      </c>
      <c r="C83" s="253" t="s">
        <v>236</v>
      </c>
      <c r="D83" s="241" t="s">
        <v>152</v>
      </c>
      <c r="E83" s="242">
        <v>3.7349999999999999</v>
      </c>
      <c r="F83" s="243"/>
      <c r="G83" s="244">
        <f>ROUND(E83*F83,2)</f>
        <v>0</v>
      </c>
      <c r="H83" s="227">
        <v>0</v>
      </c>
      <c r="I83" s="226">
        <f>ROUND(E83*H83,2)</f>
        <v>0</v>
      </c>
      <c r="J83" s="227">
        <v>67.3</v>
      </c>
      <c r="K83" s="226">
        <f>ROUND(E83*J83,2)</f>
        <v>251.37</v>
      </c>
      <c r="L83" s="226">
        <v>15</v>
      </c>
      <c r="M83" s="226">
        <f>G83*(1+L83/100)</f>
        <v>0</v>
      </c>
      <c r="N83" s="226">
        <v>0</v>
      </c>
      <c r="O83" s="226">
        <f>ROUND(E83*N83,2)</f>
        <v>0</v>
      </c>
      <c r="P83" s="226">
        <v>0.02</v>
      </c>
      <c r="Q83" s="226">
        <f>ROUND(E83*P83,2)</f>
        <v>7.0000000000000007E-2</v>
      </c>
      <c r="R83" s="226"/>
      <c r="S83" s="226" t="s">
        <v>145</v>
      </c>
      <c r="T83" s="226" t="s">
        <v>161</v>
      </c>
      <c r="U83" s="226">
        <v>0.14699999999999999</v>
      </c>
      <c r="V83" s="226">
        <f>ROUND(E83*U83,2)</f>
        <v>0.55000000000000004</v>
      </c>
      <c r="W83" s="226"/>
      <c r="X83" s="226" t="s">
        <v>146</v>
      </c>
      <c r="Y83" s="207"/>
      <c r="Z83" s="207"/>
      <c r="AA83" s="207"/>
      <c r="AB83" s="207"/>
      <c r="AC83" s="207"/>
      <c r="AD83" s="207"/>
      <c r="AE83" s="207"/>
      <c r="AF83" s="207"/>
      <c r="AG83" s="207" t="s">
        <v>147</v>
      </c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5">
      <c r="A84" s="224"/>
      <c r="B84" s="225"/>
      <c r="C84" s="254" t="s">
        <v>234</v>
      </c>
      <c r="D84" s="228"/>
      <c r="E84" s="229">
        <v>3.7349999999999999</v>
      </c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07"/>
      <c r="Z84" s="207"/>
      <c r="AA84" s="207"/>
      <c r="AB84" s="207"/>
      <c r="AC84" s="207"/>
      <c r="AD84" s="207"/>
      <c r="AE84" s="207"/>
      <c r="AF84" s="207"/>
      <c r="AG84" s="207" t="s">
        <v>149</v>
      </c>
      <c r="AH84" s="207">
        <v>0</v>
      </c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5">
      <c r="A85" s="239">
        <v>25</v>
      </c>
      <c r="B85" s="240" t="s">
        <v>237</v>
      </c>
      <c r="C85" s="253" t="s">
        <v>238</v>
      </c>
      <c r="D85" s="241" t="s">
        <v>152</v>
      </c>
      <c r="E85" s="242">
        <v>0.19700000000000001</v>
      </c>
      <c r="F85" s="243"/>
      <c r="G85" s="244">
        <f>ROUND(E85*F85,2)</f>
        <v>0</v>
      </c>
      <c r="H85" s="227">
        <v>0</v>
      </c>
      <c r="I85" s="226">
        <f>ROUND(E85*H85,2)</f>
        <v>0</v>
      </c>
      <c r="J85" s="227">
        <v>149.5</v>
      </c>
      <c r="K85" s="226">
        <f>ROUND(E85*J85,2)</f>
        <v>29.45</v>
      </c>
      <c r="L85" s="226">
        <v>15</v>
      </c>
      <c r="M85" s="226">
        <f>G85*(1+L85/100)</f>
        <v>0</v>
      </c>
      <c r="N85" s="226">
        <v>0</v>
      </c>
      <c r="O85" s="226">
        <f>ROUND(E85*N85,2)</f>
        <v>0</v>
      </c>
      <c r="P85" s="226">
        <v>5.5E-2</v>
      </c>
      <c r="Q85" s="226">
        <f>ROUND(E85*P85,2)</f>
        <v>0.01</v>
      </c>
      <c r="R85" s="226"/>
      <c r="S85" s="226" t="s">
        <v>145</v>
      </c>
      <c r="T85" s="226" t="s">
        <v>161</v>
      </c>
      <c r="U85" s="226">
        <v>0.42499999999999999</v>
      </c>
      <c r="V85" s="226">
        <f>ROUND(E85*U85,2)</f>
        <v>0.08</v>
      </c>
      <c r="W85" s="226"/>
      <c r="X85" s="226" t="s">
        <v>146</v>
      </c>
      <c r="Y85" s="207"/>
      <c r="Z85" s="207"/>
      <c r="AA85" s="207"/>
      <c r="AB85" s="207"/>
      <c r="AC85" s="207"/>
      <c r="AD85" s="207"/>
      <c r="AE85" s="207"/>
      <c r="AF85" s="207"/>
      <c r="AG85" s="207" t="s">
        <v>147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5">
      <c r="A86" s="224"/>
      <c r="B86" s="225"/>
      <c r="C86" s="254" t="s">
        <v>239</v>
      </c>
      <c r="D86" s="228"/>
      <c r="E86" s="229">
        <v>0.19700000000000001</v>
      </c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07"/>
      <c r="Z86" s="207"/>
      <c r="AA86" s="207"/>
      <c r="AB86" s="207"/>
      <c r="AC86" s="207"/>
      <c r="AD86" s="207"/>
      <c r="AE86" s="207"/>
      <c r="AF86" s="207"/>
      <c r="AG86" s="207" t="s">
        <v>149</v>
      </c>
      <c r="AH86" s="207">
        <v>0</v>
      </c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5">
      <c r="A87" s="245">
        <v>26</v>
      </c>
      <c r="B87" s="246" t="s">
        <v>240</v>
      </c>
      <c r="C87" s="255" t="s">
        <v>697</v>
      </c>
      <c r="D87" s="247" t="s">
        <v>224</v>
      </c>
      <c r="E87" s="248">
        <v>5</v>
      </c>
      <c r="F87" s="249"/>
      <c r="G87" s="250">
        <f>ROUND(E87*F87,2)</f>
        <v>0</v>
      </c>
      <c r="H87" s="227">
        <v>0</v>
      </c>
      <c r="I87" s="226">
        <f>ROUND(E87*H87,2)</f>
        <v>0</v>
      </c>
      <c r="J87" s="227">
        <v>17.600000000000001</v>
      </c>
      <c r="K87" s="226">
        <f>ROUND(E87*J87,2)</f>
        <v>88</v>
      </c>
      <c r="L87" s="226">
        <v>15</v>
      </c>
      <c r="M87" s="226">
        <f>G87*(1+L87/100)</f>
        <v>0</v>
      </c>
      <c r="N87" s="226">
        <v>0</v>
      </c>
      <c r="O87" s="226">
        <f>ROUND(E87*N87,2)</f>
        <v>0</v>
      </c>
      <c r="P87" s="226">
        <v>0</v>
      </c>
      <c r="Q87" s="226">
        <f>ROUND(E87*P87,2)</f>
        <v>0</v>
      </c>
      <c r="R87" s="226"/>
      <c r="S87" s="226" t="s">
        <v>145</v>
      </c>
      <c r="T87" s="226" t="s">
        <v>161</v>
      </c>
      <c r="U87" s="226">
        <v>0.05</v>
      </c>
      <c r="V87" s="226">
        <f>ROUND(E87*U87,2)</f>
        <v>0.25</v>
      </c>
      <c r="W87" s="226"/>
      <c r="X87" s="226" t="s">
        <v>146</v>
      </c>
      <c r="Y87" s="207"/>
      <c r="Z87" s="207"/>
      <c r="AA87" s="207"/>
      <c r="AB87" s="207"/>
      <c r="AC87" s="207"/>
      <c r="AD87" s="207"/>
      <c r="AE87" s="207"/>
      <c r="AF87" s="207"/>
      <c r="AG87" s="207" t="s">
        <v>147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outlineLevel="1" x14ac:dyDescent="0.25">
      <c r="A88" s="239">
        <v>27</v>
      </c>
      <c r="B88" s="240" t="s">
        <v>242</v>
      </c>
      <c r="C88" s="253" t="s">
        <v>243</v>
      </c>
      <c r="D88" s="241" t="s">
        <v>152</v>
      </c>
      <c r="E88" s="242">
        <v>1.1819999999999999</v>
      </c>
      <c r="F88" s="243"/>
      <c r="G88" s="244">
        <f>ROUND(E88*F88,2)</f>
        <v>0</v>
      </c>
      <c r="H88" s="227">
        <v>26.39</v>
      </c>
      <c r="I88" s="226">
        <f>ROUND(E88*H88,2)</f>
        <v>31.19</v>
      </c>
      <c r="J88" s="227">
        <v>372.11</v>
      </c>
      <c r="K88" s="226">
        <f>ROUND(E88*J88,2)</f>
        <v>439.83</v>
      </c>
      <c r="L88" s="226">
        <v>15</v>
      </c>
      <c r="M88" s="226">
        <f>G88*(1+L88/100)</f>
        <v>0</v>
      </c>
      <c r="N88" s="226">
        <v>1.17E-3</v>
      </c>
      <c r="O88" s="226">
        <f>ROUND(E88*N88,2)</f>
        <v>0</v>
      </c>
      <c r="P88" s="226">
        <v>7.5999999999999998E-2</v>
      </c>
      <c r="Q88" s="226">
        <f>ROUND(E88*P88,2)</f>
        <v>0.09</v>
      </c>
      <c r="R88" s="226"/>
      <c r="S88" s="226" t="s">
        <v>145</v>
      </c>
      <c r="T88" s="226" t="s">
        <v>161</v>
      </c>
      <c r="U88" s="226">
        <v>0.93899999999999995</v>
      </c>
      <c r="V88" s="226">
        <f>ROUND(E88*U88,2)</f>
        <v>1.1100000000000001</v>
      </c>
      <c r="W88" s="226"/>
      <c r="X88" s="226" t="s">
        <v>146</v>
      </c>
      <c r="Y88" s="207"/>
      <c r="Z88" s="207"/>
      <c r="AA88" s="207"/>
      <c r="AB88" s="207"/>
      <c r="AC88" s="207"/>
      <c r="AD88" s="207"/>
      <c r="AE88" s="207"/>
      <c r="AF88" s="207"/>
      <c r="AG88" s="207" t="s">
        <v>147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5">
      <c r="A89" s="224"/>
      <c r="B89" s="225"/>
      <c r="C89" s="254" t="s">
        <v>244</v>
      </c>
      <c r="D89" s="228"/>
      <c r="E89" s="229">
        <v>1.1819999999999999</v>
      </c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07"/>
      <c r="Z89" s="207"/>
      <c r="AA89" s="207"/>
      <c r="AB89" s="207"/>
      <c r="AC89" s="207"/>
      <c r="AD89" s="207"/>
      <c r="AE89" s="207"/>
      <c r="AF89" s="207"/>
      <c r="AG89" s="207" t="s">
        <v>149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5">
      <c r="A90" s="239">
        <v>28</v>
      </c>
      <c r="B90" s="240" t="s">
        <v>245</v>
      </c>
      <c r="C90" s="253" t="s">
        <v>246</v>
      </c>
      <c r="D90" s="241" t="s">
        <v>157</v>
      </c>
      <c r="E90" s="242">
        <v>2.2200000000000002</v>
      </c>
      <c r="F90" s="243"/>
      <c r="G90" s="244">
        <f>ROUND(E90*F90,2)</f>
        <v>0</v>
      </c>
      <c r="H90" s="227">
        <v>61.68</v>
      </c>
      <c r="I90" s="226">
        <f>ROUND(E90*H90,2)</f>
        <v>136.93</v>
      </c>
      <c r="J90" s="227">
        <v>441.32</v>
      </c>
      <c r="K90" s="226">
        <f>ROUND(E90*J90,2)</f>
        <v>979.73</v>
      </c>
      <c r="L90" s="226">
        <v>15</v>
      </c>
      <c r="M90" s="226">
        <f>G90*(1+L90/100)</f>
        <v>0</v>
      </c>
      <c r="N90" s="226">
        <v>0</v>
      </c>
      <c r="O90" s="226">
        <f>ROUND(E90*N90,2)</f>
        <v>0</v>
      </c>
      <c r="P90" s="226">
        <v>4.6000000000000001E-4</v>
      </c>
      <c r="Q90" s="226">
        <f>ROUND(E90*P90,2)</f>
        <v>0</v>
      </c>
      <c r="R90" s="226"/>
      <c r="S90" s="226" t="s">
        <v>145</v>
      </c>
      <c r="T90" s="226" t="s">
        <v>161</v>
      </c>
      <c r="U90" s="226">
        <v>0.81</v>
      </c>
      <c r="V90" s="226">
        <f>ROUND(E90*U90,2)</f>
        <v>1.8</v>
      </c>
      <c r="W90" s="226"/>
      <c r="X90" s="226" t="s">
        <v>146</v>
      </c>
      <c r="Y90" s="207"/>
      <c r="Z90" s="207"/>
      <c r="AA90" s="207"/>
      <c r="AB90" s="207"/>
      <c r="AC90" s="207"/>
      <c r="AD90" s="207"/>
      <c r="AE90" s="207"/>
      <c r="AF90" s="207"/>
      <c r="AG90" s="207" t="s">
        <v>147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5">
      <c r="A91" s="224"/>
      <c r="B91" s="225"/>
      <c r="C91" s="254" t="s">
        <v>247</v>
      </c>
      <c r="D91" s="228"/>
      <c r="E91" s="229">
        <v>2.2200000000000002</v>
      </c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07"/>
      <c r="Z91" s="207"/>
      <c r="AA91" s="207"/>
      <c r="AB91" s="207"/>
      <c r="AC91" s="207"/>
      <c r="AD91" s="207"/>
      <c r="AE91" s="207"/>
      <c r="AF91" s="207"/>
      <c r="AG91" s="207" t="s">
        <v>149</v>
      </c>
      <c r="AH91" s="207">
        <v>0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5">
      <c r="A92" s="239">
        <v>29</v>
      </c>
      <c r="B92" s="240" t="s">
        <v>248</v>
      </c>
      <c r="C92" s="253" t="s">
        <v>249</v>
      </c>
      <c r="D92" s="241" t="s">
        <v>152</v>
      </c>
      <c r="E92" s="242">
        <v>0.49249999999999999</v>
      </c>
      <c r="F92" s="243"/>
      <c r="G92" s="244">
        <f>ROUND(E92*F92,2)</f>
        <v>0</v>
      </c>
      <c r="H92" s="227">
        <v>12.26</v>
      </c>
      <c r="I92" s="226">
        <f>ROUND(E92*H92,2)</f>
        <v>6.04</v>
      </c>
      <c r="J92" s="227">
        <v>123.74</v>
      </c>
      <c r="K92" s="226">
        <f>ROUND(E92*J92,2)</f>
        <v>60.94</v>
      </c>
      <c r="L92" s="226">
        <v>15</v>
      </c>
      <c r="M92" s="226">
        <f>G92*(1+L92/100)</f>
        <v>0</v>
      </c>
      <c r="N92" s="226">
        <v>5.4000000000000001E-4</v>
      </c>
      <c r="O92" s="226">
        <f>ROUND(E92*N92,2)</f>
        <v>0</v>
      </c>
      <c r="P92" s="226">
        <v>0.18</v>
      </c>
      <c r="Q92" s="226">
        <f>ROUND(E92*P92,2)</f>
        <v>0.09</v>
      </c>
      <c r="R92" s="226"/>
      <c r="S92" s="226" t="s">
        <v>145</v>
      </c>
      <c r="T92" s="226" t="s">
        <v>161</v>
      </c>
      <c r="U92" s="226">
        <v>0.309</v>
      </c>
      <c r="V92" s="226">
        <f>ROUND(E92*U92,2)</f>
        <v>0.15</v>
      </c>
      <c r="W92" s="226"/>
      <c r="X92" s="226" t="s">
        <v>146</v>
      </c>
      <c r="Y92" s="207"/>
      <c r="Z92" s="207"/>
      <c r="AA92" s="207"/>
      <c r="AB92" s="207"/>
      <c r="AC92" s="207"/>
      <c r="AD92" s="207"/>
      <c r="AE92" s="207"/>
      <c r="AF92" s="207"/>
      <c r="AG92" s="207" t="s">
        <v>147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5">
      <c r="A93" s="224"/>
      <c r="B93" s="225"/>
      <c r="C93" s="254" t="s">
        <v>250</v>
      </c>
      <c r="D93" s="228"/>
      <c r="E93" s="229">
        <v>0.49249999999999999</v>
      </c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07"/>
      <c r="Z93" s="207"/>
      <c r="AA93" s="207"/>
      <c r="AB93" s="207"/>
      <c r="AC93" s="207"/>
      <c r="AD93" s="207"/>
      <c r="AE93" s="207"/>
      <c r="AF93" s="207"/>
      <c r="AG93" s="207" t="s">
        <v>149</v>
      </c>
      <c r="AH93" s="207">
        <v>0</v>
      </c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5">
      <c r="A94" s="245">
        <v>30</v>
      </c>
      <c r="B94" s="246" t="s">
        <v>251</v>
      </c>
      <c r="C94" s="255" t="s">
        <v>252</v>
      </c>
      <c r="D94" s="247" t="s">
        <v>157</v>
      </c>
      <c r="E94" s="248">
        <v>6</v>
      </c>
      <c r="F94" s="249"/>
      <c r="G94" s="250">
        <f>ROUND(E94*F94,2)</f>
        <v>0</v>
      </c>
      <c r="H94" s="227">
        <v>11.18</v>
      </c>
      <c r="I94" s="226">
        <f>ROUND(E94*H94,2)</f>
        <v>67.08</v>
      </c>
      <c r="J94" s="227">
        <v>101.82</v>
      </c>
      <c r="K94" s="226">
        <f>ROUND(E94*J94,2)</f>
        <v>610.91999999999996</v>
      </c>
      <c r="L94" s="226">
        <v>15</v>
      </c>
      <c r="M94" s="226">
        <f>G94*(1+L94/100)</f>
        <v>0</v>
      </c>
      <c r="N94" s="226">
        <v>4.8999999999999998E-4</v>
      </c>
      <c r="O94" s="226">
        <f>ROUND(E94*N94,2)</f>
        <v>0</v>
      </c>
      <c r="P94" s="226">
        <v>6.0000000000000001E-3</v>
      </c>
      <c r="Q94" s="226">
        <f>ROUND(E94*P94,2)</f>
        <v>0.04</v>
      </c>
      <c r="R94" s="226"/>
      <c r="S94" s="226" t="s">
        <v>145</v>
      </c>
      <c r="T94" s="226" t="s">
        <v>161</v>
      </c>
      <c r="U94" s="226">
        <v>0.27400000000000002</v>
      </c>
      <c r="V94" s="226">
        <f>ROUND(E94*U94,2)</f>
        <v>1.64</v>
      </c>
      <c r="W94" s="226"/>
      <c r="X94" s="226" t="s">
        <v>146</v>
      </c>
      <c r="Y94" s="207"/>
      <c r="Z94" s="207"/>
      <c r="AA94" s="207"/>
      <c r="AB94" s="207"/>
      <c r="AC94" s="207"/>
      <c r="AD94" s="207"/>
      <c r="AE94" s="207"/>
      <c r="AF94" s="207"/>
      <c r="AG94" s="207" t="s">
        <v>147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5">
      <c r="A95" s="245">
        <v>31</v>
      </c>
      <c r="B95" s="246" t="s">
        <v>253</v>
      </c>
      <c r="C95" s="255" t="s">
        <v>254</v>
      </c>
      <c r="D95" s="247" t="s">
        <v>157</v>
      </c>
      <c r="E95" s="248">
        <v>5</v>
      </c>
      <c r="F95" s="249"/>
      <c r="G95" s="250">
        <f>ROUND(E95*F95,2)</f>
        <v>0</v>
      </c>
      <c r="H95" s="227">
        <v>11.11</v>
      </c>
      <c r="I95" s="226">
        <f>ROUND(E95*H95,2)</f>
        <v>55.55</v>
      </c>
      <c r="J95" s="227">
        <v>153.88999999999999</v>
      </c>
      <c r="K95" s="226">
        <f>ROUND(E95*J95,2)</f>
        <v>769.45</v>
      </c>
      <c r="L95" s="226">
        <v>15</v>
      </c>
      <c r="M95" s="226">
        <f>G95*(1+L95/100)</f>
        <v>0</v>
      </c>
      <c r="N95" s="226">
        <v>4.8999999999999998E-4</v>
      </c>
      <c r="O95" s="226">
        <f>ROUND(E95*N95,2)</f>
        <v>0</v>
      </c>
      <c r="P95" s="226">
        <v>2.7E-2</v>
      </c>
      <c r="Q95" s="226">
        <f>ROUND(E95*P95,2)</f>
        <v>0.14000000000000001</v>
      </c>
      <c r="R95" s="226"/>
      <c r="S95" s="226" t="s">
        <v>145</v>
      </c>
      <c r="T95" s="226" t="s">
        <v>161</v>
      </c>
      <c r="U95" s="226">
        <v>0.42199999999999999</v>
      </c>
      <c r="V95" s="226">
        <f>ROUND(E95*U95,2)</f>
        <v>2.11</v>
      </c>
      <c r="W95" s="226"/>
      <c r="X95" s="226" t="s">
        <v>146</v>
      </c>
      <c r="Y95" s="207"/>
      <c r="Z95" s="207"/>
      <c r="AA95" s="207"/>
      <c r="AB95" s="207"/>
      <c r="AC95" s="207"/>
      <c r="AD95" s="207"/>
      <c r="AE95" s="207"/>
      <c r="AF95" s="207"/>
      <c r="AG95" s="207" t="s">
        <v>147</v>
      </c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5">
      <c r="A96" s="245">
        <v>32</v>
      </c>
      <c r="B96" s="246" t="s">
        <v>255</v>
      </c>
      <c r="C96" s="255" t="s">
        <v>256</v>
      </c>
      <c r="D96" s="247" t="s">
        <v>157</v>
      </c>
      <c r="E96" s="248">
        <v>40</v>
      </c>
      <c r="F96" s="249"/>
      <c r="G96" s="250">
        <f>ROUND(E96*F96,2)</f>
        <v>0</v>
      </c>
      <c r="H96" s="227">
        <v>12.67</v>
      </c>
      <c r="I96" s="226">
        <f>ROUND(E96*H96,2)</f>
        <v>506.8</v>
      </c>
      <c r="J96" s="227">
        <v>102.83</v>
      </c>
      <c r="K96" s="226">
        <f>ROUND(E96*J96,2)</f>
        <v>4113.2</v>
      </c>
      <c r="L96" s="226">
        <v>15</v>
      </c>
      <c r="M96" s="226">
        <f>G96*(1+L96/100)</f>
        <v>0</v>
      </c>
      <c r="N96" s="226">
        <v>0</v>
      </c>
      <c r="O96" s="226">
        <f>ROUND(E96*N96,2)</f>
        <v>0</v>
      </c>
      <c r="P96" s="226">
        <v>2.16E-3</v>
      </c>
      <c r="Q96" s="226">
        <f>ROUND(E96*P96,2)</f>
        <v>0.09</v>
      </c>
      <c r="R96" s="226"/>
      <c r="S96" s="226" t="s">
        <v>145</v>
      </c>
      <c r="T96" s="226" t="s">
        <v>161</v>
      </c>
      <c r="U96" s="226">
        <v>0.26500000000000001</v>
      </c>
      <c r="V96" s="226">
        <f>ROUND(E96*U96,2)</f>
        <v>10.6</v>
      </c>
      <c r="W96" s="226"/>
      <c r="X96" s="226" t="s">
        <v>146</v>
      </c>
      <c r="Y96" s="207"/>
      <c r="Z96" s="207"/>
      <c r="AA96" s="207"/>
      <c r="AB96" s="207"/>
      <c r="AC96" s="207"/>
      <c r="AD96" s="207"/>
      <c r="AE96" s="207"/>
      <c r="AF96" s="207"/>
      <c r="AG96" s="207" t="s">
        <v>147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5">
      <c r="A97" s="245">
        <v>33</v>
      </c>
      <c r="B97" s="246" t="s">
        <v>257</v>
      </c>
      <c r="C97" s="255" t="s">
        <v>258</v>
      </c>
      <c r="D97" s="247" t="s">
        <v>157</v>
      </c>
      <c r="E97" s="248">
        <v>10</v>
      </c>
      <c r="F97" s="249"/>
      <c r="G97" s="250">
        <f>ROUND(E97*F97,2)</f>
        <v>0</v>
      </c>
      <c r="H97" s="227">
        <v>11.38</v>
      </c>
      <c r="I97" s="226">
        <f>ROUND(E97*H97,2)</f>
        <v>113.8</v>
      </c>
      <c r="J97" s="227">
        <v>44.22</v>
      </c>
      <c r="K97" s="226">
        <f>ROUND(E97*J97,2)</f>
        <v>442.2</v>
      </c>
      <c r="L97" s="226">
        <v>15</v>
      </c>
      <c r="M97" s="226">
        <f>G97*(1+L97/100)</f>
        <v>0</v>
      </c>
      <c r="N97" s="226">
        <v>4.8999999999999998E-4</v>
      </c>
      <c r="O97" s="226">
        <f>ROUND(E97*N97,2)</f>
        <v>0</v>
      </c>
      <c r="P97" s="226">
        <v>1E-3</v>
      </c>
      <c r="Q97" s="226">
        <f>ROUND(E97*P97,2)</f>
        <v>0.01</v>
      </c>
      <c r="R97" s="226"/>
      <c r="S97" s="226" t="s">
        <v>145</v>
      </c>
      <c r="T97" s="226" t="s">
        <v>161</v>
      </c>
      <c r="U97" s="226">
        <v>0.111</v>
      </c>
      <c r="V97" s="226">
        <f>ROUND(E97*U97,2)</f>
        <v>1.1100000000000001</v>
      </c>
      <c r="W97" s="226"/>
      <c r="X97" s="226" t="s">
        <v>146</v>
      </c>
      <c r="Y97" s="207"/>
      <c r="Z97" s="207"/>
      <c r="AA97" s="207"/>
      <c r="AB97" s="207"/>
      <c r="AC97" s="207"/>
      <c r="AD97" s="207"/>
      <c r="AE97" s="207"/>
      <c r="AF97" s="207"/>
      <c r="AG97" s="207" t="s">
        <v>147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5">
      <c r="A98" s="239">
        <v>34</v>
      </c>
      <c r="B98" s="240" t="s">
        <v>259</v>
      </c>
      <c r="C98" s="253" t="s">
        <v>260</v>
      </c>
      <c r="D98" s="241" t="s">
        <v>152</v>
      </c>
      <c r="E98" s="242">
        <v>32.299999999999997</v>
      </c>
      <c r="F98" s="243"/>
      <c r="G98" s="244">
        <f>ROUND(E98*F98,2)</f>
        <v>0</v>
      </c>
      <c r="H98" s="227">
        <v>0</v>
      </c>
      <c r="I98" s="226">
        <f>ROUND(E98*H98,2)</f>
        <v>0</v>
      </c>
      <c r="J98" s="227">
        <v>10.5</v>
      </c>
      <c r="K98" s="226">
        <f>ROUND(E98*J98,2)</f>
        <v>339.15</v>
      </c>
      <c r="L98" s="226">
        <v>15</v>
      </c>
      <c r="M98" s="226">
        <f>G98*(1+L98/100)</f>
        <v>0</v>
      </c>
      <c r="N98" s="226">
        <v>0</v>
      </c>
      <c r="O98" s="226">
        <f>ROUND(E98*N98,2)</f>
        <v>0</v>
      </c>
      <c r="P98" s="226">
        <v>4.0000000000000001E-3</v>
      </c>
      <c r="Q98" s="226">
        <f>ROUND(E98*P98,2)</f>
        <v>0.13</v>
      </c>
      <c r="R98" s="226"/>
      <c r="S98" s="226" t="s">
        <v>145</v>
      </c>
      <c r="T98" s="226" t="s">
        <v>161</v>
      </c>
      <c r="U98" s="226">
        <v>0.03</v>
      </c>
      <c r="V98" s="226">
        <f>ROUND(E98*U98,2)</f>
        <v>0.97</v>
      </c>
      <c r="W98" s="226"/>
      <c r="X98" s="226" t="s">
        <v>146</v>
      </c>
      <c r="Y98" s="207"/>
      <c r="Z98" s="207"/>
      <c r="AA98" s="207"/>
      <c r="AB98" s="207"/>
      <c r="AC98" s="207"/>
      <c r="AD98" s="207"/>
      <c r="AE98" s="207"/>
      <c r="AF98" s="207"/>
      <c r="AG98" s="207" t="s">
        <v>147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5">
      <c r="A99" s="224"/>
      <c r="B99" s="225"/>
      <c r="C99" s="254" t="s">
        <v>177</v>
      </c>
      <c r="D99" s="228"/>
      <c r="E99" s="229">
        <v>5.04</v>
      </c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07"/>
      <c r="Z99" s="207"/>
      <c r="AA99" s="207"/>
      <c r="AB99" s="207"/>
      <c r="AC99" s="207"/>
      <c r="AD99" s="207"/>
      <c r="AE99" s="207"/>
      <c r="AF99" s="207"/>
      <c r="AG99" s="207" t="s">
        <v>149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5">
      <c r="A100" s="224"/>
      <c r="B100" s="225"/>
      <c r="C100" s="254" t="s">
        <v>178</v>
      </c>
      <c r="D100" s="228"/>
      <c r="E100" s="229">
        <v>6.72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149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5">
      <c r="A101" s="224"/>
      <c r="B101" s="225"/>
      <c r="C101" s="254" t="s">
        <v>179</v>
      </c>
      <c r="D101" s="228"/>
      <c r="E101" s="229">
        <v>4.1399999999999997</v>
      </c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149</v>
      </c>
      <c r="AH101" s="207">
        <v>0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5">
      <c r="A102" s="224"/>
      <c r="B102" s="225"/>
      <c r="C102" s="254" t="s">
        <v>180</v>
      </c>
      <c r="D102" s="228"/>
      <c r="E102" s="229">
        <v>16.399999999999999</v>
      </c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149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5">
      <c r="A103" s="239">
        <v>35</v>
      </c>
      <c r="B103" s="240" t="s">
        <v>261</v>
      </c>
      <c r="C103" s="253" t="s">
        <v>262</v>
      </c>
      <c r="D103" s="241" t="s">
        <v>152</v>
      </c>
      <c r="E103" s="242">
        <v>99.542000000000002</v>
      </c>
      <c r="F103" s="243"/>
      <c r="G103" s="244">
        <f>ROUND(E103*F103,2)</f>
        <v>0</v>
      </c>
      <c r="H103" s="227">
        <v>0</v>
      </c>
      <c r="I103" s="226">
        <f>ROUND(E103*H103,2)</f>
        <v>0</v>
      </c>
      <c r="J103" s="227">
        <v>10.5</v>
      </c>
      <c r="K103" s="226">
        <f>ROUND(E103*J103,2)</f>
        <v>1045.19</v>
      </c>
      <c r="L103" s="226">
        <v>15</v>
      </c>
      <c r="M103" s="226">
        <f>G103*(1+L103/100)</f>
        <v>0</v>
      </c>
      <c r="N103" s="226">
        <v>0</v>
      </c>
      <c r="O103" s="226">
        <f>ROUND(E103*N103,2)</f>
        <v>0</v>
      </c>
      <c r="P103" s="226">
        <v>4.0000000000000001E-3</v>
      </c>
      <c r="Q103" s="226">
        <f>ROUND(E103*P103,2)</f>
        <v>0.4</v>
      </c>
      <c r="R103" s="226"/>
      <c r="S103" s="226" t="s">
        <v>145</v>
      </c>
      <c r="T103" s="226" t="s">
        <v>161</v>
      </c>
      <c r="U103" s="226">
        <v>0.03</v>
      </c>
      <c r="V103" s="226">
        <f>ROUND(E103*U103,2)</f>
        <v>2.99</v>
      </c>
      <c r="W103" s="226"/>
      <c r="X103" s="226" t="s">
        <v>146</v>
      </c>
      <c r="Y103" s="207"/>
      <c r="Z103" s="207"/>
      <c r="AA103" s="207"/>
      <c r="AB103" s="207"/>
      <c r="AC103" s="207"/>
      <c r="AD103" s="207"/>
      <c r="AE103" s="207"/>
      <c r="AF103" s="207"/>
      <c r="AG103" s="207" t="s">
        <v>147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5">
      <c r="A104" s="224"/>
      <c r="B104" s="225"/>
      <c r="C104" s="254" t="s">
        <v>189</v>
      </c>
      <c r="D104" s="228"/>
      <c r="E104" s="229">
        <v>15.12</v>
      </c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149</v>
      </c>
      <c r="AH104" s="207">
        <v>0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5">
      <c r="A105" s="224"/>
      <c r="B105" s="225"/>
      <c r="C105" s="254" t="s">
        <v>190</v>
      </c>
      <c r="D105" s="228"/>
      <c r="E105" s="229">
        <v>-3.1520000000000001</v>
      </c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149</v>
      </c>
      <c r="AH105" s="207">
        <v>0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5">
      <c r="A106" s="224"/>
      <c r="B106" s="225"/>
      <c r="C106" s="254" t="s">
        <v>191</v>
      </c>
      <c r="D106" s="228"/>
      <c r="E106" s="229">
        <v>24.84</v>
      </c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149</v>
      </c>
      <c r="AH106" s="207">
        <v>0</v>
      </c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5">
      <c r="A107" s="224"/>
      <c r="B107" s="225"/>
      <c r="C107" s="254" t="s">
        <v>192</v>
      </c>
      <c r="D107" s="228"/>
      <c r="E107" s="229">
        <v>-6.3040000000000003</v>
      </c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149</v>
      </c>
      <c r="AH107" s="207">
        <v>0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5">
      <c r="A108" s="224"/>
      <c r="B108" s="225"/>
      <c r="C108" s="254" t="s">
        <v>193</v>
      </c>
      <c r="D108" s="228"/>
      <c r="E108" s="229">
        <v>28.08</v>
      </c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149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5">
      <c r="A109" s="224"/>
      <c r="B109" s="225"/>
      <c r="C109" s="254" t="s">
        <v>194</v>
      </c>
      <c r="D109" s="228"/>
      <c r="E109" s="229">
        <v>-1.5760000000000001</v>
      </c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149</v>
      </c>
      <c r="AH109" s="207">
        <v>0</v>
      </c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5">
      <c r="A110" s="224"/>
      <c r="B110" s="225"/>
      <c r="C110" s="254" t="s">
        <v>195</v>
      </c>
      <c r="D110" s="228"/>
      <c r="E110" s="229">
        <v>-2.25</v>
      </c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149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5">
      <c r="A111" s="224"/>
      <c r="B111" s="225"/>
      <c r="C111" s="254" t="s">
        <v>263</v>
      </c>
      <c r="D111" s="228"/>
      <c r="E111" s="229">
        <v>5.74</v>
      </c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149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5">
      <c r="A112" s="224"/>
      <c r="B112" s="225"/>
      <c r="C112" s="254" t="s">
        <v>197</v>
      </c>
      <c r="D112" s="228"/>
      <c r="E112" s="229">
        <v>43.74</v>
      </c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149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5">
      <c r="A113" s="224"/>
      <c r="B113" s="225"/>
      <c r="C113" s="254" t="s">
        <v>194</v>
      </c>
      <c r="D113" s="228"/>
      <c r="E113" s="229">
        <v>-1.5760000000000001</v>
      </c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149</v>
      </c>
      <c r="AH113" s="207">
        <v>0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5">
      <c r="A114" s="224"/>
      <c r="B114" s="225"/>
      <c r="C114" s="254" t="s">
        <v>695</v>
      </c>
      <c r="D114" s="228"/>
      <c r="E114" s="229">
        <v>-1.2</v>
      </c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149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5">
      <c r="A115" s="224"/>
      <c r="B115" s="225"/>
      <c r="C115" s="254" t="s">
        <v>696</v>
      </c>
      <c r="D115" s="228"/>
      <c r="E115" s="229">
        <v>-1.92</v>
      </c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149</v>
      </c>
      <c r="AH115" s="207">
        <v>0</v>
      </c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ht="20.399999999999999" outlineLevel="1" x14ac:dyDescent="0.25">
      <c r="A116" s="245">
        <v>36</v>
      </c>
      <c r="B116" s="246" t="s">
        <v>264</v>
      </c>
      <c r="C116" s="255" t="s">
        <v>265</v>
      </c>
      <c r="D116" s="247" t="s">
        <v>224</v>
      </c>
      <c r="E116" s="248">
        <v>4</v>
      </c>
      <c r="F116" s="249"/>
      <c r="G116" s="250">
        <f>ROUND(E116*F116,2)</f>
        <v>0</v>
      </c>
      <c r="H116" s="227">
        <v>3.93</v>
      </c>
      <c r="I116" s="226">
        <f>ROUND(E116*H116,2)</f>
        <v>15.72</v>
      </c>
      <c r="J116" s="227">
        <v>194.07</v>
      </c>
      <c r="K116" s="226">
        <f>ROUND(E116*J116,2)</f>
        <v>776.28</v>
      </c>
      <c r="L116" s="226">
        <v>15</v>
      </c>
      <c r="M116" s="226">
        <f>G116*(1+L116/100)</f>
        <v>0</v>
      </c>
      <c r="N116" s="226">
        <v>3.6700000000000001E-3</v>
      </c>
      <c r="O116" s="226">
        <f>ROUND(E116*N116,2)</f>
        <v>0.01</v>
      </c>
      <c r="P116" s="226">
        <v>0</v>
      </c>
      <c r="Q116" s="226">
        <f>ROUND(E116*P116,2)</f>
        <v>0</v>
      </c>
      <c r="R116" s="226"/>
      <c r="S116" s="226" t="s">
        <v>145</v>
      </c>
      <c r="T116" s="226" t="s">
        <v>161</v>
      </c>
      <c r="U116" s="226">
        <v>0.433</v>
      </c>
      <c r="V116" s="226">
        <f>ROUND(E116*U116,2)</f>
        <v>1.73</v>
      </c>
      <c r="W116" s="226"/>
      <c r="X116" s="226" t="s">
        <v>146</v>
      </c>
      <c r="Y116" s="207"/>
      <c r="Z116" s="207"/>
      <c r="AA116" s="207"/>
      <c r="AB116" s="207"/>
      <c r="AC116" s="207"/>
      <c r="AD116" s="207"/>
      <c r="AE116" s="207"/>
      <c r="AF116" s="207"/>
      <c r="AG116" s="207" t="s">
        <v>147</v>
      </c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ht="20.399999999999999" outlineLevel="1" x14ac:dyDescent="0.25">
      <c r="A117" s="239">
        <v>37</v>
      </c>
      <c r="B117" s="240" t="s">
        <v>266</v>
      </c>
      <c r="C117" s="253" t="s">
        <v>267</v>
      </c>
      <c r="D117" s="241" t="s">
        <v>152</v>
      </c>
      <c r="E117" s="242">
        <v>16.88</v>
      </c>
      <c r="F117" s="243"/>
      <c r="G117" s="244">
        <f>ROUND(E117*F117,2)</f>
        <v>0</v>
      </c>
      <c r="H117" s="227">
        <v>0</v>
      </c>
      <c r="I117" s="226">
        <f>ROUND(E117*H117,2)</f>
        <v>0</v>
      </c>
      <c r="J117" s="227">
        <v>235.5</v>
      </c>
      <c r="K117" s="226">
        <f>ROUND(E117*J117,2)</f>
        <v>3975.24</v>
      </c>
      <c r="L117" s="226">
        <v>15</v>
      </c>
      <c r="M117" s="226">
        <f>G117*(1+L117/100)</f>
        <v>0</v>
      </c>
      <c r="N117" s="226">
        <v>0</v>
      </c>
      <c r="O117" s="226">
        <f>ROUND(E117*N117,2)</f>
        <v>0</v>
      </c>
      <c r="P117" s="226">
        <v>6.0999999999999999E-2</v>
      </c>
      <c r="Q117" s="226">
        <f>ROUND(E117*P117,2)</f>
        <v>1.03</v>
      </c>
      <c r="R117" s="226"/>
      <c r="S117" s="226" t="s">
        <v>145</v>
      </c>
      <c r="T117" s="226" t="s">
        <v>161</v>
      </c>
      <c r="U117" s="226">
        <v>0</v>
      </c>
      <c r="V117" s="226">
        <f>ROUND(E117*U117,2)</f>
        <v>0</v>
      </c>
      <c r="W117" s="226"/>
      <c r="X117" s="226" t="s">
        <v>211</v>
      </c>
      <c r="Y117" s="207"/>
      <c r="Z117" s="207"/>
      <c r="AA117" s="207"/>
      <c r="AB117" s="207"/>
      <c r="AC117" s="207"/>
      <c r="AD117" s="207"/>
      <c r="AE117" s="207"/>
      <c r="AF117" s="207"/>
      <c r="AG117" s="207" t="s">
        <v>212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5">
      <c r="A118" s="224"/>
      <c r="B118" s="225"/>
      <c r="C118" s="254" t="s">
        <v>174</v>
      </c>
      <c r="D118" s="228"/>
      <c r="E118" s="229">
        <v>1.08</v>
      </c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149</v>
      </c>
      <c r="AH118" s="207">
        <v>0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5">
      <c r="A119" s="224"/>
      <c r="B119" s="225"/>
      <c r="C119" s="254" t="s">
        <v>183</v>
      </c>
      <c r="D119" s="228"/>
      <c r="E119" s="229">
        <v>2.8</v>
      </c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149</v>
      </c>
      <c r="AH119" s="207">
        <v>0</v>
      </c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5">
      <c r="A120" s="224"/>
      <c r="B120" s="225"/>
      <c r="C120" s="254" t="s">
        <v>184</v>
      </c>
      <c r="D120" s="228"/>
      <c r="E120" s="229">
        <v>16.399999999999999</v>
      </c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149</v>
      </c>
      <c r="AH120" s="207">
        <v>0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5">
      <c r="A121" s="224"/>
      <c r="B121" s="225"/>
      <c r="C121" s="254" t="s">
        <v>538</v>
      </c>
      <c r="D121" s="228"/>
      <c r="E121" s="229">
        <v>-3.4</v>
      </c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149</v>
      </c>
      <c r="AH121" s="207">
        <v>0</v>
      </c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x14ac:dyDescent="0.25">
      <c r="A122" s="233" t="s">
        <v>140</v>
      </c>
      <c r="B122" s="234" t="s">
        <v>72</v>
      </c>
      <c r="C122" s="252" t="s">
        <v>73</v>
      </c>
      <c r="D122" s="235"/>
      <c r="E122" s="236"/>
      <c r="F122" s="237"/>
      <c r="G122" s="238">
        <f>SUMIF(AG123:AG123,"&lt;&gt;NOR",G123:G123)</f>
        <v>0</v>
      </c>
      <c r="H122" s="232"/>
      <c r="I122" s="232">
        <f>SUM(I123:I123)</f>
        <v>0</v>
      </c>
      <c r="J122" s="232"/>
      <c r="K122" s="232">
        <f>SUM(K123:K123)</f>
        <v>818.18</v>
      </c>
      <c r="L122" s="232"/>
      <c r="M122" s="232">
        <f>SUM(M123:M123)</f>
        <v>0</v>
      </c>
      <c r="N122" s="232"/>
      <c r="O122" s="232">
        <f>SUM(O123:O123)</f>
        <v>0</v>
      </c>
      <c r="P122" s="232"/>
      <c r="Q122" s="232">
        <f>SUM(Q123:Q123)</f>
        <v>0</v>
      </c>
      <c r="R122" s="232"/>
      <c r="S122" s="232"/>
      <c r="T122" s="232"/>
      <c r="U122" s="232"/>
      <c r="V122" s="232">
        <f>SUM(V123:V123)</f>
        <v>1.97</v>
      </c>
      <c r="W122" s="232"/>
      <c r="X122" s="232"/>
      <c r="AG122" t="s">
        <v>141</v>
      </c>
    </row>
    <row r="123" spans="1:60" outlineLevel="1" x14ac:dyDescent="0.25">
      <c r="A123" s="245">
        <v>38</v>
      </c>
      <c r="B123" s="246" t="s">
        <v>269</v>
      </c>
      <c r="C123" s="255" t="s">
        <v>270</v>
      </c>
      <c r="D123" s="247" t="s">
        <v>144</v>
      </c>
      <c r="E123" s="248">
        <v>2.0952000000000002</v>
      </c>
      <c r="F123" s="249"/>
      <c r="G123" s="250">
        <f>ROUND(E123*F123,2)</f>
        <v>0</v>
      </c>
      <c r="H123" s="227">
        <v>0</v>
      </c>
      <c r="I123" s="226">
        <f>ROUND(E123*H123,2)</f>
        <v>0</v>
      </c>
      <c r="J123" s="227">
        <v>390.5</v>
      </c>
      <c r="K123" s="226">
        <f>ROUND(E123*J123,2)</f>
        <v>818.18</v>
      </c>
      <c r="L123" s="226">
        <v>15</v>
      </c>
      <c r="M123" s="226">
        <f>G123*(1+L123/100)</f>
        <v>0</v>
      </c>
      <c r="N123" s="226">
        <v>0</v>
      </c>
      <c r="O123" s="226">
        <f>ROUND(E123*N123,2)</f>
        <v>0</v>
      </c>
      <c r="P123" s="226">
        <v>0</v>
      </c>
      <c r="Q123" s="226">
        <f>ROUND(E123*P123,2)</f>
        <v>0</v>
      </c>
      <c r="R123" s="226"/>
      <c r="S123" s="226" t="s">
        <v>145</v>
      </c>
      <c r="T123" s="226" t="s">
        <v>161</v>
      </c>
      <c r="U123" s="226">
        <v>0.9385</v>
      </c>
      <c r="V123" s="226">
        <f>ROUND(E123*U123,2)</f>
        <v>1.97</v>
      </c>
      <c r="W123" s="226"/>
      <c r="X123" s="226" t="s">
        <v>271</v>
      </c>
      <c r="Y123" s="207"/>
      <c r="Z123" s="207"/>
      <c r="AA123" s="207"/>
      <c r="AB123" s="207"/>
      <c r="AC123" s="207"/>
      <c r="AD123" s="207"/>
      <c r="AE123" s="207"/>
      <c r="AF123" s="207"/>
      <c r="AG123" s="207" t="s">
        <v>272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x14ac:dyDescent="0.25">
      <c r="A124" s="233" t="s">
        <v>140</v>
      </c>
      <c r="B124" s="234" t="s">
        <v>74</v>
      </c>
      <c r="C124" s="252" t="s">
        <v>75</v>
      </c>
      <c r="D124" s="235"/>
      <c r="E124" s="236"/>
      <c r="F124" s="237"/>
      <c r="G124" s="238">
        <f>SUMIF(AG125:AG132,"&lt;&gt;NOR",G125:G132)</f>
        <v>0</v>
      </c>
      <c r="H124" s="232"/>
      <c r="I124" s="232">
        <f>SUM(I125:I132)</f>
        <v>4380.58</v>
      </c>
      <c r="J124" s="232"/>
      <c r="K124" s="232">
        <f>SUM(K125:K132)</f>
        <v>3184.54</v>
      </c>
      <c r="L124" s="232"/>
      <c r="M124" s="232">
        <f>SUM(M125:M132)</f>
        <v>0</v>
      </c>
      <c r="N124" s="232"/>
      <c r="O124" s="232">
        <f>SUM(O125:O132)</f>
        <v>0.04</v>
      </c>
      <c r="P124" s="232"/>
      <c r="Q124" s="232">
        <f>SUM(Q125:Q132)</f>
        <v>0</v>
      </c>
      <c r="R124" s="232"/>
      <c r="S124" s="232"/>
      <c r="T124" s="232"/>
      <c r="U124" s="232"/>
      <c r="V124" s="232">
        <f>SUM(V125:V132)</f>
        <v>5.46</v>
      </c>
      <c r="W124" s="232"/>
      <c r="X124" s="232"/>
      <c r="AG124" t="s">
        <v>141</v>
      </c>
    </row>
    <row r="125" spans="1:60" outlineLevel="1" x14ac:dyDescent="0.25">
      <c r="A125" s="239">
        <v>39</v>
      </c>
      <c r="B125" s="240" t="s">
        <v>273</v>
      </c>
      <c r="C125" s="253" t="s">
        <v>274</v>
      </c>
      <c r="D125" s="241" t="s">
        <v>152</v>
      </c>
      <c r="E125" s="242">
        <v>10.074999999999999</v>
      </c>
      <c r="F125" s="243"/>
      <c r="G125" s="244">
        <f>ROUND(E125*F125,2)</f>
        <v>0</v>
      </c>
      <c r="H125" s="227">
        <v>309.82</v>
      </c>
      <c r="I125" s="226">
        <f>ROUND(E125*H125,2)</f>
        <v>3121.44</v>
      </c>
      <c r="J125" s="227">
        <v>203.18</v>
      </c>
      <c r="K125" s="226">
        <f>ROUND(E125*J125,2)</f>
        <v>2047.04</v>
      </c>
      <c r="L125" s="226">
        <v>15</v>
      </c>
      <c r="M125" s="226">
        <f>G125*(1+L125/100)</f>
        <v>0</v>
      </c>
      <c r="N125" s="226">
        <v>3.6800000000000001E-3</v>
      </c>
      <c r="O125" s="226">
        <f>ROUND(E125*N125,2)</f>
        <v>0.04</v>
      </c>
      <c r="P125" s="226">
        <v>0</v>
      </c>
      <c r="Q125" s="226">
        <f>ROUND(E125*P125,2)</f>
        <v>0</v>
      </c>
      <c r="R125" s="226"/>
      <c r="S125" s="226" t="s">
        <v>145</v>
      </c>
      <c r="T125" s="226" t="s">
        <v>161</v>
      </c>
      <c r="U125" s="226">
        <v>0.38500000000000001</v>
      </c>
      <c r="V125" s="226">
        <f>ROUND(E125*U125,2)</f>
        <v>3.88</v>
      </c>
      <c r="W125" s="226"/>
      <c r="X125" s="226" t="s">
        <v>146</v>
      </c>
      <c r="Y125" s="207"/>
      <c r="Z125" s="207"/>
      <c r="AA125" s="207"/>
      <c r="AB125" s="207"/>
      <c r="AC125" s="207"/>
      <c r="AD125" s="207"/>
      <c r="AE125" s="207"/>
      <c r="AF125" s="207"/>
      <c r="AG125" s="207" t="s">
        <v>147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5">
      <c r="A126" s="224"/>
      <c r="B126" s="225"/>
      <c r="C126" s="254" t="s">
        <v>234</v>
      </c>
      <c r="D126" s="228"/>
      <c r="E126" s="229">
        <v>3.7349999999999999</v>
      </c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149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5">
      <c r="A127" s="224"/>
      <c r="B127" s="225"/>
      <c r="C127" s="254" t="s">
        <v>275</v>
      </c>
      <c r="D127" s="228"/>
      <c r="E127" s="229">
        <v>0.74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07"/>
      <c r="Z127" s="207"/>
      <c r="AA127" s="207"/>
      <c r="AB127" s="207"/>
      <c r="AC127" s="207"/>
      <c r="AD127" s="207"/>
      <c r="AE127" s="207"/>
      <c r="AF127" s="207"/>
      <c r="AG127" s="207" t="s">
        <v>149</v>
      </c>
      <c r="AH127" s="207">
        <v>0</v>
      </c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5">
      <c r="A128" s="224"/>
      <c r="B128" s="225"/>
      <c r="C128" s="254" t="s">
        <v>276</v>
      </c>
      <c r="D128" s="228"/>
      <c r="E128" s="229">
        <v>5.6</v>
      </c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07"/>
      <c r="Z128" s="207"/>
      <c r="AA128" s="207"/>
      <c r="AB128" s="207"/>
      <c r="AC128" s="207"/>
      <c r="AD128" s="207"/>
      <c r="AE128" s="207"/>
      <c r="AF128" s="207"/>
      <c r="AG128" s="207" t="s">
        <v>149</v>
      </c>
      <c r="AH128" s="207">
        <v>0</v>
      </c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5">
      <c r="A129" s="239">
        <v>40</v>
      </c>
      <c r="B129" s="240" t="s">
        <v>277</v>
      </c>
      <c r="C129" s="253" t="s">
        <v>278</v>
      </c>
      <c r="D129" s="241" t="s">
        <v>157</v>
      </c>
      <c r="E129" s="242">
        <v>14.4</v>
      </c>
      <c r="F129" s="243"/>
      <c r="G129" s="244">
        <f>ROUND(E129*F129,2)</f>
        <v>0</v>
      </c>
      <c r="H129" s="227">
        <v>87.44</v>
      </c>
      <c r="I129" s="226">
        <f>ROUND(E129*H129,2)</f>
        <v>1259.1400000000001</v>
      </c>
      <c r="J129" s="227">
        <v>58.06</v>
      </c>
      <c r="K129" s="226">
        <f>ROUND(E129*J129,2)</f>
        <v>836.06</v>
      </c>
      <c r="L129" s="226">
        <v>15</v>
      </c>
      <c r="M129" s="226">
        <f>G129*(1+L129/100)</f>
        <v>0</v>
      </c>
      <c r="N129" s="226">
        <v>3.2000000000000003E-4</v>
      </c>
      <c r="O129" s="226">
        <f>ROUND(E129*N129,2)</f>
        <v>0</v>
      </c>
      <c r="P129" s="226">
        <v>0</v>
      </c>
      <c r="Q129" s="226">
        <f>ROUND(E129*P129,2)</f>
        <v>0</v>
      </c>
      <c r="R129" s="226"/>
      <c r="S129" s="226" t="s">
        <v>145</v>
      </c>
      <c r="T129" s="226" t="s">
        <v>161</v>
      </c>
      <c r="U129" s="226">
        <v>0.11</v>
      </c>
      <c r="V129" s="226">
        <f>ROUND(E129*U129,2)</f>
        <v>1.58</v>
      </c>
      <c r="W129" s="226"/>
      <c r="X129" s="226" t="s">
        <v>146</v>
      </c>
      <c r="Y129" s="207"/>
      <c r="Z129" s="207"/>
      <c r="AA129" s="207"/>
      <c r="AB129" s="207"/>
      <c r="AC129" s="207"/>
      <c r="AD129" s="207"/>
      <c r="AE129" s="207"/>
      <c r="AF129" s="207"/>
      <c r="AG129" s="207" t="s">
        <v>147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5">
      <c r="A130" s="224"/>
      <c r="B130" s="225"/>
      <c r="C130" s="254" t="s">
        <v>279</v>
      </c>
      <c r="D130" s="228"/>
      <c r="E130" s="229">
        <v>10.4</v>
      </c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07"/>
      <c r="Z130" s="207"/>
      <c r="AA130" s="207"/>
      <c r="AB130" s="207"/>
      <c r="AC130" s="207"/>
      <c r="AD130" s="207"/>
      <c r="AE130" s="207"/>
      <c r="AF130" s="207"/>
      <c r="AG130" s="207" t="s">
        <v>149</v>
      </c>
      <c r="AH130" s="207">
        <v>0</v>
      </c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5">
      <c r="A131" s="224"/>
      <c r="B131" s="225"/>
      <c r="C131" s="254" t="s">
        <v>280</v>
      </c>
      <c r="D131" s="228"/>
      <c r="E131" s="229">
        <v>4</v>
      </c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149</v>
      </c>
      <c r="AH131" s="207">
        <v>0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5">
      <c r="A132" s="245">
        <v>41</v>
      </c>
      <c r="B132" s="246" t="s">
        <v>281</v>
      </c>
      <c r="C132" s="255" t="s">
        <v>282</v>
      </c>
      <c r="D132" s="247" t="s">
        <v>0</v>
      </c>
      <c r="E132" s="248">
        <v>72.636799999999994</v>
      </c>
      <c r="F132" s="249"/>
      <c r="G132" s="250">
        <f>ROUND(E132*F132,2)</f>
        <v>0</v>
      </c>
      <c r="H132" s="227">
        <v>0</v>
      </c>
      <c r="I132" s="226">
        <f>ROUND(E132*H132,2)</f>
        <v>0</v>
      </c>
      <c r="J132" s="227">
        <v>4.1500000000000004</v>
      </c>
      <c r="K132" s="226">
        <f>ROUND(E132*J132,2)</f>
        <v>301.44</v>
      </c>
      <c r="L132" s="226">
        <v>15</v>
      </c>
      <c r="M132" s="226">
        <f>G132*(1+L132/100)</f>
        <v>0</v>
      </c>
      <c r="N132" s="226">
        <v>0</v>
      </c>
      <c r="O132" s="226">
        <f>ROUND(E132*N132,2)</f>
        <v>0</v>
      </c>
      <c r="P132" s="226">
        <v>0</v>
      </c>
      <c r="Q132" s="226">
        <f>ROUND(E132*P132,2)</f>
        <v>0</v>
      </c>
      <c r="R132" s="226"/>
      <c r="S132" s="226" t="s">
        <v>145</v>
      </c>
      <c r="T132" s="226" t="s">
        <v>161</v>
      </c>
      <c r="U132" s="226">
        <v>0</v>
      </c>
      <c r="V132" s="226">
        <f>ROUND(E132*U132,2)</f>
        <v>0</v>
      </c>
      <c r="W132" s="226"/>
      <c r="X132" s="226" t="s">
        <v>271</v>
      </c>
      <c r="Y132" s="207"/>
      <c r="Z132" s="207"/>
      <c r="AA132" s="207"/>
      <c r="AB132" s="207"/>
      <c r="AC132" s="207"/>
      <c r="AD132" s="207"/>
      <c r="AE132" s="207"/>
      <c r="AF132" s="207"/>
      <c r="AG132" s="207" t="s">
        <v>272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x14ac:dyDescent="0.25">
      <c r="A133" s="233" t="s">
        <v>140</v>
      </c>
      <c r="B133" s="234" t="s">
        <v>76</v>
      </c>
      <c r="C133" s="252" t="s">
        <v>77</v>
      </c>
      <c r="D133" s="235"/>
      <c r="E133" s="236"/>
      <c r="F133" s="237"/>
      <c r="G133" s="238">
        <f>SUMIF(AG134:AG134,"&lt;&gt;NOR",G134:G134)</f>
        <v>0</v>
      </c>
      <c r="H133" s="232"/>
      <c r="I133" s="232">
        <f>SUM(I134:I134)</f>
        <v>0</v>
      </c>
      <c r="J133" s="232"/>
      <c r="K133" s="232">
        <f>SUM(K134:K134)</f>
        <v>1000</v>
      </c>
      <c r="L133" s="232"/>
      <c r="M133" s="232">
        <f>SUM(M134:M134)</f>
        <v>0</v>
      </c>
      <c r="N133" s="232"/>
      <c r="O133" s="232">
        <f>SUM(O134:O134)</f>
        <v>0</v>
      </c>
      <c r="P133" s="232"/>
      <c r="Q133" s="232">
        <f>SUM(Q134:Q134)</f>
        <v>0</v>
      </c>
      <c r="R133" s="232"/>
      <c r="S133" s="232"/>
      <c r="T133" s="232"/>
      <c r="U133" s="232"/>
      <c r="V133" s="232">
        <f>SUM(V134:V134)</f>
        <v>0.16</v>
      </c>
      <c r="W133" s="232"/>
      <c r="X133" s="232"/>
      <c r="AG133" t="s">
        <v>141</v>
      </c>
    </row>
    <row r="134" spans="1:60" outlineLevel="1" x14ac:dyDescent="0.25">
      <c r="A134" s="245">
        <v>42</v>
      </c>
      <c r="B134" s="246" t="s">
        <v>283</v>
      </c>
      <c r="C134" s="255" t="s">
        <v>284</v>
      </c>
      <c r="D134" s="247" t="s">
        <v>285</v>
      </c>
      <c r="E134" s="248">
        <v>1</v>
      </c>
      <c r="F134" s="249"/>
      <c r="G134" s="250">
        <f>ROUND(E134*F134,2)</f>
        <v>0</v>
      </c>
      <c r="H134" s="227">
        <v>0</v>
      </c>
      <c r="I134" s="226">
        <f>ROUND(E134*H134,2)</f>
        <v>0</v>
      </c>
      <c r="J134" s="227">
        <v>1000</v>
      </c>
      <c r="K134" s="226">
        <f>ROUND(E134*J134,2)</f>
        <v>1000</v>
      </c>
      <c r="L134" s="226">
        <v>15</v>
      </c>
      <c r="M134" s="226">
        <f>G134*(1+L134/100)</f>
        <v>0</v>
      </c>
      <c r="N134" s="226">
        <v>0</v>
      </c>
      <c r="O134" s="226">
        <f>ROUND(E134*N134,2)</f>
        <v>0</v>
      </c>
      <c r="P134" s="226">
        <v>0</v>
      </c>
      <c r="Q134" s="226">
        <f>ROUND(E134*P134,2)</f>
        <v>0</v>
      </c>
      <c r="R134" s="226"/>
      <c r="S134" s="226" t="s">
        <v>286</v>
      </c>
      <c r="T134" s="226" t="s">
        <v>161</v>
      </c>
      <c r="U134" s="226">
        <v>0.157</v>
      </c>
      <c r="V134" s="226">
        <f>ROUND(E134*U134,2)</f>
        <v>0.16</v>
      </c>
      <c r="W134" s="226"/>
      <c r="X134" s="226" t="s">
        <v>146</v>
      </c>
      <c r="Y134" s="207"/>
      <c r="Z134" s="207"/>
      <c r="AA134" s="207"/>
      <c r="AB134" s="207"/>
      <c r="AC134" s="207"/>
      <c r="AD134" s="207"/>
      <c r="AE134" s="207"/>
      <c r="AF134" s="207"/>
      <c r="AG134" s="207" t="s">
        <v>147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x14ac:dyDescent="0.25">
      <c r="A135" s="233" t="s">
        <v>140</v>
      </c>
      <c r="B135" s="234" t="s">
        <v>78</v>
      </c>
      <c r="C135" s="252" t="s">
        <v>79</v>
      </c>
      <c r="D135" s="235"/>
      <c r="E135" s="236"/>
      <c r="F135" s="237"/>
      <c r="G135" s="238">
        <f>SUMIF(AG136:AG143,"&lt;&gt;NOR",G136:G143)</f>
        <v>0</v>
      </c>
      <c r="H135" s="232"/>
      <c r="I135" s="232">
        <f>SUM(I136:I143)</f>
        <v>1382.8799999999999</v>
      </c>
      <c r="J135" s="232"/>
      <c r="K135" s="232">
        <f>SUM(K136:K143)</f>
        <v>3935.7299999999996</v>
      </c>
      <c r="L135" s="232"/>
      <c r="M135" s="232">
        <f>SUM(M136:M143)</f>
        <v>0</v>
      </c>
      <c r="N135" s="232"/>
      <c r="O135" s="232">
        <f>SUM(O136:O143)</f>
        <v>0</v>
      </c>
      <c r="P135" s="232"/>
      <c r="Q135" s="232">
        <f>SUM(Q136:Q143)</f>
        <v>0</v>
      </c>
      <c r="R135" s="232"/>
      <c r="S135" s="232"/>
      <c r="T135" s="232"/>
      <c r="U135" s="232"/>
      <c r="V135" s="232">
        <f>SUM(V136:V143)</f>
        <v>6.45</v>
      </c>
      <c r="W135" s="232"/>
      <c r="X135" s="232"/>
      <c r="AG135" t="s">
        <v>141</v>
      </c>
    </row>
    <row r="136" spans="1:60" outlineLevel="1" x14ac:dyDescent="0.25">
      <c r="A136" s="245">
        <v>43</v>
      </c>
      <c r="B136" s="246" t="s">
        <v>287</v>
      </c>
      <c r="C136" s="255" t="s">
        <v>288</v>
      </c>
      <c r="D136" s="247" t="s">
        <v>157</v>
      </c>
      <c r="E136" s="248">
        <v>8</v>
      </c>
      <c r="F136" s="249"/>
      <c r="G136" s="250">
        <f>ROUND(E136*F136,2)</f>
        <v>0</v>
      </c>
      <c r="H136" s="227">
        <v>172.22</v>
      </c>
      <c r="I136" s="226">
        <f>ROUND(E136*H136,2)</f>
        <v>1377.76</v>
      </c>
      <c r="J136" s="227">
        <v>278.77999999999997</v>
      </c>
      <c r="K136" s="226">
        <f>ROUND(E136*J136,2)</f>
        <v>2230.2399999999998</v>
      </c>
      <c r="L136" s="226">
        <v>15</v>
      </c>
      <c r="M136" s="226">
        <f>G136*(1+L136/100)</f>
        <v>0</v>
      </c>
      <c r="N136" s="226">
        <v>5.1999999999999995E-4</v>
      </c>
      <c r="O136" s="226">
        <f>ROUND(E136*N136,2)</f>
        <v>0</v>
      </c>
      <c r="P136" s="226">
        <v>0</v>
      </c>
      <c r="Q136" s="226">
        <f>ROUND(E136*P136,2)</f>
        <v>0</v>
      </c>
      <c r="R136" s="226"/>
      <c r="S136" s="226" t="s">
        <v>145</v>
      </c>
      <c r="T136" s="226" t="s">
        <v>161</v>
      </c>
      <c r="U136" s="226">
        <v>0.52900000000000003</v>
      </c>
      <c r="V136" s="226">
        <f>ROUND(E136*U136,2)</f>
        <v>4.2300000000000004</v>
      </c>
      <c r="W136" s="226"/>
      <c r="X136" s="226" t="s">
        <v>146</v>
      </c>
      <c r="Y136" s="207"/>
      <c r="Z136" s="207"/>
      <c r="AA136" s="207"/>
      <c r="AB136" s="207"/>
      <c r="AC136" s="207"/>
      <c r="AD136" s="207"/>
      <c r="AE136" s="207"/>
      <c r="AF136" s="207"/>
      <c r="AG136" s="207" t="s">
        <v>147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5">
      <c r="A137" s="245">
        <v>44</v>
      </c>
      <c r="B137" s="246" t="s">
        <v>289</v>
      </c>
      <c r="C137" s="255" t="s">
        <v>290</v>
      </c>
      <c r="D137" s="247" t="s">
        <v>224</v>
      </c>
      <c r="E137" s="248">
        <v>1</v>
      </c>
      <c r="F137" s="249"/>
      <c r="G137" s="250">
        <f>ROUND(E137*F137,2)</f>
        <v>0</v>
      </c>
      <c r="H137" s="227">
        <v>0</v>
      </c>
      <c r="I137" s="226">
        <f>ROUND(E137*H137,2)</f>
        <v>0</v>
      </c>
      <c r="J137" s="227">
        <v>79.2</v>
      </c>
      <c r="K137" s="226">
        <f>ROUND(E137*J137,2)</f>
        <v>79.2</v>
      </c>
      <c r="L137" s="226">
        <v>15</v>
      </c>
      <c r="M137" s="226">
        <f>G137*(1+L137/100)</f>
        <v>0</v>
      </c>
      <c r="N137" s="226">
        <v>0</v>
      </c>
      <c r="O137" s="226">
        <f>ROUND(E137*N137,2)</f>
        <v>0</v>
      </c>
      <c r="P137" s="226">
        <v>0</v>
      </c>
      <c r="Q137" s="226">
        <f>ROUND(E137*P137,2)</f>
        <v>0</v>
      </c>
      <c r="R137" s="226"/>
      <c r="S137" s="226" t="s">
        <v>145</v>
      </c>
      <c r="T137" s="226" t="s">
        <v>145</v>
      </c>
      <c r="U137" s="226">
        <v>0.157</v>
      </c>
      <c r="V137" s="226">
        <f>ROUND(E137*U137,2)</f>
        <v>0.16</v>
      </c>
      <c r="W137" s="226"/>
      <c r="X137" s="226" t="s">
        <v>146</v>
      </c>
      <c r="Y137" s="207"/>
      <c r="Z137" s="207"/>
      <c r="AA137" s="207"/>
      <c r="AB137" s="207"/>
      <c r="AC137" s="207"/>
      <c r="AD137" s="207"/>
      <c r="AE137" s="207"/>
      <c r="AF137" s="207"/>
      <c r="AG137" s="207" t="s">
        <v>147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5">
      <c r="A138" s="245">
        <v>45</v>
      </c>
      <c r="B138" s="246" t="s">
        <v>291</v>
      </c>
      <c r="C138" s="255" t="s">
        <v>292</v>
      </c>
      <c r="D138" s="247" t="s">
        <v>224</v>
      </c>
      <c r="E138" s="248">
        <v>3</v>
      </c>
      <c r="F138" s="249"/>
      <c r="G138" s="250">
        <f>ROUND(E138*F138,2)</f>
        <v>0</v>
      </c>
      <c r="H138" s="227">
        <v>0</v>
      </c>
      <c r="I138" s="226">
        <f>ROUND(E138*H138,2)</f>
        <v>0</v>
      </c>
      <c r="J138" s="227">
        <v>87.7</v>
      </c>
      <c r="K138" s="226">
        <f>ROUND(E138*J138,2)</f>
        <v>263.10000000000002</v>
      </c>
      <c r="L138" s="226">
        <v>15</v>
      </c>
      <c r="M138" s="226">
        <f>G138*(1+L138/100)</f>
        <v>0</v>
      </c>
      <c r="N138" s="226">
        <v>0</v>
      </c>
      <c r="O138" s="226">
        <f>ROUND(E138*N138,2)</f>
        <v>0</v>
      </c>
      <c r="P138" s="226">
        <v>0</v>
      </c>
      <c r="Q138" s="226">
        <f>ROUND(E138*P138,2)</f>
        <v>0</v>
      </c>
      <c r="R138" s="226"/>
      <c r="S138" s="226" t="s">
        <v>145</v>
      </c>
      <c r="T138" s="226" t="s">
        <v>161</v>
      </c>
      <c r="U138" s="226">
        <v>0.17399999999999999</v>
      </c>
      <c r="V138" s="226">
        <f>ROUND(E138*U138,2)</f>
        <v>0.52</v>
      </c>
      <c r="W138" s="226"/>
      <c r="X138" s="226" t="s">
        <v>146</v>
      </c>
      <c r="Y138" s="207"/>
      <c r="Z138" s="207"/>
      <c r="AA138" s="207"/>
      <c r="AB138" s="207"/>
      <c r="AC138" s="207"/>
      <c r="AD138" s="207"/>
      <c r="AE138" s="207"/>
      <c r="AF138" s="207"/>
      <c r="AG138" s="207" t="s">
        <v>147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5">
      <c r="A139" s="245">
        <v>46</v>
      </c>
      <c r="B139" s="246" t="s">
        <v>293</v>
      </c>
      <c r="C139" s="255" t="s">
        <v>294</v>
      </c>
      <c r="D139" s="247" t="s">
        <v>224</v>
      </c>
      <c r="E139" s="248">
        <v>1</v>
      </c>
      <c r="F139" s="249"/>
      <c r="G139" s="250">
        <f>ROUND(E139*F139,2)</f>
        <v>0</v>
      </c>
      <c r="H139" s="227">
        <v>0</v>
      </c>
      <c r="I139" s="226">
        <f>ROUND(E139*H139,2)</f>
        <v>0</v>
      </c>
      <c r="J139" s="227">
        <v>130.5</v>
      </c>
      <c r="K139" s="226">
        <f>ROUND(E139*J139,2)</f>
        <v>130.5</v>
      </c>
      <c r="L139" s="226">
        <v>15</v>
      </c>
      <c r="M139" s="226">
        <f>G139*(1+L139/100)</f>
        <v>0</v>
      </c>
      <c r="N139" s="226">
        <v>0</v>
      </c>
      <c r="O139" s="226">
        <f>ROUND(E139*N139,2)</f>
        <v>0</v>
      </c>
      <c r="P139" s="226">
        <v>0</v>
      </c>
      <c r="Q139" s="226">
        <f>ROUND(E139*P139,2)</f>
        <v>0</v>
      </c>
      <c r="R139" s="226"/>
      <c r="S139" s="226" t="s">
        <v>145</v>
      </c>
      <c r="T139" s="226" t="s">
        <v>145</v>
      </c>
      <c r="U139" s="226">
        <v>0.25900000000000001</v>
      </c>
      <c r="V139" s="226">
        <f>ROUND(E139*U139,2)</f>
        <v>0.26</v>
      </c>
      <c r="W139" s="226"/>
      <c r="X139" s="226" t="s">
        <v>146</v>
      </c>
      <c r="Y139" s="207"/>
      <c r="Z139" s="207"/>
      <c r="AA139" s="207"/>
      <c r="AB139" s="207"/>
      <c r="AC139" s="207"/>
      <c r="AD139" s="207"/>
      <c r="AE139" s="207"/>
      <c r="AF139" s="207"/>
      <c r="AG139" s="207" t="s">
        <v>147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5">
      <c r="A140" s="245">
        <v>47</v>
      </c>
      <c r="B140" s="246" t="s">
        <v>295</v>
      </c>
      <c r="C140" s="255" t="s">
        <v>296</v>
      </c>
      <c r="D140" s="247" t="s">
        <v>157</v>
      </c>
      <c r="E140" s="248">
        <v>8</v>
      </c>
      <c r="F140" s="249"/>
      <c r="G140" s="250">
        <f>ROUND(E140*F140,2)</f>
        <v>0</v>
      </c>
      <c r="H140" s="227">
        <v>0.64</v>
      </c>
      <c r="I140" s="226">
        <f>ROUND(E140*H140,2)</f>
        <v>5.12</v>
      </c>
      <c r="J140" s="227">
        <v>24.26</v>
      </c>
      <c r="K140" s="226">
        <f>ROUND(E140*J140,2)</f>
        <v>194.08</v>
      </c>
      <c r="L140" s="226">
        <v>15</v>
      </c>
      <c r="M140" s="226">
        <f>G140*(1+L140/100)</f>
        <v>0</v>
      </c>
      <c r="N140" s="226">
        <v>0</v>
      </c>
      <c r="O140" s="226">
        <f>ROUND(E140*N140,2)</f>
        <v>0</v>
      </c>
      <c r="P140" s="226">
        <v>0</v>
      </c>
      <c r="Q140" s="226">
        <f>ROUND(E140*P140,2)</f>
        <v>0</v>
      </c>
      <c r="R140" s="226"/>
      <c r="S140" s="226" t="s">
        <v>145</v>
      </c>
      <c r="T140" s="226" t="s">
        <v>161</v>
      </c>
      <c r="U140" s="226">
        <v>4.8000000000000001E-2</v>
      </c>
      <c r="V140" s="226">
        <f>ROUND(E140*U140,2)</f>
        <v>0.38</v>
      </c>
      <c r="W140" s="226"/>
      <c r="X140" s="226" t="s">
        <v>146</v>
      </c>
      <c r="Y140" s="207"/>
      <c r="Z140" s="207"/>
      <c r="AA140" s="207"/>
      <c r="AB140" s="207"/>
      <c r="AC140" s="207"/>
      <c r="AD140" s="207"/>
      <c r="AE140" s="207"/>
      <c r="AF140" s="207"/>
      <c r="AG140" s="207" t="s">
        <v>147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5">
      <c r="A141" s="245">
        <v>48</v>
      </c>
      <c r="B141" s="246" t="s">
        <v>297</v>
      </c>
      <c r="C141" s="255" t="s">
        <v>298</v>
      </c>
      <c r="D141" s="247" t="s">
        <v>224</v>
      </c>
      <c r="E141" s="248">
        <v>2</v>
      </c>
      <c r="F141" s="249"/>
      <c r="G141" s="250">
        <f>ROUND(E141*F141,2)</f>
        <v>0</v>
      </c>
      <c r="H141" s="227">
        <v>0</v>
      </c>
      <c r="I141" s="226">
        <f>ROUND(E141*H141,2)</f>
        <v>0</v>
      </c>
      <c r="J141" s="227">
        <v>246</v>
      </c>
      <c r="K141" s="226">
        <f>ROUND(E141*J141,2)</f>
        <v>492</v>
      </c>
      <c r="L141" s="226">
        <v>15</v>
      </c>
      <c r="M141" s="226">
        <f>G141*(1+L141/100)</f>
        <v>0</v>
      </c>
      <c r="N141" s="226">
        <v>0</v>
      </c>
      <c r="O141" s="226">
        <f>ROUND(E141*N141,2)</f>
        <v>0</v>
      </c>
      <c r="P141" s="226">
        <v>0</v>
      </c>
      <c r="Q141" s="226">
        <f>ROUND(E141*P141,2)</f>
        <v>0</v>
      </c>
      <c r="R141" s="226"/>
      <c r="S141" s="226" t="s">
        <v>145</v>
      </c>
      <c r="T141" s="226" t="s">
        <v>161</v>
      </c>
      <c r="U141" s="226">
        <v>0.45</v>
      </c>
      <c r="V141" s="226">
        <f>ROUND(E141*U141,2)</f>
        <v>0.9</v>
      </c>
      <c r="W141" s="226"/>
      <c r="X141" s="226" t="s">
        <v>146</v>
      </c>
      <c r="Y141" s="207"/>
      <c r="Z141" s="207"/>
      <c r="AA141" s="207"/>
      <c r="AB141" s="207"/>
      <c r="AC141" s="207"/>
      <c r="AD141" s="207"/>
      <c r="AE141" s="207"/>
      <c r="AF141" s="207"/>
      <c r="AG141" s="207" t="s">
        <v>147</v>
      </c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5">
      <c r="A142" s="245">
        <v>49</v>
      </c>
      <c r="B142" s="246" t="s">
        <v>299</v>
      </c>
      <c r="C142" s="255" t="s">
        <v>300</v>
      </c>
      <c r="D142" s="247" t="s">
        <v>160</v>
      </c>
      <c r="E142" s="248">
        <v>1</v>
      </c>
      <c r="F142" s="249"/>
      <c r="G142" s="250">
        <f>ROUND(E142*F142,2)</f>
        <v>0</v>
      </c>
      <c r="H142" s="227">
        <v>0</v>
      </c>
      <c r="I142" s="226">
        <f>ROUND(E142*H142,2)</f>
        <v>0</v>
      </c>
      <c r="J142" s="227">
        <v>450</v>
      </c>
      <c r="K142" s="226">
        <f>ROUND(E142*J142,2)</f>
        <v>450</v>
      </c>
      <c r="L142" s="226">
        <v>15</v>
      </c>
      <c r="M142" s="226">
        <f>G142*(1+L142/100)</f>
        <v>0</v>
      </c>
      <c r="N142" s="226">
        <v>0</v>
      </c>
      <c r="O142" s="226">
        <f>ROUND(E142*N142,2)</f>
        <v>0</v>
      </c>
      <c r="P142" s="226">
        <v>0</v>
      </c>
      <c r="Q142" s="226">
        <f>ROUND(E142*P142,2)</f>
        <v>0</v>
      </c>
      <c r="R142" s="226"/>
      <c r="S142" s="226" t="s">
        <v>286</v>
      </c>
      <c r="T142" s="226" t="s">
        <v>161</v>
      </c>
      <c r="U142" s="226">
        <v>0</v>
      </c>
      <c r="V142" s="226">
        <f>ROUND(E142*U142,2)</f>
        <v>0</v>
      </c>
      <c r="W142" s="226"/>
      <c r="X142" s="226" t="s">
        <v>146</v>
      </c>
      <c r="Y142" s="207"/>
      <c r="Z142" s="207"/>
      <c r="AA142" s="207"/>
      <c r="AB142" s="207"/>
      <c r="AC142" s="207"/>
      <c r="AD142" s="207"/>
      <c r="AE142" s="207"/>
      <c r="AF142" s="207"/>
      <c r="AG142" s="207" t="s">
        <v>147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5">
      <c r="A143" s="245">
        <v>50</v>
      </c>
      <c r="B143" s="246" t="s">
        <v>301</v>
      </c>
      <c r="C143" s="255" t="s">
        <v>302</v>
      </c>
      <c r="D143" s="247" t="s">
        <v>0</v>
      </c>
      <c r="E143" s="248">
        <v>52.22</v>
      </c>
      <c r="F143" s="249"/>
      <c r="G143" s="250">
        <f>ROUND(E143*F143,2)</f>
        <v>0</v>
      </c>
      <c r="H143" s="227">
        <v>0</v>
      </c>
      <c r="I143" s="226">
        <f>ROUND(E143*H143,2)</f>
        <v>0</v>
      </c>
      <c r="J143" s="227">
        <v>1.85</v>
      </c>
      <c r="K143" s="226">
        <f>ROUND(E143*J143,2)</f>
        <v>96.61</v>
      </c>
      <c r="L143" s="226">
        <v>15</v>
      </c>
      <c r="M143" s="226">
        <f>G143*(1+L143/100)</f>
        <v>0</v>
      </c>
      <c r="N143" s="226">
        <v>0</v>
      </c>
      <c r="O143" s="226">
        <f>ROUND(E143*N143,2)</f>
        <v>0</v>
      </c>
      <c r="P143" s="226">
        <v>0</v>
      </c>
      <c r="Q143" s="226">
        <f>ROUND(E143*P143,2)</f>
        <v>0</v>
      </c>
      <c r="R143" s="226"/>
      <c r="S143" s="226" t="s">
        <v>145</v>
      </c>
      <c r="T143" s="226" t="s">
        <v>161</v>
      </c>
      <c r="U143" s="226">
        <v>0</v>
      </c>
      <c r="V143" s="226">
        <f>ROUND(E143*U143,2)</f>
        <v>0</v>
      </c>
      <c r="W143" s="226"/>
      <c r="X143" s="226" t="s">
        <v>271</v>
      </c>
      <c r="Y143" s="207"/>
      <c r="Z143" s="207"/>
      <c r="AA143" s="207"/>
      <c r="AB143" s="207"/>
      <c r="AC143" s="207"/>
      <c r="AD143" s="207"/>
      <c r="AE143" s="207"/>
      <c r="AF143" s="207"/>
      <c r="AG143" s="207" t="s">
        <v>272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x14ac:dyDescent="0.25">
      <c r="A144" s="233" t="s">
        <v>140</v>
      </c>
      <c r="B144" s="234" t="s">
        <v>80</v>
      </c>
      <c r="C144" s="252" t="s">
        <v>81</v>
      </c>
      <c r="D144" s="235"/>
      <c r="E144" s="236"/>
      <c r="F144" s="237"/>
      <c r="G144" s="238">
        <f>SUMIF(AG145:AG158,"&lt;&gt;NOR",G145:G158)</f>
        <v>0</v>
      </c>
      <c r="H144" s="232"/>
      <c r="I144" s="232">
        <f>SUM(I145:I158)</f>
        <v>2577.1200000000003</v>
      </c>
      <c r="J144" s="232"/>
      <c r="K144" s="232">
        <f>SUM(K145:K158)</f>
        <v>7763.24</v>
      </c>
      <c r="L144" s="232"/>
      <c r="M144" s="232">
        <f>SUM(M145:M158)</f>
        <v>0</v>
      </c>
      <c r="N144" s="232"/>
      <c r="O144" s="232">
        <f>SUM(O145:O158)</f>
        <v>0.06</v>
      </c>
      <c r="P144" s="232"/>
      <c r="Q144" s="232">
        <f>SUM(Q145:Q158)</f>
        <v>0.02</v>
      </c>
      <c r="R144" s="232"/>
      <c r="S144" s="232"/>
      <c r="T144" s="232"/>
      <c r="U144" s="232"/>
      <c r="V144" s="232">
        <f>SUM(V145:V158)</f>
        <v>16.32</v>
      </c>
      <c r="W144" s="232"/>
      <c r="X144" s="232"/>
      <c r="AG144" t="s">
        <v>141</v>
      </c>
    </row>
    <row r="145" spans="1:60" outlineLevel="1" x14ac:dyDescent="0.25">
      <c r="A145" s="245">
        <v>51</v>
      </c>
      <c r="B145" s="246" t="s">
        <v>303</v>
      </c>
      <c r="C145" s="255" t="s">
        <v>304</v>
      </c>
      <c r="D145" s="247" t="s">
        <v>157</v>
      </c>
      <c r="E145" s="248">
        <v>16</v>
      </c>
      <c r="F145" s="249"/>
      <c r="G145" s="250">
        <f>ROUND(E145*F145,2)</f>
        <v>0</v>
      </c>
      <c r="H145" s="227">
        <v>69.92</v>
      </c>
      <c r="I145" s="226">
        <f>ROUND(E145*H145,2)</f>
        <v>1118.72</v>
      </c>
      <c r="J145" s="227">
        <v>266.08</v>
      </c>
      <c r="K145" s="226">
        <f>ROUND(E145*J145,2)</f>
        <v>4257.28</v>
      </c>
      <c r="L145" s="226">
        <v>15</v>
      </c>
      <c r="M145" s="226">
        <f>G145*(1+L145/100)</f>
        <v>0</v>
      </c>
      <c r="N145" s="226">
        <v>3.9899999999999996E-3</v>
      </c>
      <c r="O145" s="226">
        <f>ROUND(E145*N145,2)</f>
        <v>0.06</v>
      </c>
      <c r="P145" s="226">
        <v>0</v>
      </c>
      <c r="Q145" s="226">
        <f>ROUND(E145*P145,2)</f>
        <v>0</v>
      </c>
      <c r="R145" s="226"/>
      <c r="S145" s="226" t="s">
        <v>145</v>
      </c>
      <c r="T145" s="226" t="s">
        <v>161</v>
      </c>
      <c r="U145" s="226">
        <v>0.54290000000000005</v>
      </c>
      <c r="V145" s="226">
        <f>ROUND(E145*U145,2)</f>
        <v>8.69</v>
      </c>
      <c r="W145" s="226"/>
      <c r="X145" s="226" t="s">
        <v>146</v>
      </c>
      <c r="Y145" s="207"/>
      <c r="Z145" s="207"/>
      <c r="AA145" s="207"/>
      <c r="AB145" s="207"/>
      <c r="AC145" s="207"/>
      <c r="AD145" s="207"/>
      <c r="AE145" s="207"/>
      <c r="AF145" s="207"/>
      <c r="AG145" s="207" t="s">
        <v>147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ht="20.399999999999999" outlineLevel="1" x14ac:dyDescent="0.25">
      <c r="A146" s="245">
        <v>52</v>
      </c>
      <c r="B146" s="246" t="s">
        <v>305</v>
      </c>
      <c r="C146" s="255" t="s">
        <v>306</v>
      </c>
      <c r="D146" s="247" t="s">
        <v>157</v>
      </c>
      <c r="E146" s="248">
        <v>16</v>
      </c>
      <c r="F146" s="249"/>
      <c r="G146" s="250">
        <f>ROUND(E146*F146,2)</f>
        <v>0</v>
      </c>
      <c r="H146" s="227">
        <v>27.01</v>
      </c>
      <c r="I146" s="226">
        <f>ROUND(E146*H146,2)</f>
        <v>432.16</v>
      </c>
      <c r="J146" s="227">
        <v>59.69</v>
      </c>
      <c r="K146" s="226">
        <f>ROUND(E146*J146,2)</f>
        <v>955.04</v>
      </c>
      <c r="L146" s="226">
        <v>15</v>
      </c>
      <c r="M146" s="226">
        <f>G146*(1+L146/100)</f>
        <v>0</v>
      </c>
      <c r="N146" s="226">
        <v>4.0000000000000003E-5</v>
      </c>
      <c r="O146" s="226">
        <f>ROUND(E146*N146,2)</f>
        <v>0</v>
      </c>
      <c r="P146" s="226">
        <v>0</v>
      </c>
      <c r="Q146" s="226">
        <f>ROUND(E146*P146,2)</f>
        <v>0</v>
      </c>
      <c r="R146" s="226"/>
      <c r="S146" s="226" t="s">
        <v>145</v>
      </c>
      <c r="T146" s="226" t="s">
        <v>161</v>
      </c>
      <c r="U146" s="226">
        <v>0.129</v>
      </c>
      <c r="V146" s="226">
        <f>ROUND(E146*U146,2)</f>
        <v>2.06</v>
      </c>
      <c r="W146" s="226"/>
      <c r="X146" s="226" t="s">
        <v>146</v>
      </c>
      <c r="Y146" s="207"/>
      <c r="Z146" s="207"/>
      <c r="AA146" s="207"/>
      <c r="AB146" s="207"/>
      <c r="AC146" s="207"/>
      <c r="AD146" s="207"/>
      <c r="AE146" s="207"/>
      <c r="AF146" s="207"/>
      <c r="AG146" s="207" t="s">
        <v>147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5">
      <c r="A147" s="245">
        <v>53</v>
      </c>
      <c r="B147" s="246" t="s">
        <v>307</v>
      </c>
      <c r="C147" s="255" t="s">
        <v>308</v>
      </c>
      <c r="D147" s="247" t="s">
        <v>224</v>
      </c>
      <c r="E147" s="248">
        <v>2</v>
      </c>
      <c r="F147" s="249"/>
      <c r="G147" s="250">
        <f>ROUND(E147*F147,2)</f>
        <v>0</v>
      </c>
      <c r="H147" s="227">
        <v>111.64</v>
      </c>
      <c r="I147" s="226">
        <f>ROUND(E147*H147,2)</f>
        <v>223.28</v>
      </c>
      <c r="J147" s="227">
        <v>119.36</v>
      </c>
      <c r="K147" s="226">
        <f>ROUND(E147*J147,2)</f>
        <v>238.72</v>
      </c>
      <c r="L147" s="226">
        <v>15</v>
      </c>
      <c r="M147" s="226">
        <f>G147*(1+L147/100)</f>
        <v>0</v>
      </c>
      <c r="N147" s="226">
        <v>6.3000000000000003E-4</v>
      </c>
      <c r="O147" s="226">
        <f>ROUND(E147*N147,2)</f>
        <v>0</v>
      </c>
      <c r="P147" s="226">
        <v>0</v>
      </c>
      <c r="Q147" s="226">
        <f>ROUND(E147*P147,2)</f>
        <v>0</v>
      </c>
      <c r="R147" s="226"/>
      <c r="S147" s="226" t="s">
        <v>145</v>
      </c>
      <c r="T147" s="226" t="s">
        <v>161</v>
      </c>
      <c r="U147" s="226">
        <v>0.27200000000000002</v>
      </c>
      <c r="V147" s="226">
        <f>ROUND(E147*U147,2)</f>
        <v>0.54</v>
      </c>
      <c r="W147" s="226"/>
      <c r="X147" s="226" t="s">
        <v>146</v>
      </c>
      <c r="Y147" s="207"/>
      <c r="Z147" s="207"/>
      <c r="AA147" s="207"/>
      <c r="AB147" s="207"/>
      <c r="AC147" s="207"/>
      <c r="AD147" s="207"/>
      <c r="AE147" s="207"/>
      <c r="AF147" s="207"/>
      <c r="AG147" s="207" t="s">
        <v>147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outlineLevel="1" x14ac:dyDescent="0.25">
      <c r="A148" s="245">
        <v>54</v>
      </c>
      <c r="B148" s="246" t="s">
        <v>309</v>
      </c>
      <c r="C148" s="255" t="s">
        <v>310</v>
      </c>
      <c r="D148" s="247" t="s">
        <v>311</v>
      </c>
      <c r="E148" s="248">
        <v>3</v>
      </c>
      <c r="F148" s="249"/>
      <c r="G148" s="250">
        <f>ROUND(E148*F148,2)</f>
        <v>0</v>
      </c>
      <c r="H148" s="227">
        <v>228.24</v>
      </c>
      <c r="I148" s="226">
        <f>ROUND(E148*H148,2)</f>
        <v>684.72</v>
      </c>
      <c r="J148" s="227">
        <v>237.26</v>
      </c>
      <c r="K148" s="226">
        <f>ROUND(E148*J148,2)</f>
        <v>711.78</v>
      </c>
      <c r="L148" s="226">
        <v>15</v>
      </c>
      <c r="M148" s="226">
        <f>G148*(1+L148/100)</f>
        <v>0</v>
      </c>
      <c r="N148" s="226">
        <v>1.48E-3</v>
      </c>
      <c r="O148" s="226">
        <f>ROUND(E148*N148,2)</f>
        <v>0</v>
      </c>
      <c r="P148" s="226">
        <v>0</v>
      </c>
      <c r="Q148" s="226">
        <f>ROUND(E148*P148,2)</f>
        <v>0</v>
      </c>
      <c r="R148" s="226"/>
      <c r="S148" s="226" t="s">
        <v>145</v>
      </c>
      <c r="T148" s="226" t="s">
        <v>161</v>
      </c>
      <c r="U148" s="226">
        <v>0.54</v>
      </c>
      <c r="V148" s="226">
        <f>ROUND(E148*U148,2)</f>
        <v>1.62</v>
      </c>
      <c r="W148" s="226"/>
      <c r="X148" s="226" t="s">
        <v>146</v>
      </c>
      <c r="Y148" s="207"/>
      <c r="Z148" s="207"/>
      <c r="AA148" s="207"/>
      <c r="AB148" s="207"/>
      <c r="AC148" s="207"/>
      <c r="AD148" s="207"/>
      <c r="AE148" s="207"/>
      <c r="AF148" s="207"/>
      <c r="AG148" s="207" t="s">
        <v>147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5">
      <c r="A149" s="245">
        <v>55</v>
      </c>
      <c r="B149" s="246" t="s">
        <v>312</v>
      </c>
      <c r="C149" s="255" t="s">
        <v>313</v>
      </c>
      <c r="D149" s="247" t="s">
        <v>224</v>
      </c>
      <c r="E149" s="248">
        <v>2</v>
      </c>
      <c r="F149" s="249"/>
      <c r="G149" s="250">
        <f>ROUND(E149*F149,2)</f>
        <v>0</v>
      </c>
      <c r="H149" s="227">
        <v>0</v>
      </c>
      <c r="I149" s="226">
        <f>ROUND(E149*H149,2)</f>
        <v>0</v>
      </c>
      <c r="J149" s="227">
        <v>32.9</v>
      </c>
      <c r="K149" s="226">
        <f>ROUND(E149*J149,2)</f>
        <v>65.8</v>
      </c>
      <c r="L149" s="226">
        <v>15</v>
      </c>
      <c r="M149" s="226">
        <f>G149*(1+L149/100)</f>
        <v>0</v>
      </c>
      <c r="N149" s="226">
        <v>0</v>
      </c>
      <c r="O149" s="226">
        <f>ROUND(E149*N149,2)</f>
        <v>0</v>
      </c>
      <c r="P149" s="226">
        <v>5.11E-3</v>
      </c>
      <c r="Q149" s="226">
        <f>ROUND(E149*P149,2)</f>
        <v>0.01</v>
      </c>
      <c r="R149" s="226"/>
      <c r="S149" s="226" t="s">
        <v>145</v>
      </c>
      <c r="T149" s="226" t="s">
        <v>161</v>
      </c>
      <c r="U149" s="226">
        <v>8.3000000000000004E-2</v>
      </c>
      <c r="V149" s="226">
        <f>ROUND(E149*U149,2)</f>
        <v>0.17</v>
      </c>
      <c r="W149" s="226"/>
      <c r="X149" s="226" t="s">
        <v>146</v>
      </c>
      <c r="Y149" s="207"/>
      <c r="Z149" s="207"/>
      <c r="AA149" s="207"/>
      <c r="AB149" s="207"/>
      <c r="AC149" s="207"/>
      <c r="AD149" s="207"/>
      <c r="AE149" s="207"/>
      <c r="AF149" s="207"/>
      <c r="AG149" s="207" t="s">
        <v>147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ht="20.399999999999999" outlineLevel="1" x14ac:dyDescent="0.25">
      <c r="A150" s="245">
        <v>56</v>
      </c>
      <c r="B150" s="246" t="s">
        <v>314</v>
      </c>
      <c r="C150" s="255" t="s">
        <v>698</v>
      </c>
      <c r="D150" s="247" t="s">
        <v>224</v>
      </c>
      <c r="E150" s="248">
        <v>2</v>
      </c>
      <c r="F150" s="249"/>
      <c r="G150" s="250">
        <f>ROUND(E150*F150,2)</f>
        <v>0</v>
      </c>
      <c r="H150" s="227">
        <v>54.74</v>
      </c>
      <c r="I150" s="226">
        <f>ROUND(E150*H150,2)</f>
        <v>109.48</v>
      </c>
      <c r="J150" s="227">
        <v>105.26</v>
      </c>
      <c r="K150" s="226">
        <f>ROUND(E150*J150,2)</f>
        <v>210.52</v>
      </c>
      <c r="L150" s="226">
        <v>15</v>
      </c>
      <c r="M150" s="226">
        <f>G150*(1+L150/100)</f>
        <v>0</v>
      </c>
      <c r="N150" s="226">
        <v>6.0000000000000002E-5</v>
      </c>
      <c r="O150" s="226">
        <f>ROUND(E150*N150,2)</f>
        <v>0</v>
      </c>
      <c r="P150" s="226">
        <v>0</v>
      </c>
      <c r="Q150" s="226">
        <f>ROUND(E150*P150,2)</f>
        <v>0</v>
      </c>
      <c r="R150" s="226"/>
      <c r="S150" s="226" t="s">
        <v>145</v>
      </c>
      <c r="T150" s="226" t="s">
        <v>161</v>
      </c>
      <c r="U150" s="226">
        <v>0.20699999999999999</v>
      </c>
      <c r="V150" s="226">
        <f>ROUND(E150*U150,2)</f>
        <v>0.41</v>
      </c>
      <c r="W150" s="226"/>
      <c r="X150" s="226" t="s">
        <v>146</v>
      </c>
      <c r="Y150" s="207"/>
      <c r="Z150" s="207"/>
      <c r="AA150" s="207"/>
      <c r="AB150" s="207"/>
      <c r="AC150" s="207"/>
      <c r="AD150" s="207"/>
      <c r="AE150" s="207"/>
      <c r="AF150" s="207"/>
      <c r="AG150" s="207" t="s">
        <v>147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5">
      <c r="A151" s="245">
        <v>57</v>
      </c>
      <c r="B151" s="246" t="s">
        <v>316</v>
      </c>
      <c r="C151" s="255" t="s">
        <v>317</v>
      </c>
      <c r="D151" s="247" t="s">
        <v>224</v>
      </c>
      <c r="E151" s="248">
        <v>2</v>
      </c>
      <c r="F151" s="249"/>
      <c r="G151" s="250">
        <f>ROUND(E151*F151,2)</f>
        <v>0</v>
      </c>
      <c r="H151" s="227">
        <v>0</v>
      </c>
      <c r="I151" s="226">
        <f>ROUND(E151*H151,2)</f>
        <v>0</v>
      </c>
      <c r="J151" s="227">
        <v>28.5</v>
      </c>
      <c r="K151" s="226">
        <f>ROUND(E151*J151,2)</f>
        <v>57</v>
      </c>
      <c r="L151" s="226">
        <v>15</v>
      </c>
      <c r="M151" s="226">
        <f>G151*(1+L151/100)</f>
        <v>0</v>
      </c>
      <c r="N151" s="226">
        <v>0</v>
      </c>
      <c r="O151" s="226">
        <f>ROUND(E151*N151,2)</f>
        <v>0</v>
      </c>
      <c r="P151" s="226">
        <v>5.5999999999999999E-3</v>
      </c>
      <c r="Q151" s="226">
        <f>ROUND(E151*P151,2)</f>
        <v>0.01</v>
      </c>
      <c r="R151" s="226"/>
      <c r="S151" s="226" t="s">
        <v>145</v>
      </c>
      <c r="T151" s="226" t="s">
        <v>161</v>
      </c>
      <c r="U151" s="226">
        <v>7.1999999999999995E-2</v>
      </c>
      <c r="V151" s="226">
        <f>ROUND(E151*U151,2)</f>
        <v>0.14000000000000001</v>
      </c>
      <c r="W151" s="226"/>
      <c r="X151" s="226" t="s">
        <v>146</v>
      </c>
      <c r="Y151" s="207"/>
      <c r="Z151" s="207"/>
      <c r="AA151" s="207"/>
      <c r="AB151" s="207"/>
      <c r="AC151" s="207"/>
      <c r="AD151" s="207"/>
      <c r="AE151" s="207"/>
      <c r="AF151" s="207"/>
      <c r="AG151" s="207" t="s">
        <v>147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outlineLevel="1" x14ac:dyDescent="0.25">
      <c r="A152" s="245">
        <v>58</v>
      </c>
      <c r="B152" s="246" t="s">
        <v>318</v>
      </c>
      <c r="C152" s="255" t="s">
        <v>319</v>
      </c>
      <c r="D152" s="247" t="s">
        <v>224</v>
      </c>
      <c r="E152" s="248">
        <v>2</v>
      </c>
      <c r="F152" s="249"/>
      <c r="G152" s="250">
        <f>ROUND(E152*F152,2)</f>
        <v>0</v>
      </c>
      <c r="H152" s="227">
        <v>2.38</v>
      </c>
      <c r="I152" s="226">
        <f>ROUND(E152*H152,2)</f>
        <v>4.76</v>
      </c>
      <c r="J152" s="227">
        <v>88.52</v>
      </c>
      <c r="K152" s="226">
        <f>ROUND(E152*J152,2)</f>
        <v>177.04</v>
      </c>
      <c r="L152" s="226">
        <v>15</v>
      </c>
      <c r="M152" s="226">
        <f>G152*(1+L152/100)</f>
        <v>0</v>
      </c>
      <c r="N152" s="226">
        <v>2.0000000000000002E-5</v>
      </c>
      <c r="O152" s="226">
        <f>ROUND(E152*N152,2)</f>
        <v>0</v>
      </c>
      <c r="P152" s="226">
        <v>0</v>
      </c>
      <c r="Q152" s="226">
        <f>ROUND(E152*P152,2)</f>
        <v>0</v>
      </c>
      <c r="R152" s="226"/>
      <c r="S152" s="226" t="s">
        <v>145</v>
      </c>
      <c r="T152" s="226" t="s">
        <v>161</v>
      </c>
      <c r="U152" s="226">
        <v>0.17499999999999999</v>
      </c>
      <c r="V152" s="226">
        <f>ROUND(E152*U152,2)</f>
        <v>0.35</v>
      </c>
      <c r="W152" s="226"/>
      <c r="X152" s="226" t="s">
        <v>146</v>
      </c>
      <c r="Y152" s="207"/>
      <c r="Z152" s="207"/>
      <c r="AA152" s="207"/>
      <c r="AB152" s="207"/>
      <c r="AC152" s="207"/>
      <c r="AD152" s="207"/>
      <c r="AE152" s="207"/>
      <c r="AF152" s="207"/>
      <c r="AG152" s="207" t="s">
        <v>147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5">
      <c r="A153" s="245">
        <v>59</v>
      </c>
      <c r="B153" s="246" t="s">
        <v>320</v>
      </c>
      <c r="C153" s="255" t="s">
        <v>321</v>
      </c>
      <c r="D153" s="247" t="s">
        <v>157</v>
      </c>
      <c r="E153" s="248">
        <v>16</v>
      </c>
      <c r="F153" s="249"/>
      <c r="G153" s="250">
        <f>ROUND(E153*F153,2)</f>
        <v>0</v>
      </c>
      <c r="H153" s="227">
        <v>0.25</v>
      </c>
      <c r="I153" s="226">
        <f>ROUND(E153*H153,2)</f>
        <v>4</v>
      </c>
      <c r="J153" s="227">
        <v>10.65</v>
      </c>
      <c r="K153" s="226">
        <f>ROUND(E153*J153,2)</f>
        <v>170.4</v>
      </c>
      <c r="L153" s="226">
        <v>15</v>
      </c>
      <c r="M153" s="226">
        <f>G153*(1+L153/100)</f>
        <v>0</v>
      </c>
      <c r="N153" s="226">
        <v>0</v>
      </c>
      <c r="O153" s="226">
        <f>ROUND(E153*N153,2)</f>
        <v>0</v>
      </c>
      <c r="P153" s="226">
        <v>0</v>
      </c>
      <c r="Q153" s="226">
        <f>ROUND(E153*P153,2)</f>
        <v>0</v>
      </c>
      <c r="R153" s="226"/>
      <c r="S153" s="226" t="s">
        <v>145</v>
      </c>
      <c r="T153" s="226" t="s">
        <v>161</v>
      </c>
      <c r="U153" s="226">
        <v>2.1000000000000001E-2</v>
      </c>
      <c r="V153" s="226">
        <f>ROUND(E153*U153,2)</f>
        <v>0.34</v>
      </c>
      <c r="W153" s="226"/>
      <c r="X153" s="226" t="s">
        <v>146</v>
      </c>
      <c r="Y153" s="207"/>
      <c r="Z153" s="207"/>
      <c r="AA153" s="207"/>
      <c r="AB153" s="207"/>
      <c r="AC153" s="207"/>
      <c r="AD153" s="207"/>
      <c r="AE153" s="207"/>
      <c r="AF153" s="207"/>
      <c r="AG153" s="207" t="s">
        <v>147</v>
      </c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5">
      <c r="A154" s="239">
        <v>60</v>
      </c>
      <c r="B154" s="240" t="s">
        <v>322</v>
      </c>
      <c r="C154" s="253" t="s">
        <v>323</v>
      </c>
      <c r="D154" s="241" t="s">
        <v>324</v>
      </c>
      <c r="E154" s="242">
        <v>2</v>
      </c>
      <c r="F154" s="243"/>
      <c r="G154" s="244">
        <f>ROUND(E154*F154,2)</f>
        <v>0</v>
      </c>
      <c r="H154" s="227">
        <v>0</v>
      </c>
      <c r="I154" s="226">
        <f>ROUND(E154*H154,2)</f>
        <v>0</v>
      </c>
      <c r="J154" s="227">
        <v>396</v>
      </c>
      <c r="K154" s="226">
        <f>ROUND(E154*J154,2)</f>
        <v>792</v>
      </c>
      <c r="L154" s="226">
        <v>15</v>
      </c>
      <c r="M154" s="226">
        <f>G154*(1+L154/100)</f>
        <v>0</v>
      </c>
      <c r="N154" s="226">
        <v>0</v>
      </c>
      <c r="O154" s="226">
        <f>ROUND(E154*N154,2)</f>
        <v>0</v>
      </c>
      <c r="P154" s="226">
        <v>0</v>
      </c>
      <c r="Q154" s="226">
        <f>ROUND(E154*P154,2)</f>
        <v>0</v>
      </c>
      <c r="R154" s="226"/>
      <c r="S154" s="226" t="s">
        <v>145</v>
      </c>
      <c r="T154" s="226" t="s">
        <v>161</v>
      </c>
      <c r="U154" s="226">
        <v>1</v>
      </c>
      <c r="V154" s="226">
        <f>ROUND(E154*U154,2)</f>
        <v>2</v>
      </c>
      <c r="W154" s="226"/>
      <c r="X154" s="226" t="s">
        <v>146</v>
      </c>
      <c r="Y154" s="207"/>
      <c r="Z154" s="207"/>
      <c r="AA154" s="207"/>
      <c r="AB154" s="207"/>
      <c r="AC154" s="207"/>
      <c r="AD154" s="207"/>
      <c r="AE154" s="207"/>
      <c r="AF154" s="207"/>
      <c r="AG154" s="207" t="s">
        <v>147</v>
      </c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5">
      <c r="A155" s="224"/>
      <c r="B155" s="225"/>
      <c r="C155" s="254" t="s">
        <v>325</v>
      </c>
      <c r="D155" s="228"/>
      <c r="E155" s="229">
        <v>2</v>
      </c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149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5">
      <c r="A156" s="224"/>
      <c r="B156" s="225"/>
      <c r="C156" s="254" t="s">
        <v>326</v>
      </c>
      <c r="D156" s="228"/>
      <c r="E156" s="229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149</v>
      </c>
      <c r="AH156" s="207">
        <v>0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5">
      <c r="A157" s="224"/>
      <c r="B157" s="225"/>
      <c r="C157" s="254" t="s">
        <v>327</v>
      </c>
      <c r="D157" s="228"/>
      <c r="E157" s="229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149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5">
      <c r="A158" s="245">
        <v>61</v>
      </c>
      <c r="B158" s="246" t="s">
        <v>328</v>
      </c>
      <c r="C158" s="255" t="s">
        <v>329</v>
      </c>
      <c r="D158" s="247" t="s">
        <v>0</v>
      </c>
      <c r="E158" s="248">
        <v>102.127</v>
      </c>
      <c r="F158" s="249"/>
      <c r="G158" s="250">
        <f>ROUND(E158*F158,2)</f>
        <v>0</v>
      </c>
      <c r="H158" s="227">
        <v>0</v>
      </c>
      <c r="I158" s="226">
        <f>ROUND(E158*H158,2)</f>
        <v>0</v>
      </c>
      <c r="J158" s="227">
        <v>1.25</v>
      </c>
      <c r="K158" s="226">
        <f>ROUND(E158*J158,2)</f>
        <v>127.66</v>
      </c>
      <c r="L158" s="226">
        <v>15</v>
      </c>
      <c r="M158" s="226">
        <f>G158*(1+L158/100)</f>
        <v>0</v>
      </c>
      <c r="N158" s="226">
        <v>0</v>
      </c>
      <c r="O158" s="226">
        <f>ROUND(E158*N158,2)</f>
        <v>0</v>
      </c>
      <c r="P158" s="226">
        <v>0</v>
      </c>
      <c r="Q158" s="226">
        <f>ROUND(E158*P158,2)</f>
        <v>0</v>
      </c>
      <c r="R158" s="226"/>
      <c r="S158" s="226" t="s">
        <v>145</v>
      </c>
      <c r="T158" s="226" t="s">
        <v>161</v>
      </c>
      <c r="U158" s="226">
        <v>0</v>
      </c>
      <c r="V158" s="226">
        <f>ROUND(E158*U158,2)</f>
        <v>0</v>
      </c>
      <c r="W158" s="226"/>
      <c r="X158" s="226" t="s">
        <v>271</v>
      </c>
      <c r="Y158" s="207"/>
      <c r="Z158" s="207"/>
      <c r="AA158" s="207"/>
      <c r="AB158" s="207"/>
      <c r="AC158" s="207"/>
      <c r="AD158" s="207"/>
      <c r="AE158" s="207"/>
      <c r="AF158" s="207"/>
      <c r="AG158" s="207" t="s">
        <v>272</v>
      </c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x14ac:dyDescent="0.25">
      <c r="A159" s="233" t="s">
        <v>140</v>
      </c>
      <c r="B159" s="234" t="s">
        <v>82</v>
      </c>
      <c r="C159" s="252" t="s">
        <v>83</v>
      </c>
      <c r="D159" s="235"/>
      <c r="E159" s="236"/>
      <c r="F159" s="237"/>
      <c r="G159" s="238">
        <f>SUMIF(AG160:AG168,"&lt;&gt;NOR",G160:G168)</f>
        <v>0</v>
      </c>
      <c r="H159" s="232"/>
      <c r="I159" s="232">
        <f>SUM(I160:I168)</f>
        <v>4492.71</v>
      </c>
      <c r="J159" s="232"/>
      <c r="K159" s="232">
        <f>SUM(K160:K168)</f>
        <v>5472.9599999999991</v>
      </c>
      <c r="L159" s="232"/>
      <c r="M159" s="232">
        <f>SUM(M160:M168)</f>
        <v>0</v>
      </c>
      <c r="N159" s="232"/>
      <c r="O159" s="232">
        <f>SUM(O160:O168)</f>
        <v>0</v>
      </c>
      <c r="P159" s="232"/>
      <c r="Q159" s="232">
        <f>SUM(Q160:Q168)</f>
        <v>0</v>
      </c>
      <c r="R159" s="232"/>
      <c r="S159" s="232"/>
      <c r="T159" s="232"/>
      <c r="U159" s="232"/>
      <c r="V159" s="232">
        <f>SUM(V160:V168)</f>
        <v>4.1900000000000004</v>
      </c>
      <c r="W159" s="232"/>
      <c r="X159" s="232"/>
      <c r="AG159" t="s">
        <v>141</v>
      </c>
    </row>
    <row r="160" spans="1:60" ht="20.399999999999999" outlineLevel="1" x14ac:dyDescent="0.25">
      <c r="A160" s="245">
        <v>62</v>
      </c>
      <c r="B160" s="246" t="s">
        <v>330</v>
      </c>
      <c r="C160" s="255" t="s">
        <v>331</v>
      </c>
      <c r="D160" s="247" t="s">
        <v>332</v>
      </c>
      <c r="E160" s="248">
        <v>1</v>
      </c>
      <c r="F160" s="249"/>
      <c r="G160" s="250">
        <f>ROUND(E160*F160,2)</f>
        <v>0</v>
      </c>
      <c r="H160" s="227">
        <v>983.29</v>
      </c>
      <c r="I160" s="226">
        <f>ROUND(E160*H160,2)</f>
        <v>983.29</v>
      </c>
      <c r="J160" s="227">
        <v>1066.71</v>
      </c>
      <c r="K160" s="226">
        <f>ROUND(E160*J160,2)</f>
        <v>1066.71</v>
      </c>
      <c r="L160" s="226">
        <v>15</v>
      </c>
      <c r="M160" s="226">
        <f>G160*(1+L160/100)</f>
        <v>0</v>
      </c>
      <c r="N160" s="226">
        <v>3.2499999999999999E-3</v>
      </c>
      <c r="O160" s="226">
        <f>ROUND(E160*N160,2)</f>
        <v>0</v>
      </c>
      <c r="P160" s="226">
        <v>0</v>
      </c>
      <c r="Q160" s="226">
        <f>ROUND(E160*P160,2)</f>
        <v>0</v>
      </c>
      <c r="R160" s="226"/>
      <c r="S160" s="226" t="s">
        <v>145</v>
      </c>
      <c r="T160" s="226" t="s">
        <v>161</v>
      </c>
      <c r="U160" s="226">
        <v>1.78</v>
      </c>
      <c r="V160" s="226">
        <f>ROUND(E160*U160,2)</f>
        <v>1.78</v>
      </c>
      <c r="W160" s="226"/>
      <c r="X160" s="226" t="s">
        <v>146</v>
      </c>
      <c r="Y160" s="207"/>
      <c r="Z160" s="207"/>
      <c r="AA160" s="207"/>
      <c r="AB160" s="207"/>
      <c r="AC160" s="207"/>
      <c r="AD160" s="207"/>
      <c r="AE160" s="207"/>
      <c r="AF160" s="207"/>
      <c r="AG160" s="207" t="s">
        <v>147</v>
      </c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5">
      <c r="A161" s="245">
        <v>63</v>
      </c>
      <c r="B161" s="246" t="s">
        <v>333</v>
      </c>
      <c r="C161" s="255" t="s">
        <v>334</v>
      </c>
      <c r="D161" s="247" t="s">
        <v>332</v>
      </c>
      <c r="E161" s="248">
        <v>1</v>
      </c>
      <c r="F161" s="249"/>
      <c r="G161" s="250">
        <f>ROUND(E161*F161,2)</f>
        <v>0</v>
      </c>
      <c r="H161" s="227">
        <v>32.549999999999997</v>
      </c>
      <c r="I161" s="226">
        <f>ROUND(E161*H161,2)</f>
        <v>32.549999999999997</v>
      </c>
      <c r="J161" s="227">
        <v>431.45</v>
      </c>
      <c r="K161" s="226">
        <f>ROUND(E161*J161,2)</f>
        <v>431.45</v>
      </c>
      <c r="L161" s="226">
        <v>15</v>
      </c>
      <c r="M161" s="226">
        <f>G161*(1+L161/100)</f>
        <v>0</v>
      </c>
      <c r="N161" s="226">
        <v>1.8000000000000001E-4</v>
      </c>
      <c r="O161" s="226">
        <f>ROUND(E161*N161,2)</f>
        <v>0</v>
      </c>
      <c r="P161" s="226">
        <v>0</v>
      </c>
      <c r="Q161" s="226">
        <f>ROUND(E161*P161,2)</f>
        <v>0</v>
      </c>
      <c r="R161" s="226"/>
      <c r="S161" s="226" t="s">
        <v>145</v>
      </c>
      <c r="T161" s="226" t="s">
        <v>145</v>
      </c>
      <c r="U161" s="226">
        <v>0.83799999999999997</v>
      </c>
      <c r="V161" s="226">
        <f>ROUND(E161*U161,2)</f>
        <v>0.84</v>
      </c>
      <c r="W161" s="226"/>
      <c r="X161" s="226" t="s">
        <v>146</v>
      </c>
      <c r="Y161" s="207"/>
      <c r="Z161" s="207"/>
      <c r="AA161" s="207"/>
      <c r="AB161" s="207"/>
      <c r="AC161" s="207"/>
      <c r="AD161" s="207"/>
      <c r="AE161" s="207"/>
      <c r="AF161" s="207"/>
      <c r="AG161" s="207" t="s">
        <v>147</v>
      </c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5">
      <c r="A162" s="245">
        <v>64</v>
      </c>
      <c r="B162" s="246" t="s">
        <v>335</v>
      </c>
      <c r="C162" s="255" t="s">
        <v>336</v>
      </c>
      <c r="D162" s="247" t="s">
        <v>157</v>
      </c>
      <c r="E162" s="248">
        <v>2</v>
      </c>
      <c r="F162" s="249"/>
      <c r="G162" s="250">
        <f>ROUND(E162*F162,2)</f>
        <v>0</v>
      </c>
      <c r="H162" s="227">
        <v>265.29000000000002</v>
      </c>
      <c r="I162" s="226">
        <f>ROUND(E162*H162,2)</f>
        <v>530.58000000000004</v>
      </c>
      <c r="J162" s="227">
        <v>166.71</v>
      </c>
      <c r="K162" s="226">
        <f>ROUND(E162*J162,2)</f>
        <v>333.42</v>
      </c>
      <c r="L162" s="226">
        <v>15</v>
      </c>
      <c r="M162" s="226">
        <f>G162*(1+L162/100)</f>
        <v>0</v>
      </c>
      <c r="N162" s="226">
        <v>7.9000000000000001E-4</v>
      </c>
      <c r="O162" s="226">
        <f>ROUND(E162*N162,2)</f>
        <v>0</v>
      </c>
      <c r="P162" s="226">
        <v>0</v>
      </c>
      <c r="Q162" s="226">
        <f>ROUND(E162*P162,2)</f>
        <v>0</v>
      </c>
      <c r="R162" s="226"/>
      <c r="S162" s="226" t="s">
        <v>145</v>
      </c>
      <c r="T162" s="226" t="s">
        <v>145</v>
      </c>
      <c r="U162" s="226">
        <v>0.30869000000000002</v>
      </c>
      <c r="V162" s="226">
        <f>ROUND(E162*U162,2)</f>
        <v>0.62</v>
      </c>
      <c r="W162" s="226"/>
      <c r="X162" s="226" t="s">
        <v>146</v>
      </c>
      <c r="Y162" s="207"/>
      <c r="Z162" s="207"/>
      <c r="AA162" s="207"/>
      <c r="AB162" s="207"/>
      <c r="AC162" s="207"/>
      <c r="AD162" s="207"/>
      <c r="AE162" s="207"/>
      <c r="AF162" s="207"/>
      <c r="AG162" s="207" t="s">
        <v>147</v>
      </c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5">
      <c r="A163" s="245">
        <v>65</v>
      </c>
      <c r="B163" s="246" t="s">
        <v>337</v>
      </c>
      <c r="C163" s="255" t="s">
        <v>338</v>
      </c>
      <c r="D163" s="247" t="s">
        <v>224</v>
      </c>
      <c r="E163" s="248">
        <v>1</v>
      </c>
      <c r="F163" s="249"/>
      <c r="G163" s="250">
        <f>ROUND(E163*F163,2)</f>
        <v>0</v>
      </c>
      <c r="H163" s="227">
        <v>124.39</v>
      </c>
      <c r="I163" s="226">
        <f>ROUND(E163*H163,2)</f>
        <v>124.39</v>
      </c>
      <c r="J163" s="227">
        <v>236.11</v>
      </c>
      <c r="K163" s="226">
        <f>ROUND(E163*J163,2)</f>
        <v>236.11</v>
      </c>
      <c r="L163" s="226">
        <v>15</v>
      </c>
      <c r="M163" s="226">
        <f>G163*(1+L163/100)</f>
        <v>0</v>
      </c>
      <c r="N163" s="226">
        <v>9.3000000000000005E-4</v>
      </c>
      <c r="O163" s="226">
        <f>ROUND(E163*N163,2)</f>
        <v>0</v>
      </c>
      <c r="P163" s="226">
        <v>0</v>
      </c>
      <c r="Q163" s="226">
        <f>ROUND(E163*P163,2)</f>
        <v>0</v>
      </c>
      <c r="R163" s="226"/>
      <c r="S163" s="226" t="s">
        <v>145</v>
      </c>
      <c r="T163" s="226" t="s">
        <v>161</v>
      </c>
      <c r="U163" s="226">
        <v>0.42399999999999999</v>
      </c>
      <c r="V163" s="226">
        <f>ROUND(E163*U163,2)</f>
        <v>0.42</v>
      </c>
      <c r="W163" s="226"/>
      <c r="X163" s="226" t="s">
        <v>146</v>
      </c>
      <c r="Y163" s="207"/>
      <c r="Z163" s="207"/>
      <c r="AA163" s="207"/>
      <c r="AB163" s="207"/>
      <c r="AC163" s="207"/>
      <c r="AD163" s="207"/>
      <c r="AE163" s="207"/>
      <c r="AF163" s="207"/>
      <c r="AG163" s="207" t="s">
        <v>147</v>
      </c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5">
      <c r="A164" s="245">
        <v>66</v>
      </c>
      <c r="B164" s="246" t="s">
        <v>339</v>
      </c>
      <c r="C164" s="255" t="s">
        <v>340</v>
      </c>
      <c r="D164" s="247" t="s">
        <v>332</v>
      </c>
      <c r="E164" s="248">
        <v>1</v>
      </c>
      <c r="F164" s="249"/>
      <c r="G164" s="250">
        <f>ROUND(E164*F164,2)</f>
        <v>0</v>
      </c>
      <c r="H164" s="227">
        <v>1800.82</v>
      </c>
      <c r="I164" s="226">
        <f>ROUND(E164*H164,2)</f>
        <v>1800.82</v>
      </c>
      <c r="J164" s="227">
        <v>81.180000000000007</v>
      </c>
      <c r="K164" s="226">
        <f>ROUND(E164*J164,2)</f>
        <v>81.180000000000007</v>
      </c>
      <c r="L164" s="226">
        <v>15</v>
      </c>
      <c r="M164" s="226">
        <f>G164*(1+L164/100)</f>
        <v>0</v>
      </c>
      <c r="N164" s="226">
        <v>1E-3</v>
      </c>
      <c r="O164" s="226">
        <f>ROUND(E164*N164,2)</f>
        <v>0</v>
      </c>
      <c r="P164" s="226">
        <v>0</v>
      </c>
      <c r="Q164" s="226">
        <f>ROUND(E164*P164,2)</f>
        <v>0</v>
      </c>
      <c r="R164" s="226"/>
      <c r="S164" s="226" t="s">
        <v>145</v>
      </c>
      <c r="T164" s="226" t="s">
        <v>161</v>
      </c>
      <c r="U164" s="226">
        <v>0.14499999999999999</v>
      </c>
      <c r="V164" s="226">
        <f>ROUND(E164*U164,2)</f>
        <v>0.15</v>
      </c>
      <c r="W164" s="226"/>
      <c r="X164" s="226" t="s">
        <v>146</v>
      </c>
      <c r="Y164" s="207"/>
      <c r="Z164" s="207"/>
      <c r="AA164" s="207"/>
      <c r="AB164" s="207"/>
      <c r="AC164" s="207"/>
      <c r="AD164" s="207"/>
      <c r="AE164" s="207"/>
      <c r="AF164" s="207"/>
      <c r="AG164" s="207" t="s">
        <v>147</v>
      </c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5">
      <c r="A165" s="245">
        <v>67</v>
      </c>
      <c r="B165" s="246" t="s">
        <v>341</v>
      </c>
      <c r="C165" s="255" t="s">
        <v>342</v>
      </c>
      <c r="D165" s="247" t="s">
        <v>332</v>
      </c>
      <c r="E165" s="248">
        <v>1</v>
      </c>
      <c r="F165" s="249"/>
      <c r="G165" s="250">
        <f>ROUND(E165*F165,2)</f>
        <v>0</v>
      </c>
      <c r="H165" s="227">
        <v>738.8</v>
      </c>
      <c r="I165" s="226">
        <f>ROUND(E165*H165,2)</f>
        <v>738.8</v>
      </c>
      <c r="J165" s="227">
        <v>92.2</v>
      </c>
      <c r="K165" s="226">
        <f>ROUND(E165*J165,2)</f>
        <v>92.2</v>
      </c>
      <c r="L165" s="226">
        <v>15</v>
      </c>
      <c r="M165" s="226">
        <f>G165*(1+L165/100)</f>
        <v>0</v>
      </c>
      <c r="N165" s="226">
        <v>5.0000000000000001E-4</v>
      </c>
      <c r="O165" s="226">
        <f>ROUND(E165*N165,2)</f>
        <v>0</v>
      </c>
      <c r="P165" s="226">
        <v>0</v>
      </c>
      <c r="Q165" s="226">
        <f>ROUND(E165*P165,2)</f>
        <v>0</v>
      </c>
      <c r="R165" s="226"/>
      <c r="S165" s="226" t="s">
        <v>145</v>
      </c>
      <c r="T165" s="226" t="s">
        <v>161</v>
      </c>
      <c r="U165" s="226">
        <v>0.16500000000000001</v>
      </c>
      <c r="V165" s="226">
        <f>ROUND(E165*U165,2)</f>
        <v>0.17</v>
      </c>
      <c r="W165" s="226"/>
      <c r="X165" s="226" t="s">
        <v>146</v>
      </c>
      <c r="Y165" s="207"/>
      <c r="Z165" s="207"/>
      <c r="AA165" s="207"/>
      <c r="AB165" s="207"/>
      <c r="AC165" s="207"/>
      <c r="AD165" s="207"/>
      <c r="AE165" s="207"/>
      <c r="AF165" s="207"/>
      <c r="AG165" s="207" t="s">
        <v>147</v>
      </c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5">
      <c r="A166" s="245">
        <v>68</v>
      </c>
      <c r="B166" s="246" t="s">
        <v>343</v>
      </c>
      <c r="C166" s="255" t="s">
        <v>344</v>
      </c>
      <c r="D166" s="247" t="s">
        <v>224</v>
      </c>
      <c r="E166" s="248">
        <v>1</v>
      </c>
      <c r="F166" s="249"/>
      <c r="G166" s="250">
        <f>ROUND(E166*F166,2)</f>
        <v>0</v>
      </c>
      <c r="H166" s="227">
        <v>282.27999999999997</v>
      </c>
      <c r="I166" s="226">
        <f>ROUND(E166*H166,2)</f>
        <v>282.27999999999997</v>
      </c>
      <c r="J166" s="227">
        <v>113.72</v>
      </c>
      <c r="K166" s="226">
        <f>ROUND(E166*J166,2)</f>
        <v>113.72</v>
      </c>
      <c r="L166" s="226">
        <v>15</v>
      </c>
      <c r="M166" s="226">
        <f>G166*(1+L166/100)</f>
        <v>0</v>
      </c>
      <c r="N166" s="226">
        <v>2.5000000000000001E-4</v>
      </c>
      <c r="O166" s="226">
        <f>ROUND(E166*N166,2)</f>
        <v>0</v>
      </c>
      <c r="P166" s="226">
        <v>0</v>
      </c>
      <c r="Q166" s="226">
        <f>ROUND(E166*P166,2)</f>
        <v>0</v>
      </c>
      <c r="R166" s="226"/>
      <c r="S166" s="226" t="s">
        <v>145</v>
      </c>
      <c r="T166" s="226" t="s">
        <v>145</v>
      </c>
      <c r="U166" s="226">
        <v>0.20599999999999999</v>
      </c>
      <c r="V166" s="226">
        <f>ROUND(E166*U166,2)</f>
        <v>0.21</v>
      </c>
      <c r="W166" s="226"/>
      <c r="X166" s="226" t="s">
        <v>146</v>
      </c>
      <c r="Y166" s="207"/>
      <c r="Z166" s="207"/>
      <c r="AA166" s="207"/>
      <c r="AB166" s="207"/>
      <c r="AC166" s="207"/>
      <c r="AD166" s="207"/>
      <c r="AE166" s="207"/>
      <c r="AF166" s="207"/>
      <c r="AG166" s="207" t="s">
        <v>147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5">
      <c r="A167" s="245">
        <v>69</v>
      </c>
      <c r="B167" s="246" t="s">
        <v>345</v>
      </c>
      <c r="C167" s="255" t="s">
        <v>346</v>
      </c>
      <c r="D167" s="247" t="s">
        <v>285</v>
      </c>
      <c r="E167" s="248">
        <v>1</v>
      </c>
      <c r="F167" s="249"/>
      <c r="G167" s="250">
        <f>ROUND(E167*F167,2)</f>
        <v>0</v>
      </c>
      <c r="H167" s="227">
        <v>0</v>
      </c>
      <c r="I167" s="226">
        <f>ROUND(E167*H167,2)</f>
        <v>0</v>
      </c>
      <c r="J167" s="227">
        <v>3000</v>
      </c>
      <c r="K167" s="226">
        <f>ROUND(E167*J167,2)</f>
        <v>3000</v>
      </c>
      <c r="L167" s="226">
        <v>15</v>
      </c>
      <c r="M167" s="226">
        <f>G167*(1+L167/100)</f>
        <v>0</v>
      </c>
      <c r="N167" s="226">
        <v>0</v>
      </c>
      <c r="O167" s="226">
        <f>ROUND(E167*N167,2)</f>
        <v>0</v>
      </c>
      <c r="P167" s="226">
        <v>0</v>
      </c>
      <c r="Q167" s="226">
        <f>ROUND(E167*P167,2)</f>
        <v>0</v>
      </c>
      <c r="R167" s="226"/>
      <c r="S167" s="226" t="s">
        <v>286</v>
      </c>
      <c r="T167" s="226" t="s">
        <v>161</v>
      </c>
      <c r="U167" s="226">
        <v>0</v>
      </c>
      <c r="V167" s="226">
        <f>ROUND(E167*U167,2)</f>
        <v>0</v>
      </c>
      <c r="W167" s="226"/>
      <c r="X167" s="226" t="s">
        <v>146</v>
      </c>
      <c r="Y167" s="207"/>
      <c r="Z167" s="207"/>
      <c r="AA167" s="207"/>
      <c r="AB167" s="207"/>
      <c r="AC167" s="207"/>
      <c r="AD167" s="207"/>
      <c r="AE167" s="207"/>
      <c r="AF167" s="207"/>
      <c r="AG167" s="207" t="s">
        <v>147</v>
      </c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5">
      <c r="A168" s="245">
        <v>70</v>
      </c>
      <c r="B168" s="246" t="s">
        <v>347</v>
      </c>
      <c r="C168" s="255" t="s">
        <v>348</v>
      </c>
      <c r="D168" s="247" t="s">
        <v>0</v>
      </c>
      <c r="E168" s="248">
        <v>98.474999999999994</v>
      </c>
      <c r="F168" s="249"/>
      <c r="G168" s="250">
        <f>ROUND(E168*F168,2)</f>
        <v>0</v>
      </c>
      <c r="H168" s="227">
        <v>0</v>
      </c>
      <c r="I168" s="226">
        <f>ROUND(E168*H168,2)</f>
        <v>0</v>
      </c>
      <c r="J168" s="227">
        <v>1.2</v>
      </c>
      <c r="K168" s="226">
        <f>ROUND(E168*J168,2)</f>
        <v>118.17</v>
      </c>
      <c r="L168" s="226">
        <v>15</v>
      </c>
      <c r="M168" s="226">
        <f>G168*(1+L168/100)</f>
        <v>0</v>
      </c>
      <c r="N168" s="226">
        <v>0</v>
      </c>
      <c r="O168" s="226">
        <f>ROUND(E168*N168,2)</f>
        <v>0</v>
      </c>
      <c r="P168" s="226">
        <v>0</v>
      </c>
      <c r="Q168" s="226">
        <f>ROUND(E168*P168,2)</f>
        <v>0</v>
      </c>
      <c r="R168" s="226"/>
      <c r="S168" s="226" t="s">
        <v>145</v>
      </c>
      <c r="T168" s="226" t="s">
        <v>161</v>
      </c>
      <c r="U168" s="226">
        <v>0</v>
      </c>
      <c r="V168" s="226">
        <f>ROUND(E168*U168,2)</f>
        <v>0</v>
      </c>
      <c r="W168" s="226"/>
      <c r="X168" s="226" t="s">
        <v>271</v>
      </c>
      <c r="Y168" s="207"/>
      <c r="Z168" s="207"/>
      <c r="AA168" s="207"/>
      <c r="AB168" s="207"/>
      <c r="AC168" s="207"/>
      <c r="AD168" s="207"/>
      <c r="AE168" s="207"/>
      <c r="AF168" s="207"/>
      <c r="AG168" s="207" t="s">
        <v>272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x14ac:dyDescent="0.25">
      <c r="A169" s="233" t="s">
        <v>140</v>
      </c>
      <c r="B169" s="234" t="s">
        <v>84</v>
      </c>
      <c r="C169" s="252" t="s">
        <v>85</v>
      </c>
      <c r="D169" s="235"/>
      <c r="E169" s="236"/>
      <c r="F169" s="237"/>
      <c r="G169" s="238">
        <f>SUMIF(AG170:AG200,"&lt;&gt;NOR",G170:G200)</f>
        <v>0</v>
      </c>
      <c r="H169" s="232"/>
      <c r="I169" s="232">
        <f>SUM(I170:I200)</f>
        <v>25334.120000000003</v>
      </c>
      <c r="J169" s="232"/>
      <c r="K169" s="232">
        <f>SUM(K170:K200)</f>
        <v>7240.2300000000005</v>
      </c>
      <c r="L169" s="232"/>
      <c r="M169" s="232">
        <f>SUM(M170:M200)</f>
        <v>0</v>
      </c>
      <c r="N169" s="232"/>
      <c r="O169" s="232">
        <f>SUM(O170:O200)</f>
        <v>0.05</v>
      </c>
      <c r="P169" s="232"/>
      <c r="Q169" s="232">
        <f>SUM(Q170:Q200)</f>
        <v>0.14000000000000001</v>
      </c>
      <c r="R169" s="232"/>
      <c r="S169" s="232"/>
      <c r="T169" s="232"/>
      <c r="U169" s="232"/>
      <c r="V169" s="232">
        <f>SUM(V170:V200)</f>
        <v>12.78</v>
      </c>
      <c r="W169" s="232"/>
      <c r="X169" s="232"/>
      <c r="AG169" t="s">
        <v>141</v>
      </c>
    </row>
    <row r="170" spans="1:60" ht="20.399999999999999" outlineLevel="1" x14ac:dyDescent="0.25">
      <c r="A170" s="245">
        <v>71</v>
      </c>
      <c r="B170" s="246" t="s">
        <v>349</v>
      </c>
      <c r="C170" s="255" t="s">
        <v>350</v>
      </c>
      <c r="D170" s="247" t="s">
        <v>224</v>
      </c>
      <c r="E170" s="248">
        <v>1</v>
      </c>
      <c r="F170" s="249"/>
      <c r="G170" s="250">
        <f>ROUND(E170*F170,2)</f>
        <v>0</v>
      </c>
      <c r="H170" s="227">
        <v>3548.86</v>
      </c>
      <c r="I170" s="226">
        <f>ROUND(E170*H170,2)</f>
        <v>3548.86</v>
      </c>
      <c r="J170" s="227">
        <v>141.13999999999999</v>
      </c>
      <c r="K170" s="226">
        <f>ROUND(E170*J170,2)</f>
        <v>141.13999999999999</v>
      </c>
      <c r="L170" s="226">
        <v>15</v>
      </c>
      <c r="M170" s="226">
        <f>G170*(1+L170/100)</f>
        <v>0</v>
      </c>
      <c r="N170" s="226">
        <v>1.1800000000000001E-3</v>
      </c>
      <c r="O170" s="226">
        <f>ROUND(E170*N170,2)</f>
        <v>0</v>
      </c>
      <c r="P170" s="226">
        <v>0</v>
      </c>
      <c r="Q170" s="226">
        <f>ROUND(E170*P170,2)</f>
        <v>0</v>
      </c>
      <c r="R170" s="226"/>
      <c r="S170" s="226" t="s">
        <v>145</v>
      </c>
      <c r="T170" s="226" t="s">
        <v>161</v>
      </c>
      <c r="U170" s="226">
        <v>0.2</v>
      </c>
      <c r="V170" s="226">
        <f>ROUND(E170*U170,2)</f>
        <v>0.2</v>
      </c>
      <c r="W170" s="226"/>
      <c r="X170" s="226" t="s">
        <v>146</v>
      </c>
      <c r="Y170" s="207"/>
      <c r="Z170" s="207"/>
      <c r="AA170" s="207"/>
      <c r="AB170" s="207"/>
      <c r="AC170" s="207"/>
      <c r="AD170" s="207"/>
      <c r="AE170" s="207"/>
      <c r="AF170" s="207"/>
      <c r="AG170" s="207" t="s">
        <v>147</v>
      </c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ht="20.399999999999999" outlineLevel="1" x14ac:dyDescent="0.25">
      <c r="A171" s="245">
        <v>72</v>
      </c>
      <c r="B171" s="246" t="s">
        <v>351</v>
      </c>
      <c r="C171" s="255" t="s">
        <v>352</v>
      </c>
      <c r="D171" s="247" t="s">
        <v>332</v>
      </c>
      <c r="E171" s="248">
        <v>1</v>
      </c>
      <c r="F171" s="249"/>
      <c r="G171" s="250">
        <f>ROUND(E171*F171,2)</f>
        <v>0</v>
      </c>
      <c r="H171" s="227">
        <v>5673.21</v>
      </c>
      <c r="I171" s="226">
        <f>ROUND(E171*H171,2)</f>
        <v>5673.21</v>
      </c>
      <c r="J171" s="227">
        <v>826.79</v>
      </c>
      <c r="K171" s="226">
        <f>ROUND(E171*J171,2)</f>
        <v>826.79</v>
      </c>
      <c r="L171" s="226">
        <v>15</v>
      </c>
      <c r="M171" s="226">
        <f>G171*(1+L171/100)</f>
        <v>0</v>
      </c>
      <c r="N171" s="226">
        <v>2.8719999999999999E-2</v>
      </c>
      <c r="O171" s="226">
        <f>ROUND(E171*N171,2)</f>
        <v>0.03</v>
      </c>
      <c r="P171" s="226">
        <v>0</v>
      </c>
      <c r="Q171" s="226">
        <f>ROUND(E171*P171,2)</f>
        <v>0</v>
      </c>
      <c r="R171" s="226"/>
      <c r="S171" s="226" t="s">
        <v>145</v>
      </c>
      <c r="T171" s="226" t="s">
        <v>161</v>
      </c>
      <c r="U171" s="226">
        <v>1.5</v>
      </c>
      <c r="V171" s="226">
        <f>ROUND(E171*U171,2)</f>
        <v>1.5</v>
      </c>
      <c r="W171" s="226"/>
      <c r="X171" s="226" t="s">
        <v>146</v>
      </c>
      <c r="Y171" s="207"/>
      <c r="Z171" s="207"/>
      <c r="AA171" s="207"/>
      <c r="AB171" s="207"/>
      <c r="AC171" s="207"/>
      <c r="AD171" s="207"/>
      <c r="AE171" s="207"/>
      <c r="AF171" s="207"/>
      <c r="AG171" s="207" t="s">
        <v>147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5">
      <c r="A172" s="245">
        <v>73</v>
      </c>
      <c r="B172" s="246" t="s">
        <v>353</v>
      </c>
      <c r="C172" s="255" t="s">
        <v>699</v>
      </c>
      <c r="D172" s="247" t="s">
        <v>332</v>
      </c>
      <c r="E172" s="248">
        <v>1</v>
      </c>
      <c r="F172" s="249"/>
      <c r="G172" s="250">
        <f>ROUND(E172*F172,2)</f>
        <v>0</v>
      </c>
      <c r="H172" s="227">
        <v>475.26</v>
      </c>
      <c r="I172" s="226">
        <f>ROUND(E172*H172,2)</f>
        <v>475.26</v>
      </c>
      <c r="J172" s="227">
        <v>760.74</v>
      </c>
      <c r="K172" s="226">
        <f>ROUND(E172*J172,2)</f>
        <v>760.74</v>
      </c>
      <c r="L172" s="226">
        <v>15</v>
      </c>
      <c r="M172" s="226">
        <f>G172*(1+L172/100)</f>
        <v>0</v>
      </c>
      <c r="N172" s="226">
        <v>1.8600000000000001E-3</v>
      </c>
      <c r="O172" s="226">
        <f>ROUND(E172*N172,2)</f>
        <v>0</v>
      </c>
      <c r="P172" s="226">
        <v>0</v>
      </c>
      <c r="Q172" s="226">
        <f>ROUND(E172*P172,2)</f>
        <v>0</v>
      </c>
      <c r="R172" s="226"/>
      <c r="S172" s="226" t="s">
        <v>145</v>
      </c>
      <c r="T172" s="226" t="s">
        <v>161</v>
      </c>
      <c r="U172" s="226">
        <v>1.3340000000000001</v>
      </c>
      <c r="V172" s="226">
        <f>ROUND(E172*U172,2)</f>
        <v>1.33</v>
      </c>
      <c r="W172" s="226"/>
      <c r="X172" s="226" t="s">
        <v>146</v>
      </c>
      <c r="Y172" s="207"/>
      <c r="Z172" s="207"/>
      <c r="AA172" s="207"/>
      <c r="AB172" s="207"/>
      <c r="AC172" s="207"/>
      <c r="AD172" s="207"/>
      <c r="AE172" s="207"/>
      <c r="AF172" s="207"/>
      <c r="AG172" s="207" t="s">
        <v>147</v>
      </c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5">
      <c r="A173" s="245">
        <v>74</v>
      </c>
      <c r="B173" s="246" t="s">
        <v>355</v>
      </c>
      <c r="C173" s="255" t="s">
        <v>356</v>
      </c>
      <c r="D173" s="247" t="s">
        <v>332</v>
      </c>
      <c r="E173" s="248">
        <v>1</v>
      </c>
      <c r="F173" s="249"/>
      <c r="G173" s="250">
        <f>ROUND(E173*F173,2)</f>
        <v>0</v>
      </c>
      <c r="H173" s="227">
        <v>95.29</v>
      </c>
      <c r="I173" s="226">
        <f>ROUND(E173*H173,2)</f>
        <v>95.29</v>
      </c>
      <c r="J173" s="227">
        <v>731.71</v>
      </c>
      <c r="K173" s="226">
        <f>ROUND(E173*J173,2)</f>
        <v>731.71</v>
      </c>
      <c r="L173" s="226">
        <v>15</v>
      </c>
      <c r="M173" s="226">
        <f>G173*(1+L173/100)</f>
        <v>0</v>
      </c>
      <c r="N173" s="226">
        <v>1.41E-3</v>
      </c>
      <c r="O173" s="226">
        <f>ROUND(E173*N173,2)</f>
        <v>0</v>
      </c>
      <c r="P173" s="226">
        <v>0</v>
      </c>
      <c r="Q173" s="226">
        <f>ROUND(E173*P173,2)</f>
        <v>0</v>
      </c>
      <c r="R173" s="226"/>
      <c r="S173" s="226" t="s">
        <v>145</v>
      </c>
      <c r="T173" s="226" t="s">
        <v>153</v>
      </c>
      <c r="U173" s="226">
        <v>1.575</v>
      </c>
      <c r="V173" s="226">
        <f>ROUND(E173*U173,2)</f>
        <v>1.58</v>
      </c>
      <c r="W173" s="226"/>
      <c r="X173" s="226" t="s">
        <v>146</v>
      </c>
      <c r="Y173" s="207"/>
      <c r="Z173" s="207"/>
      <c r="AA173" s="207"/>
      <c r="AB173" s="207"/>
      <c r="AC173" s="207"/>
      <c r="AD173" s="207"/>
      <c r="AE173" s="207"/>
      <c r="AF173" s="207"/>
      <c r="AG173" s="207" t="s">
        <v>147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5">
      <c r="A174" s="245">
        <v>75</v>
      </c>
      <c r="B174" s="246" t="s">
        <v>357</v>
      </c>
      <c r="C174" s="255" t="s">
        <v>358</v>
      </c>
      <c r="D174" s="247" t="s">
        <v>332</v>
      </c>
      <c r="E174" s="248">
        <v>3</v>
      </c>
      <c r="F174" s="249"/>
      <c r="G174" s="250">
        <f>ROUND(E174*F174,2)</f>
        <v>0</v>
      </c>
      <c r="H174" s="227">
        <v>18.260000000000002</v>
      </c>
      <c r="I174" s="226">
        <f>ROUND(E174*H174,2)</f>
        <v>54.78</v>
      </c>
      <c r="J174" s="227">
        <v>171.74</v>
      </c>
      <c r="K174" s="226">
        <f>ROUND(E174*J174,2)</f>
        <v>515.22</v>
      </c>
      <c r="L174" s="226">
        <v>15</v>
      </c>
      <c r="M174" s="226">
        <f>G174*(1+L174/100)</f>
        <v>0</v>
      </c>
      <c r="N174" s="226">
        <v>3.0000000000000001E-5</v>
      </c>
      <c r="O174" s="226">
        <f>ROUND(E174*N174,2)</f>
        <v>0</v>
      </c>
      <c r="P174" s="226">
        <v>0</v>
      </c>
      <c r="Q174" s="226">
        <f>ROUND(E174*P174,2)</f>
        <v>0</v>
      </c>
      <c r="R174" s="226"/>
      <c r="S174" s="226" t="s">
        <v>145</v>
      </c>
      <c r="T174" s="226" t="s">
        <v>161</v>
      </c>
      <c r="U174" s="226">
        <v>0.33</v>
      </c>
      <c r="V174" s="226">
        <f>ROUND(E174*U174,2)</f>
        <v>0.99</v>
      </c>
      <c r="W174" s="226"/>
      <c r="X174" s="226" t="s">
        <v>146</v>
      </c>
      <c r="Y174" s="207"/>
      <c r="Z174" s="207"/>
      <c r="AA174" s="207"/>
      <c r="AB174" s="207"/>
      <c r="AC174" s="207"/>
      <c r="AD174" s="207"/>
      <c r="AE174" s="207"/>
      <c r="AF174" s="207"/>
      <c r="AG174" s="207" t="s">
        <v>147</v>
      </c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5">
      <c r="A175" s="245">
        <v>76</v>
      </c>
      <c r="B175" s="246" t="s">
        <v>359</v>
      </c>
      <c r="C175" s="255" t="s">
        <v>700</v>
      </c>
      <c r="D175" s="247" t="s">
        <v>224</v>
      </c>
      <c r="E175" s="248">
        <v>1</v>
      </c>
      <c r="F175" s="249"/>
      <c r="G175" s="250">
        <f>ROUND(E175*F175,2)</f>
        <v>0</v>
      </c>
      <c r="H175" s="227">
        <v>405.28</v>
      </c>
      <c r="I175" s="226">
        <f>ROUND(E175*H175,2)</f>
        <v>405.28</v>
      </c>
      <c r="J175" s="227">
        <v>706.72</v>
      </c>
      <c r="K175" s="226">
        <f>ROUND(E175*J175,2)</f>
        <v>706.72</v>
      </c>
      <c r="L175" s="226">
        <v>15</v>
      </c>
      <c r="M175" s="226">
        <f>G175*(1+L175/100)</f>
        <v>0</v>
      </c>
      <c r="N175" s="226">
        <v>1.82E-3</v>
      </c>
      <c r="O175" s="226">
        <f>ROUND(E175*N175,2)</f>
        <v>0</v>
      </c>
      <c r="P175" s="226">
        <v>0</v>
      </c>
      <c r="Q175" s="226">
        <f>ROUND(E175*P175,2)</f>
        <v>0</v>
      </c>
      <c r="R175" s="226"/>
      <c r="S175" s="226" t="s">
        <v>145</v>
      </c>
      <c r="T175" s="226" t="s">
        <v>161</v>
      </c>
      <c r="U175" s="226">
        <v>1.262</v>
      </c>
      <c r="V175" s="226">
        <f>ROUND(E175*U175,2)</f>
        <v>1.26</v>
      </c>
      <c r="W175" s="226"/>
      <c r="X175" s="226" t="s">
        <v>146</v>
      </c>
      <c r="Y175" s="207"/>
      <c r="Z175" s="207"/>
      <c r="AA175" s="207"/>
      <c r="AB175" s="207"/>
      <c r="AC175" s="207"/>
      <c r="AD175" s="207"/>
      <c r="AE175" s="207"/>
      <c r="AF175" s="207"/>
      <c r="AG175" s="207" t="s">
        <v>147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5">
      <c r="A176" s="245">
        <v>77</v>
      </c>
      <c r="B176" s="246" t="s">
        <v>361</v>
      </c>
      <c r="C176" s="255" t="s">
        <v>701</v>
      </c>
      <c r="D176" s="247" t="s">
        <v>332</v>
      </c>
      <c r="E176" s="248">
        <v>1</v>
      </c>
      <c r="F176" s="249"/>
      <c r="G176" s="250">
        <f>ROUND(E176*F176,2)</f>
        <v>0</v>
      </c>
      <c r="H176" s="227">
        <v>0</v>
      </c>
      <c r="I176" s="226">
        <f>ROUND(E176*H176,2)</f>
        <v>0</v>
      </c>
      <c r="J176" s="227">
        <v>123</v>
      </c>
      <c r="K176" s="226">
        <f>ROUND(E176*J176,2)</f>
        <v>123</v>
      </c>
      <c r="L176" s="226">
        <v>15</v>
      </c>
      <c r="M176" s="226">
        <f>G176*(1+L176/100)</f>
        <v>0</v>
      </c>
      <c r="N176" s="226">
        <v>0</v>
      </c>
      <c r="O176" s="226">
        <f>ROUND(E176*N176,2)</f>
        <v>0</v>
      </c>
      <c r="P176" s="226">
        <v>6.7000000000000004E-2</v>
      </c>
      <c r="Q176" s="226">
        <f>ROUND(E176*P176,2)</f>
        <v>7.0000000000000007E-2</v>
      </c>
      <c r="R176" s="226"/>
      <c r="S176" s="226" t="s">
        <v>145</v>
      </c>
      <c r="T176" s="226" t="s">
        <v>161</v>
      </c>
      <c r="U176" s="226">
        <v>0.31</v>
      </c>
      <c r="V176" s="226">
        <f>ROUND(E176*U176,2)</f>
        <v>0.31</v>
      </c>
      <c r="W176" s="226"/>
      <c r="X176" s="226" t="s">
        <v>146</v>
      </c>
      <c r="Y176" s="207"/>
      <c r="Z176" s="207"/>
      <c r="AA176" s="207"/>
      <c r="AB176" s="207"/>
      <c r="AC176" s="207"/>
      <c r="AD176" s="207"/>
      <c r="AE176" s="207"/>
      <c r="AF176" s="207"/>
      <c r="AG176" s="207" t="s">
        <v>147</v>
      </c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outlineLevel="1" x14ac:dyDescent="0.25">
      <c r="A177" s="245">
        <v>78</v>
      </c>
      <c r="B177" s="246" t="s">
        <v>363</v>
      </c>
      <c r="C177" s="255" t="s">
        <v>364</v>
      </c>
      <c r="D177" s="247" t="s">
        <v>332</v>
      </c>
      <c r="E177" s="248">
        <v>5</v>
      </c>
      <c r="F177" s="249"/>
      <c r="G177" s="250">
        <f>ROUND(E177*F177,2)</f>
        <v>0</v>
      </c>
      <c r="H177" s="227">
        <v>127.41</v>
      </c>
      <c r="I177" s="226">
        <f>ROUND(E177*H177,2)</f>
        <v>637.04999999999995</v>
      </c>
      <c r="J177" s="227">
        <v>116.09</v>
      </c>
      <c r="K177" s="226">
        <f>ROUND(E177*J177,2)</f>
        <v>580.45000000000005</v>
      </c>
      <c r="L177" s="226">
        <v>15</v>
      </c>
      <c r="M177" s="226">
        <f>G177*(1+L177/100)</f>
        <v>0</v>
      </c>
      <c r="N177" s="226">
        <v>1.7000000000000001E-4</v>
      </c>
      <c r="O177" s="226">
        <f>ROUND(E177*N177,2)</f>
        <v>0</v>
      </c>
      <c r="P177" s="226">
        <v>0</v>
      </c>
      <c r="Q177" s="226">
        <f>ROUND(E177*P177,2)</f>
        <v>0</v>
      </c>
      <c r="R177" s="226"/>
      <c r="S177" s="226" t="s">
        <v>145</v>
      </c>
      <c r="T177" s="226" t="s">
        <v>161</v>
      </c>
      <c r="U177" s="226">
        <v>0.22700000000000001</v>
      </c>
      <c r="V177" s="226">
        <f>ROUND(E177*U177,2)</f>
        <v>1.1399999999999999</v>
      </c>
      <c r="W177" s="226"/>
      <c r="X177" s="226" t="s">
        <v>146</v>
      </c>
      <c r="Y177" s="207"/>
      <c r="Z177" s="207"/>
      <c r="AA177" s="207"/>
      <c r="AB177" s="207"/>
      <c r="AC177" s="207"/>
      <c r="AD177" s="207"/>
      <c r="AE177" s="207"/>
      <c r="AF177" s="207"/>
      <c r="AG177" s="207" t="s">
        <v>147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5">
      <c r="A178" s="245">
        <v>79</v>
      </c>
      <c r="B178" s="246" t="s">
        <v>365</v>
      </c>
      <c r="C178" s="255" t="s">
        <v>366</v>
      </c>
      <c r="D178" s="247" t="s">
        <v>332</v>
      </c>
      <c r="E178" s="248">
        <v>1</v>
      </c>
      <c r="F178" s="249"/>
      <c r="G178" s="250">
        <f>ROUND(E178*F178,2)</f>
        <v>0</v>
      </c>
      <c r="H178" s="227">
        <v>195.34</v>
      </c>
      <c r="I178" s="226">
        <f>ROUND(E178*H178,2)</f>
        <v>195.34</v>
      </c>
      <c r="J178" s="227">
        <v>63.66</v>
      </c>
      <c r="K178" s="226">
        <f>ROUND(E178*J178,2)</f>
        <v>63.66</v>
      </c>
      <c r="L178" s="226">
        <v>15</v>
      </c>
      <c r="M178" s="226">
        <f>G178*(1+L178/100)</f>
        <v>0</v>
      </c>
      <c r="N178" s="226">
        <v>2.4000000000000001E-4</v>
      </c>
      <c r="O178" s="226">
        <f>ROUND(E178*N178,2)</f>
        <v>0</v>
      </c>
      <c r="P178" s="226">
        <v>0</v>
      </c>
      <c r="Q178" s="226">
        <f>ROUND(E178*P178,2)</f>
        <v>0</v>
      </c>
      <c r="R178" s="226"/>
      <c r="S178" s="226" t="s">
        <v>145</v>
      </c>
      <c r="T178" s="226" t="s">
        <v>161</v>
      </c>
      <c r="U178" s="226">
        <v>0.124</v>
      </c>
      <c r="V178" s="226">
        <f>ROUND(E178*U178,2)</f>
        <v>0.12</v>
      </c>
      <c r="W178" s="226"/>
      <c r="X178" s="226" t="s">
        <v>146</v>
      </c>
      <c r="Y178" s="207"/>
      <c r="Z178" s="207"/>
      <c r="AA178" s="207"/>
      <c r="AB178" s="207"/>
      <c r="AC178" s="207"/>
      <c r="AD178" s="207"/>
      <c r="AE178" s="207"/>
      <c r="AF178" s="207"/>
      <c r="AG178" s="207" t="s">
        <v>147</v>
      </c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ht="20.399999999999999" outlineLevel="1" x14ac:dyDescent="0.25">
      <c r="A179" s="245">
        <v>80</v>
      </c>
      <c r="B179" s="246" t="s">
        <v>367</v>
      </c>
      <c r="C179" s="255" t="s">
        <v>368</v>
      </c>
      <c r="D179" s="247" t="s">
        <v>224</v>
      </c>
      <c r="E179" s="248">
        <v>1</v>
      </c>
      <c r="F179" s="249"/>
      <c r="G179" s="250">
        <f>ROUND(E179*F179,2)</f>
        <v>0</v>
      </c>
      <c r="H179" s="227">
        <v>1788.56</v>
      </c>
      <c r="I179" s="226">
        <f>ROUND(E179*H179,2)</f>
        <v>1788.56</v>
      </c>
      <c r="J179" s="227">
        <v>236.44</v>
      </c>
      <c r="K179" s="226">
        <f>ROUND(E179*J179,2)</f>
        <v>236.44</v>
      </c>
      <c r="L179" s="226">
        <v>15</v>
      </c>
      <c r="M179" s="226">
        <f>G179*(1+L179/100)</f>
        <v>0</v>
      </c>
      <c r="N179" s="226">
        <v>1.64E-3</v>
      </c>
      <c r="O179" s="226">
        <f>ROUND(E179*N179,2)</f>
        <v>0</v>
      </c>
      <c r="P179" s="226">
        <v>0</v>
      </c>
      <c r="Q179" s="226">
        <f>ROUND(E179*P179,2)</f>
        <v>0</v>
      </c>
      <c r="R179" s="226"/>
      <c r="S179" s="226" t="s">
        <v>145</v>
      </c>
      <c r="T179" s="226" t="s">
        <v>161</v>
      </c>
      <c r="U179" s="226">
        <v>0.44500000000000001</v>
      </c>
      <c r="V179" s="226">
        <f>ROUND(E179*U179,2)</f>
        <v>0.45</v>
      </c>
      <c r="W179" s="226"/>
      <c r="X179" s="226" t="s">
        <v>146</v>
      </c>
      <c r="Y179" s="207"/>
      <c r="Z179" s="207"/>
      <c r="AA179" s="207"/>
      <c r="AB179" s="207"/>
      <c r="AC179" s="207"/>
      <c r="AD179" s="207"/>
      <c r="AE179" s="207"/>
      <c r="AF179" s="207"/>
      <c r="AG179" s="207" t="s">
        <v>147</v>
      </c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5">
      <c r="A180" s="245">
        <v>81</v>
      </c>
      <c r="B180" s="246" t="s">
        <v>369</v>
      </c>
      <c r="C180" s="255" t="s">
        <v>370</v>
      </c>
      <c r="D180" s="247" t="s">
        <v>224</v>
      </c>
      <c r="E180" s="248">
        <v>1</v>
      </c>
      <c r="F180" s="249"/>
      <c r="G180" s="250">
        <f>ROUND(E180*F180,2)</f>
        <v>0</v>
      </c>
      <c r="H180" s="227">
        <v>2038.95</v>
      </c>
      <c r="I180" s="226">
        <f>ROUND(E180*H180,2)</f>
        <v>2038.95</v>
      </c>
      <c r="J180" s="227">
        <v>236.05</v>
      </c>
      <c r="K180" s="226">
        <f>ROUND(E180*J180,2)</f>
        <v>236.05</v>
      </c>
      <c r="L180" s="226">
        <v>15</v>
      </c>
      <c r="M180" s="226">
        <f>G180*(1+L180/100)</f>
        <v>0</v>
      </c>
      <c r="N180" s="226">
        <v>8.4999999999999995E-4</v>
      </c>
      <c r="O180" s="226">
        <f>ROUND(E180*N180,2)</f>
        <v>0</v>
      </c>
      <c r="P180" s="226">
        <v>0</v>
      </c>
      <c r="Q180" s="226">
        <f>ROUND(E180*P180,2)</f>
        <v>0</v>
      </c>
      <c r="R180" s="226"/>
      <c r="S180" s="226" t="s">
        <v>145</v>
      </c>
      <c r="T180" s="226" t="s">
        <v>153</v>
      </c>
      <c r="U180" s="226">
        <v>0.48499999999999999</v>
      </c>
      <c r="V180" s="226">
        <f>ROUND(E180*U180,2)</f>
        <v>0.49</v>
      </c>
      <c r="W180" s="226"/>
      <c r="X180" s="226" t="s">
        <v>146</v>
      </c>
      <c r="Y180" s="207"/>
      <c r="Z180" s="207"/>
      <c r="AA180" s="207"/>
      <c r="AB180" s="207"/>
      <c r="AC180" s="207"/>
      <c r="AD180" s="207"/>
      <c r="AE180" s="207"/>
      <c r="AF180" s="207"/>
      <c r="AG180" s="207" t="s">
        <v>147</v>
      </c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5">
      <c r="A181" s="245">
        <v>82</v>
      </c>
      <c r="B181" s="246" t="s">
        <v>371</v>
      </c>
      <c r="C181" s="255" t="s">
        <v>372</v>
      </c>
      <c r="D181" s="247" t="s">
        <v>224</v>
      </c>
      <c r="E181" s="248">
        <v>2</v>
      </c>
      <c r="F181" s="249"/>
      <c r="G181" s="250">
        <f>ROUND(E181*F181,2)</f>
        <v>0</v>
      </c>
      <c r="H181" s="227">
        <v>6.46</v>
      </c>
      <c r="I181" s="226">
        <f>ROUND(E181*H181,2)</f>
        <v>12.92</v>
      </c>
      <c r="J181" s="227">
        <v>225.04</v>
      </c>
      <c r="K181" s="226">
        <f>ROUND(E181*J181,2)</f>
        <v>450.08</v>
      </c>
      <c r="L181" s="226">
        <v>15</v>
      </c>
      <c r="M181" s="226">
        <f>G181*(1+L181/100)</f>
        <v>0</v>
      </c>
      <c r="N181" s="226">
        <v>4.0000000000000003E-5</v>
      </c>
      <c r="O181" s="226">
        <f>ROUND(E181*N181,2)</f>
        <v>0</v>
      </c>
      <c r="P181" s="226">
        <v>0</v>
      </c>
      <c r="Q181" s="226">
        <f>ROUND(E181*P181,2)</f>
        <v>0</v>
      </c>
      <c r="R181" s="226"/>
      <c r="S181" s="226" t="s">
        <v>145</v>
      </c>
      <c r="T181" s="226" t="s">
        <v>161</v>
      </c>
      <c r="U181" s="226">
        <v>0.44500000000000001</v>
      </c>
      <c r="V181" s="226">
        <f>ROUND(E181*U181,2)</f>
        <v>0.89</v>
      </c>
      <c r="W181" s="226"/>
      <c r="X181" s="226" t="s">
        <v>146</v>
      </c>
      <c r="Y181" s="207"/>
      <c r="Z181" s="207"/>
      <c r="AA181" s="207"/>
      <c r="AB181" s="207"/>
      <c r="AC181" s="207"/>
      <c r="AD181" s="207"/>
      <c r="AE181" s="207"/>
      <c r="AF181" s="207"/>
      <c r="AG181" s="207" t="s">
        <v>147</v>
      </c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5">
      <c r="A182" s="245">
        <v>83</v>
      </c>
      <c r="B182" s="246" t="s">
        <v>373</v>
      </c>
      <c r="C182" s="255" t="s">
        <v>374</v>
      </c>
      <c r="D182" s="247" t="s">
        <v>332</v>
      </c>
      <c r="E182" s="248">
        <v>3</v>
      </c>
      <c r="F182" s="249"/>
      <c r="G182" s="250">
        <f>ROUND(E182*F182,2)</f>
        <v>0</v>
      </c>
      <c r="H182" s="227">
        <v>0</v>
      </c>
      <c r="I182" s="226">
        <f>ROUND(E182*H182,2)</f>
        <v>0</v>
      </c>
      <c r="J182" s="227">
        <v>86</v>
      </c>
      <c r="K182" s="226">
        <f>ROUND(E182*J182,2)</f>
        <v>258</v>
      </c>
      <c r="L182" s="226">
        <v>15</v>
      </c>
      <c r="M182" s="226">
        <f>G182*(1+L182/100)</f>
        <v>0</v>
      </c>
      <c r="N182" s="226">
        <v>0</v>
      </c>
      <c r="O182" s="226">
        <f>ROUND(E182*N182,2)</f>
        <v>0</v>
      </c>
      <c r="P182" s="226">
        <v>1.56E-3</v>
      </c>
      <c r="Q182" s="226">
        <f>ROUND(E182*P182,2)</f>
        <v>0</v>
      </c>
      <c r="R182" s="226"/>
      <c r="S182" s="226" t="s">
        <v>145</v>
      </c>
      <c r="T182" s="226" t="s">
        <v>161</v>
      </c>
      <c r="U182" s="226">
        <v>0.217</v>
      </c>
      <c r="V182" s="226">
        <f>ROUND(E182*U182,2)</f>
        <v>0.65</v>
      </c>
      <c r="W182" s="226"/>
      <c r="X182" s="226" t="s">
        <v>146</v>
      </c>
      <c r="Y182" s="207"/>
      <c r="Z182" s="207"/>
      <c r="AA182" s="207"/>
      <c r="AB182" s="207"/>
      <c r="AC182" s="207"/>
      <c r="AD182" s="207"/>
      <c r="AE182" s="207"/>
      <c r="AF182" s="207"/>
      <c r="AG182" s="207" t="s">
        <v>147</v>
      </c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5">
      <c r="A183" s="245">
        <v>84</v>
      </c>
      <c r="B183" s="246" t="s">
        <v>375</v>
      </c>
      <c r="C183" s="255" t="s">
        <v>376</v>
      </c>
      <c r="D183" s="247" t="s">
        <v>224</v>
      </c>
      <c r="E183" s="248">
        <v>1</v>
      </c>
      <c r="F183" s="249"/>
      <c r="G183" s="250">
        <f>ROUND(E183*F183,2)</f>
        <v>0</v>
      </c>
      <c r="H183" s="227">
        <v>78.97</v>
      </c>
      <c r="I183" s="226">
        <f>ROUND(E183*H183,2)</f>
        <v>78.97</v>
      </c>
      <c r="J183" s="227">
        <v>313.02999999999997</v>
      </c>
      <c r="K183" s="226">
        <f>ROUND(E183*J183,2)</f>
        <v>313.02999999999997</v>
      </c>
      <c r="L183" s="226">
        <v>15</v>
      </c>
      <c r="M183" s="226">
        <f>G183*(1+L183/100)</f>
        <v>0</v>
      </c>
      <c r="N183" s="226">
        <v>1.2999999999999999E-4</v>
      </c>
      <c r="O183" s="226">
        <f>ROUND(E183*N183,2)</f>
        <v>0</v>
      </c>
      <c r="P183" s="226">
        <v>0</v>
      </c>
      <c r="Q183" s="226">
        <f>ROUND(E183*P183,2)</f>
        <v>0</v>
      </c>
      <c r="R183" s="226"/>
      <c r="S183" s="226" t="s">
        <v>145</v>
      </c>
      <c r="T183" s="226" t="s">
        <v>145</v>
      </c>
      <c r="U183" s="226">
        <v>0.624</v>
      </c>
      <c r="V183" s="226">
        <f>ROUND(E183*U183,2)</f>
        <v>0.62</v>
      </c>
      <c r="W183" s="226"/>
      <c r="X183" s="226" t="s">
        <v>146</v>
      </c>
      <c r="Y183" s="207"/>
      <c r="Z183" s="207"/>
      <c r="AA183" s="207"/>
      <c r="AB183" s="207"/>
      <c r="AC183" s="207"/>
      <c r="AD183" s="207"/>
      <c r="AE183" s="207"/>
      <c r="AF183" s="207"/>
      <c r="AG183" s="207" t="s">
        <v>147</v>
      </c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ht="20.399999999999999" outlineLevel="1" x14ac:dyDescent="0.25">
      <c r="A184" s="245">
        <v>85</v>
      </c>
      <c r="B184" s="246" t="s">
        <v>377</v>
      </c>
      <c r="C184" s="255" t="s">
        <v>378</v>
      </c>
      <c r="D184" s="247" t="s">
        <v>224</v>
      </c>
      <c r="E184" s="248">
        <v>1</v>
      </c>
      <c r="F184" s="249"/>
      <c r="G184" s="250">
        <f>ROUND(E184*F184,2)</f>
        <v>0</v>
      </c>
      <c r="H184" s="227">
        <v>433.94</v>
      </c>
      <c r="I184" s="226">
        <f>ROUND(E184*H184,2)</f>
        <v>433.94</v>
      </c>
      <c r="J184" s="227">
        <v>126.06</v>
      </c>
      <c r="K184" s="226">
        <f>ROUND(E184*J184,2)</f>
        <v>126.06</v>
      </c>
      <c r="L184" s="226">
        <v>15</v>
      </c>
      <c r="M184" s="226">
        <f>G184*(1+L184/100)</f>
        <v>0</v>
      </c>
      <c r="N184" s="226">
        <v>2.0000000000000001E-4</v>
      </c>
      <c r="O184" s="226">
        <f>ROUND(E184*N184,2)</f>
        <v>0</v>
      </c>
      <c r="P184" s="226">
        <v>0</v>
      </c>
      <c r="Q184" s="226">
        <f>ROUND(E184*P184,2)</f>
        <v>0</v>
      </c>
      <c r="R184" s="226"/>
      <c r="S184" s="226" t="s">
        <v>145</v>
      </c>
      <c r="T184" s="226" t="s">
        <v>161</v>
      </c>
      <c r="U184" s="226">
        <v>0.246</v>
      </c>
      <c r="V184" s="226">
        <f>ROUND(E184*U184,2)</f>
        <v>0.25</v>
      </c>
      <c r="W184" s="226"/>
      <c r="X184" s="226" t="s">
        <v>146</v>
      </c>
      <c r="Y184" s="207"/>
      <c r="Z184" s="207"/>
      <c r="AA184" s="207"/>
      <c r="AB184" s="207"/>
      <c r="AC184" s="207"/>
      <c r="AD184" s="207"/>
      <c r="AE184" s="207"/>
      <c r="AF184" s="207"/>
      <c r="AG184" s="207" t="s">
        <v>147</v>
      </c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5">
      <c r="A185" s="245">
        <v>86</v>
      </c>
      <c r="B185" s="246" t="s">
        <v>379</v>
      </c>
      <c r="C185" s="255" t="s">
        <v>380</v>
      </c>
      <c r="D185" s="247" t="s">
        <v>224</v>
      </c>
      <c r="E185" s="248">
        <v>1</v>
      </c>
      <c r="F185" s="249"/>
      <c r="G185" s="250">
        <f>ROUND(E185*F185,2)</f>
        <v>0</v>
      </c>
      <c r="H185" s="227">
        <v>353.7</v>
      </c>
      <c r="I185" s="226">
        <f>ROUND(E185*H185,2)</f>
        <v>353.7</v>
      </c>
      <c r="J185" s="227">
        <v>128.80000000000001</v>
      </c>
      <c r="K185" s="226">
        <f>ROUND(E185*J185,2)</f>
        <v>128.80000000000001</v>
      </c>
      <c r="L185" s="226">
        <v>15</v>
      </c>
      <c r="M185" s="226">
        <f>G185*(1+L185/100)</f>
        <v>0</v>
      </c>
      <c r="N185" s="226">
        <v>2.5999999999999998E-4</v>
      </c>
      <c r="O185" s="226">
        <f>ROUND(E185*N185,2)</f>
        <v>0</v>
      </c>
      <c r="P185" s="226">
        <v>0</v>
      </c>
      <c r="Q185" s="226">
        <f>ROUND(E185*P185,2)</f>
        <v>0</v>
      </c>
      <c r="R185" s="226"/>
      <c r="S185" s="226" t="s">
        <v>145</v>
      </c>
      <c r="T185" s="226" t="s">
        <v>161</v>
      </c>
      <c r="U185" s="226">
        <v>0.246</v>
      </c>
      <c r="V185" s="226">
        <f>ROUND(E185*U185,2)</f>
        <v>0.25</v>
      </c>
      <c r="W185" s="226"/>
      <c r="X185" s="226" t="s">
        <v>146</v>
      </c>
      <c r="Y185" s="207"/>
      <c r="Z185" s="207"/>
      <c r="AA185" s="207"/>
      <c r="AB185" s="207"/>
      <c r="AC185" s="207"/>
      <c r="AD185" s="207"/>
      <c r="AE185" s="207"/>
      <c r="AF185" s="207"/>
      <c r="AG185" s="207" t="s">
        <v>147</v>
      </c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5">
      <c r="A186" s="245">
        <v>87</v>
      </c>
      <c r="B186" s="246" t="s">
        <v>381</v>
      </c>
      <c r="C186" s="255" t="s">
        <v>382</v>
      </c>
      <c r="D186" s="247" t="s">
        <v>224</v>
      </c>
      <c r="E186" s="248">
        <v>1</v>
      </c>
      <c r="F186" s="249"/>
      <c r="G186" s="250">
        <f>ROUND(E186*F186,2)</f>
        <v>0</v>
      </c>
      <c r="H186" s="227">
        <v>243.49</v>
      </c>
      <c r="I186" s="226">
        <f>ROUND(E186*H186,2)</f>
        <v>243.49</v>
      </c>
      <c r="J186" s="227">
        <v>124.01</v>
      </c>
      <c r="K186" s="226">
        <f>ROUND(E186*J186,2)</f>
        <v>124.01</v>
      </c>
      <c r="L186" s="226">
        <v>15</v>
      </c>
      <c r="M186" s="226">
        <f>G186*(1+L186/100)</f>
        <v>0</v>
      </c>
      <c r="N186" s="226">
        <v>2.0000000000000001E-4</v>
      </c>
      <c r="O186" s="226">
        <f>ROUND(E186*N186,2)</f>
        <v>0</v>
      </c>
      <c r="P186" s="226">
        <v>0</v>
      </c>
      <c r="Q186" s="226">
        <f>ROUND(E186*P186,2)</f>
        <v>0</v>
      </c>
      <c r="R186" s="226"/>
      <c r="S186" s="226" t="s">
        <v>145</v>
      </c>
      <c r="T186" s="226" t="s">
        <v>145</v>
      </c>
      <c r="U186" s="226">
        <v>0.246</v>
      </c>
      <c r="V186" s="226">
        <f>ROUND(E186*U186,2)</f>
        <v>0.25</v>
      </c>
      <c r="W186" s="226"/>
      <c r="X186" s="226" t="s">
        <v>146</v>
      </c>
      <c r="Y186" s="207"/>
      <c r="Z186" s="207"/>
      <c r="AA186" s="207"/>
      <c r="AB186" s="207"/>
      <c r="AC186" s="207"/>
      <c r="AD186" s="207"/>
      <c r="AE186" s="207"/>
      <c r="AF186" s="207"/>
      <c r="AG186" s="207" t="s">
        <v>147</v>
      </c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5">
      <c r="A187" s="239">
        <v>88</v>
      </c>
      <c r="B187" s="240" t="s">
        <v>383</v>
      </c>
      <c r="C187" s="253" t="s">
        <v>384</v>
      </c>
      <c r="D187" s="241" t="s">
        <v>152</v>
      </c>
      <c r="E187" s="242">
        <v>0.24</v>
      </c>
      <c r="F187" s="243"/>
      <c r="G187" s="244">
        <f>ROUND(E187*F187,2)</f>
        <v>0</v>
      </c>
      <c r="H187" s="227">
        <v>29.26</v>
      </c>
      <c r="I187" s="226">
        <f>ROUND(E187*H187,2)</f>
        <v>7.02</v>
      </c>
      <c r="J187" s="227">
        <v>1076.74</v>
      </c>
      <c r="K187" s="226">
        <f>ROUND(E187*J187,2)</f>
        <v>258.42</v>
      </c>
      <c r="L187" s="226">
        <v>15</v>
      </c>
      <c r="M187" s="226">
        <f>G187*(1+L187/100)</f>
        <v>0</v>
      </c>
      <c r="N187" s="226">
        <v>8.0000000000000007E-5</v>
      </c>
      <c r="O187" s="226">
        <f>ROUND(E187*N187,2)</f>
        <v>0</v>
      </c>
      <c r="P187" s="226">
        <v>0</v>
      </c>
      <c r="Q187" s="226">
        <f>ROUND(E187*P187,2)</f>
        <v>0</v>
      </c>
      <c r="R187" s="226"/>
      <c r="S187" s="226" t="s">
        <v>145</v>
      </c>
      <c r="T187" s="226" t="s">
        <v>161</v>
      </c>
      <c r="U187" s="226">
        <v>2.1</v>
      </c>
      <c r="V187" s="226">
        <f>ROUND(E187*U187,2)</f>
        <v>0.5</v>
      </c>
      <c r="W187" s="226"/>
      <c r="X187" s="226" t="s">
        <v>146</v>
      </c>
      <c r="Y187" s="207"/>
      <c r="Z187" s="207"/>
      <c r="AA187" s="207"/>
      <c r="AB187" s="207"/>
      <c r="AC187" s="207"/>
      <c r="AD187" s="207"/>
      <c r="AE187" s="207"/>
      <c r="AF187" s="207"/>
      <c r="AG187" s="207" t="s">
        <v>147</v>
      </c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5">
      <c r="A188" s="224"/>
      <c r="B188" s="225"/>
      <c r="C188" s="254" t="s">
        <v>385</v>
      </c>
      <c r="D188" s="228"/>
      <c r="E188" s="229">
        <v>0.24</v>
      </c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149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ht="20.399999999999999" outlineLevel="1" x14ac:dyDescent="0.25">
      <c r="A189" s="245">
        <v>89</v>
      </c>
      <c r="B189" s="246" t="s">
        <v>386</v>
      </c>
      <c r="C189" s="255" t="s">
        <v>387</v>
      </c>
      <c r="D189" s="247" t="s">
        <v>224</v>
      </c>
      <c r="E189" s="248">
        <v>1</v>
      </c>
      <c r="F189" s="249"/>
      <c r="G189" s="250">
        <f>ROUND(E189*F189,2)</f>
        <v>0</v>
      </c>
      <c r="H189" s="227">
        <v>1073</v>
      </c>
      <c r="I189" s="226">
        <f>ROUND(E189*H189,2)</f>
        <v>1073</v>
      </c>
      <c r="J189" s="227">
        <v>0</v>
      </c>
      <c r="K189" s="226">
        <f>ROUND(E189*J189,2)</f>
        <v>0</v>
      </c>
      <c r="L189" s="226">
        <v>15</v>
      </c>
      <c r="M189" s="226">
        <f>G189*(1+L189/100)</f>
        <v>0</v>
      </c>
      <c r="N189" s="226">
        <v>1.2999999999999999E-2</v>
      </c>
      <c r="O189" s="226">
        <f>ROUND(E189*N189,2)</f>
        <v>0.01</v>
      </c>
      <c r="P189" s="226">
        <v>0</v>
      </c>
      <c r="Q189" s="226">
        <f>ROUND(E189*P189,2)</f>
        <v>0</v>
      </c>
      <c r="R189" s="226"/>
      <c r="S189" s="226" t="s">
        <v>145</v>
      </c>
      <c r="T189" s="226" t="s">
        <v>145</v>
      </c>
      <c r="U189" s="226">
        <v>0</v>
      </c>
      <c r="V189" s="226">
        <f>ROUND(E189*U189,2)</f>
        <v>0</v>
      </c>
      <c r="W189" s="226"/>
      <c r="X189" s="226" t="s">
        <v>211</v>
      </c>
      <c r="Y189" s="207"/>
      <c r="Z189" s="207"/>
      <c r="AA189" s="207"/>
      <c r="AB189" s="207"/>
      <c r="AC189" s="207"/>
      <c r="AD189" s="207"/>
      <c r="AE189" s="207"/>
      <c r="AF189" s="207"/>
      <c r="AG189" s="207" t="s">
        <v>388</v>
      </c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5">
      <c r="A190" s="245">
        <v>90</v>
      </c>
      <c r="B190" s="246" t="s">
        <v>389</v>
      </c>
      <c r="C190" s="255" t="s">
        <v>390</v>
      </c>
      <c r="D190" s="247" t="s">
        <v>224</v>
      </c>
      <c r="E190" s="248">
        <v>2</v>
      </c>
      <c r="F190" s="249"/>
      <c r="G190" s="250">
        <f>ROUND(E190*F190,2)</f>
        <v>0</v>
      </c>
      <c r="H190" s="227">
        <v>345</v>
      </c>
      <c r="I190" s="226">
        <f>ROUND(E190*H190,2)</f>
        <v>690</v>
      </c>
      <c r="J190" s="227">
        <v>0</v>
      </c>
      <c r="K190" s="226">
        <f>ROUND(E190*J190,2)</f>
        <v>0</v>
      </c>
      <c r="L190" s="226">
        <v>15</v>
      </c>
      <c r="M190" s="226">
        <f>G190*(1+L190/100)</f>
        <v>0</v>
      </c>
      <c r="N190" s="226">
        <v>8.9999999999999998E-4</v>
      </c>
      <c r="O190" s="226">
        <f>ROUND(E190*N190,2)</f>
        <v>0</v>
      </c>
      <c r="P190" s="226">
        <v>0</v>
      </c>
      <c r="Q190" s="226">
        <f>ROUND(E190*P190,2)</f>
        <v>0</v>
      </c>
      <c r="R190" s="226"/>
      <c r="S190" s="226" t="s">
        <v>286</v>
      </c>
      <c r="T190" s="226" t="s">
        <v>161</v>
      </c>
      <c r="U190" s="226">
        <v>0</v>
      </c>
      <c r="V190" s="226">
        <f>ROUND(E190*U190,2)</f>
        <v>0</v>
      </c>
      <c r="W190" s="226"/>
      <c r="X190" s="226" t="s">
        <v>168</v>
      </c>
      <c r="Y190" s="207"/>
      <c r="Z190" s="207"/>
      <c r="AA190" s="207"/>
      <c r="AB190" s="207"/>
      <c r="AC190" s="207"/>
      <c r="AD190" s="207"/>
      <c r="AE190" s="207"/>
      <c r="AF190" s="207"/>
      <c r="AG190" s="207" t="s">
        <v>169</v>
      </c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5">
      <c r="A191" s="245">
        <v>91</v>
      </c>
      <c r="B191" s="246" t="s">
        <v>391</v>
      </c>
      <c r="C191" s="255" t="s">
        <v>392</v>
      </c>
      <c r="D191" s="247" t="s">
        <v>224</v>
      </c>
      <c r="E191" s="248">
        <v>1</v>
      </c>
      <c r="F191" s="249"/>
      <c r="G191" s="250">
        <f>ROUND(E191*F191,2)</f>
        <v>0</v>
      </c>
      <c r="H191" s="227">
        <v>1192</v>
      </c>
      <c r="I191" s="226">
        <f>ROUND(E191*H191,2)</f>
        <v>1192</v>
      </c>
      <c r="J191" s="227">
        <v>0</v>
      </c>
      <c r="K191" s="226">
        <f>ROUND(E191*J191,2)</f>
        <v>0</v>
      </c>
      <c r="L191" s="226">
        <v>15</v>
      </c>
      <c r="M191" s="226">
        <f>G191*(1+L191/100)</f>
        <v>0</v>
      </c>
      <c r="N191" s="226">
        <v>1E-4</v>
      </c>
      <c r="O191" s="226">
        <f>ROUND(E191*N191,2)</f>
        <v>0</v>
      </c>
      <c r="P191" s="226">
        <v>0</v>
      </c>
      <c r="Q191" s="226">
        <f>ROUND(E191*P191,2)</f>
        <v>0</v>
      </c>
      <c r="R191" s="226"/>
      <c r="S191" s="226" t="s">
        <v>286</v>
      </c>
      <c r="T191" s="226" t="s">
        <v>161</v>
      </c>
      <c r="U191" s="226">
        <v>0</v>
      </c>
      <c r="V191" s="226">
        <f>ROUND(E191*U191,2)</f>
        <v>0</v>
      </c>
      <c r="W191" s="226"/>
      <c r="X191" s="226" t="s">
        <v>168</v>
      </c>
      <c r="Y191" s="207"/>
      <c r="Z191" s="207"/>
      <c r="AA191" s="207"/>
      <c r="AB191" s="207"/>
      <c r="AC191" s="207"/>
      <c r="AD191" s="207"/>
      <c r="AE191" s="207"/>
      <c r="AF191" s="207"/>
      <c r="AG191" s="207" t="s">
        <v>169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5">
      <c r="A192" s="245">
        <v>92</v>
      </c>
      <c r="B192" s="246" t="s">
        <v>393</v>
      </c>
      <c r="C192" s="255" t="s">
        <v>394</v>
      </c>
      <c r="D192" s="247" t="s">
        <v>224</v>
      </c>
      <c r="E192" s="248">
        <v>1</v>
      </c>
      <c r="F192" s="249"/>
      <c r="G192" s="250">
        <f>ROUND(E192*F192,2)</f>
        <v>0</v>
      </c>
      <c r="H192" s="227">
        <v>1670</v>
      </c>
      <c r="I192" s="226">
        <f>ROUND(E192*H192,2)</f>
        <v>1670</v>
      </c>
      <c r="J192" s="227">
        <v>0</v>
      </c>
      <c r="K192" s="226">
        <f>ROUND(E192*J192,2)</f>
        <v>0</v>
      </c>
      <c r="L192" s="226">
        <v>15</v>
      </c>
      <c r="M192" s="226">
        <f>G192*(1+L192/100)</f>
        <v>0</v>
      </c>
      <c r="N192" s="226">
        <v>8.0000000000000004E-4</v>
      </c>
      <c r="O192" s="226">
        <f>ROUND(E192*N192,2)</f>
        <v>0</v>
      </c>
      <c r="P192" s="226">
        <v>0</v>
      </c>
      <c r="Q192" s="226">
        <f>ROUND(E192*P192,2)</f>
        <v>0</v>
      </c>
      <c r="R192" s="226" t="s">
        <v>167</v>
      </c>
      <c r="S192" s="226" t="s">
        <v>145</v>
      </c>
      <c r="T192" s="226" t="s">
        <v>145</v>
      </c>
      <c r="U192" s="226">
        <v>0</v>
      </c>
      <c r="V192" s="226">
        <f>ROUND(E192*U192,2)</f>
        <v>0</v>
      </c>
      <c r="W192" s="226"/>
      <c r="X192" s="226" t="s">
        <v>168</v>
      </c>
      <c r="Y192" s="207"/>
      <c r="Z192" s="207"/>
      <c r="AA192" s="207"/>
      <c r="AB192" s="207"/>
      <c r="AC192" s="207"/>
      <c r="AD192" s="207"/>
      <c r="AE192" s="207"/>
      <c r="AF192" s="207"/>
      <c r="AG192" s="207" t="s">
        <v>169</v>
      </c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5">
      <c r="A193" s="245">
        <v>93</v>
      </c>
      <c r="B193" s="246" t="s">
        <v>395</v>
      </c>
      <c r="C193" s="255" t="s">
        <v>396</v>
      </c>
      <c r="D193" s="247" t="s">
        <v>224</v>
      </c>
      <c r="E193" s="248">
        <v>1</v>
      </c>
      <c r="F193" s="249"/>
      <c r="G193" s="250">
        <f>ROUND(E193*F193,2)</f>
        <v>0</v>
      </c>
      <c r="H193" s="227">
        <v>3305</v>
      </c>
      <c r="I193" s="226">
        <f>ROUND(E193*H193,2)</f>
        <v>3305</v>
      </c>
      <c r="J193" s="227">
        <v>0</v>
      </c>
      <c r="K193" s="226">
        <f>ROUND(E193*J193,2)</f>
        <v>0</v>
      </c>
      <c r="L193" s="226">
        <v>15</v>
      </c>
      <c r="M193" s="226">
        <f>G193*(1+L193/100)</f>
        <v>0</v>
      </c>
      <c r="N193" s="226">
        <v>1E-3</v>
      </c>
      <c r="O193" s="226">
        <f>ROUND(E193*N193,2)</f>
        <v>0</v>
      </c>
      <c r="P193" s="226">
        <v>0</v>
      </c>
      <c r="Q193" s="226">
        <f>ROUND(E193*P193,2)</f>
        <v>0</v>
      </c>
      <c r="R193" s="226" t="s">
        <v>167</v>
      </c>
      <c r="S193" s="226" t="s">
        <v>145</v>
      </c>
      <c r="T193" s="226" t="s">
        <v>145</v>
      </c>
      <c r="U193" s="226">
        <v>0</v>
      </c>
      <c r="V193" s="226">
        <f>ROUND(E193*U193,2)</f>
        <v>0</v>
      </c>
      <c r="W193" s="226"/>
      <c r="X193" s="226" t="s">
        <v>168</v>
      </c>
      <c r="Y193" s="207"/>
      <c r="Z193" s="207"/>
      <c r="AA193" s="207"/>
      <c r="AB193" s="207"/>
      <c r="AC193" s="207"/>
      <c r="AD193" s="207"/>
      <c r="AE193" s="207"/>
      <c r="AF193" s="207"/>
      <c r="AG193" s="207" t="s">
        <v>169</v>
      </c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ht="20.399999999999999" outlineLevel="1" x14ac:dyDescent="0.25">
      <c r="A194" s="245">
        <v>94</v>
      </c>
      <c r="B194" s="246" t="s">
        <v>397</v>
      </c>
      <c r="C194" s="255" t="s">
        <v>398</v>
      </c>
      <c r="D194" s="247" t="s">
        <v>224</v>
      </c>
      <c r="E194" s="248">
        <v>1</v>
      </c>
      <c r="F194" s="249"/>
      <c r="G194" s="250">
        <f>ROUND(E194*F194,2)</f>
        <v>0</v>
      </c>
      <c r="H194" s="227">
        <v>529</v>
      </c>
      <c r="I194" s="226">
        <f>ROUND(E194*H194,2)</f>
        <v>529</v>
      </c>
      <c r="J194" s="227">
        <v>0</v>
      </c>
      <c r="K194" s="226">
        <f>ROUND(E194*J194,2)</f>
        <v>0</v>
      </c>
      <c r="L194" s="226">
        <v>15</v>
      </c>
      <c r="M194" s="226">
        <f>G194*(1+L194/100)</f>
        <v>0</v>
      </c>
      <c r="N194" s="226">
        <v>0</v>
      </c>
      <c r="O194" s="226">
        <f>ROUND(E194*N194,2)</f>
        <v>0</v>
      </c>
      <c r="P194" s="226">
        <v>0</v>
      </c>
      <c r="Q194" s="226">
        <f>ROUND(E194*P194,2)</f>
        <v>0</v>
      </c>
      <c r="R194" s="226" t="s">
        <v>167</v>
      </c>
      <c r="S194" s="226" t="s">
        <v>145</v>
      </c>
      <c r="T194" s="226" t="s">
        <v>145</v>
      </c>
      <c r="U194" s="226">
        <v>0</v>
      </c>
      <c r="V194" s="226">
        <f>ROUND(E194*U194,2)</f>
        <v>0</v>
      </c>
      <c r="W194" s="226"/>
      <c r="X194" s="226" t="s">
        <v>168</v>
      </c>
      <c r="Y194" s="207"/>
      <c r="Z194" s="207"/>
      <c r="AA194" s="207"/>
      <c r="AB194" s="207"/>
      <c r="AC194" s="207"/>
      <c r="AD194" s="207"/>
      <c r="AE194" s="207"/>
      <c r="AF194" s="207"/>
      <c r="AG194" s="207" t="s">
        <v>169</v>
      </c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5">
      <c r="A195" s="245">
        <v>95</v>
      </c>
      <c r="B195" s="246" t="s">
        <v>399</v>
      </c>
      <c r="C195" s="255" t="s">
        <v>400</v>
      </c>
      <c r="D195" s="247" t="s">
        <v>224</v>
      </c>
      <c r="E195" s="248">
        <v>1</v>
      </c>
      <c r="F195" s="249"/>
      <c r="G195" s="250">
        <f>ROUND(E195*F195,2)</f>
        <v>0</v>
      </c>
      <c r="H195" s="227">
        <v>480</v>
      </c>
      <c r="I195" s="226">
        <f>ROUND(E195*H195,2)</f>
        <v>480</v>
      </c>
      <c r="J195" s="227">
        <v>0</v>
      </c>
      <c r="K195" s="226">
        <f>ROUND(E195*J195,2)</f>
        <v>0</v>
      </c>
      <c r="L195" s="226">
        <v>15</v>
      </c>
      <c r="M195" s="226">
        <f>G195*(1+L195/100)</f>
        <v>0</v>
      </c>
      <c r="N195" s="226">
        <v>2E-3</v>
      </c>
      <c r="O195" s="226">
        <f>ROUND(E195*N195,2)</f>
        <v>0</v>
      </c>
      <c r="P195" s="226">
        <v>0</v>
      </c>
      <c r="Q195" s="226">
        <f>ROUND(E195*P195,2)</f>
        <v>0</v>
      </c>
      <c r="R195" s="226"/>
      <c r="S195" s="226" t="s">
        <v>286</v>
      </c>
      <c r="T195" s="226" t="s">
        <v>161</v>
      </c>
      <c r="U195" s="226">
        <v>0</v>
      </c>
      <c r="V195" s="226">
        <f>ROUND(E195*U195,2)</f>
        <v>0</v>
      </c>
      <c r="W195" s="226"/>
      <c r="X195" s="226" t="s">
        <v>168</v>
      </c>
      <c r="Y195" s="207"/>
      <c r="Z195" s="207"/>
      <c r="AA195" s="207"/>
      <c r="AB195" s="207"/>
      <c r="AC195" s="207"/>
      <c r="AD195" s="207"/>
      <c r="AE195" s="207"/>
      <c r="AF195" s="207"/>
      <c r="AG195" s="207" t="s">
        <v>169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5">
      <c r="A196" s="245">
        <v>96</v>
      </c>
      <c r="B196" s="246" t="s">
        <v>401</v>
      </c>
      <c r="C196" s="255" t="s">
        <v>402</v>
      </c>
      <c r="D196" s="247" t="s">
        <v>403</v>
      </c>
      <c r="E196" s="248">
        <v>1</v>
      </c>
      <c r="F196" s="249"/>
      <c r="G196" s="250">
        <f>ROUND(E196*F196,2)</f>
        <v>0</v>
      </c>
      <c r="H196" s="227">
        <v>352.5</v>
      </c>
      <c r="I196" s="226">
        <f>ROUND(E196*H196,2)</f>
        <v>352.5</v>
      </c>
      <c r="J196" s="227">
        <v>0</v>
      </c>
      <c r="K196" s="226">
        <f>ROUND(E196*J196,2)</f>
        <v>0</v>
      </c>
      <c r="L196" s="226">
        <v>15</v>
      </c>
      <c r="M196" s="226">
        <f>G196*(1+L196/100)</f>
        <v>0</v>
      </c>
      <c r="N196" s="226">
        <v>0.01</v>
      </c>
      <c r="O196" s="226">
        <f>ROUND(E196*N196,2)</f>
        <v>0.01</v>
      </c>
      <c r="P196" s="226">
        <v>0</v>
      </c>
      <c r="Q196" s="226">
        <f>ROUND(E196*P196,2)</f>
        <v>0</v>
      </c>
      <c r="R196" s="226" t="s">
        <v>167</v>
      </c>
      <c r="S196" s="226" t="s">
        <v>145</v>
      </c>
      <c r="T196" s="226" t="s">
        <v>161</v>
      </c>
      <c r="U196" s="226">
        <v>0</v>
      </c>
      <c r="V196" s="226">
        <f>ROUND(E196*U196,2)</f>
        <v>0</v>
      </c>
      <c r="W196" s="226"/>
      <c r="X196" s="226" t="s">
        <v>168</v>
      </c>
      <c r="Y196" s="207"/>
      <c r="Z196" s="207"/>
      <c r="AA196" s="207"/>
      <c r="AB196" s="207"/>
      <c r="AC196" s="207"/>
      <c r="AD196" s="207"/>
      <c r="AE196" s="207"/>
      <c r="AF196" s="207"/>
      <c r="AG196" s="207" t="s">
        <v>169</v>
      </c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5">
      <c r="A197" s="245">
        <v>97</v>
      </c>
      <c r="B197" s="246" t="s">
        <v>404</v>
      </c>
      <c r="C197" s="255" t="s">
        <v>702</v>
      </c>
      <c r="D197" s="247" t="s">
        <v>332</v>
      </c>
      <c r="E197" s="248">
        <v>1</v>
      </c>
      <c r="F197" s="249"/>
      <c r="G197" s="250">
        <f>ROUND(E197*F197,2)</f>
        <v>0</v>
      </c>
      <c r="H197" s="227">
        <v>0</v>
      </c>
      <c r="I197" s="226">
        <f>ROUND(E197*H197,2)</f>
        <v>0</v>
      </c>
      <c r="J197" s="227">
        <v>233.5</v>
      </c>
      <c r="K197" s="226">
        <f>ROUND(E197*J197,2)</f>
        <v>233.5</v>
      </c>
      <c r="L197" s="226">
        <v>15</v>
      </c>
      <c r="M197" s="226">
        <f>G197*(1+L197/100)</f>
        <v>0</v>
      </c>
      <c r="N197" s="226">
        <v>0</v>
      </c>
      <c r="O197" s="226">
        <f>ROUND(E197*N197,2)</f>
        <v>0</v>
      </c>
      <c r="P197" s="226">
        <v>1.933E-2</v>
      </c>
      <c r="Q197" s="226">
        <f>ROUND(E197*P197,2)</f>
        <v>0.02</v>
      </c>
      <c r="R197" s="226"/>
      <c r="S197" s="226" t="s">
        <v>145</v>
      </c>
      <c r="T197" s="226" t="s">
        <v>161</v>
      </c>
      <c r="U197" s="226">
        <v>0</v>
      </c>
      <c r="V197" s="226">
        <f>ROUND(E197*U197,2)</f>
        <v>0</v>
      </c>
      <c r="W197" s="226"/>
      <c r="X197" s="226" t="s">
        <v>211</v>
      </c>
      <c r="Y197" s="207"/>
      <c r="Z197" s="207"/>
      <c r="AA197" s="207"/>
      <c r="AB197" s="207"/>
      <c r="AC197" s="207"/>
      <c r="AD197" s="207"/>
      <c r="AE197" s="207"/>
      <c r="AF197" s="207"/>
      <c r="AG197" s="207" t="s">
        <v>212</v>
      </c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5">
      <c r="A198" s="245">
        <v>98</v>
      </c>
      <c r="B198" s="246" t="s">
        <v>406</v>
      </c>
      <c r="C198" s="255" t="s">
        <v>407</v>
      </c>
      <c r="D198" s="247" t="s">
        <v>332</v>
      </c>
      <c r="E198" s="248">
        <v>1</v>
      </c>
      <c r="F198" s="249"/>
      <c r="G198" s="250">
        <f>ROUND(E198*F198,2)</f>
        <v>0</v>
      </c>
      <c r="H198" s="227">
        <v>0</v>
      </c>
      <c r="I198" s="226">
        <f>ROUND(E198*H198,2)</f>
        <v>0</v>
      </c>
      <c r="J198" s="227">
        <v>151.5</v>
      </c>
      <c r="K198" s="226">
        <f>ROUND(E198*J198,2)</f>
        <v>151.5</v>
      </c>
      <c r="L198" s="226">
        <v>15</v>
      </c>
      <c r="M198" s="226">
        <f>G198*(1+L198/100)</f>
        <v>0</v>
      </c>
      <c r="N198" s="226">
        <v>0</v>
      </c>
      <c r="O198" s="226">
        <f>ROUND(E198*N198,2)</f>
        <v>0</v>
      </c>
      <c r="P198" s="226">
        <v>1.9460000000000002E-2</v>
      </c>
      <c r="Q198" s="226">
        <f>ROUND(E198*P198,2)</f>
        <v>0.02</v>
      </c>
      <c r="R198" s="226"/>
      <c r="S198" s="226" t="s">
        <v>145</v>
      </c>
      <c r="T198" s="226" t="s">
        <v>145</v>
      </c>
      <c r="U198" s="226">
        <v>0</v>
      </c>
      <c r="V198" s="226">
        <f>ROUND(E198*U198,2)</f>
        <v>0</v>
      </c>
      <c r="W198" s="226"/>
      <c r="X198" s="226" t="s">
        <v>211</v>
      </c>
      <c r="Y198" s="207"/>
      <c r="Z198" s="207"/>
      <c r="AA198" s="207"/>
      <c r="AB198" s="207"/>
      <c r="AC198" s="207"/>
      <c r="AD198" s="207"/>
      <c r="AE198" s="207"/>
      <c r="AF198" s="207"/>
      <c r="AG198" s="207" t="s">
        <v>212</v>
      </c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5">
      <c r="A199" s="245">
        <v>99</v>
      </c>
      <c r="B199" s="246" t="s">
        <v>408</v>
      </c>
      <c r="C199" s="255" t="s">
        <v>409</v>
      </c>
      <c r="D199" s="247" t="s">
        <v>332</v>
      </c>
      <c r="E199" s="248">
        <v>1</v>
      </c>
      <c r="F199" s="249"/>
      <c r="G199" s="250">
        <f>ROUND(E199*F199,2)</f>
        <v>0</v>
      </c>
      <c r="H199" s="227">
        <v>0</v>
      </c>
      <c r="I199" s="226">
        <f>ROUND(E199*H199,2)</f>
        <v>0</v>
      </c>
      <c r="J199" s="227">
        <v>171</v>
      </c>
      <c r="K199" s="226">
        <f>ROUND(E199*J199,2)</f>
        <v>171</v>
      </c>
      <c r="L199" s="226">
        <v>15</v>
      </c>
      <c r="M199" s="226">
        <f>G199*(1+L199/100)</f>
        <v>0</v>
      </c>
      <c r="N199" s="226">
        <v>0</v>
      </c>
      <c r="O199" s="226">
        <f>ROUND(E199*N199,2)</f>
        <v>0</v>
      </c>
      <c r="P199" s="226">
        <v>3.2899999999999999E-2</v>
      </c>
      <c r="Q199" s="226">
        <f>ROUND(E199*P199,2)</f>
        <v>0.03</v>
      </c>
      <c r="R199" s="226"/>
      <c r="S199" s="226" t="s">
        <v>145</v>
      </c>
      <c r="T199" s="226" t="s">
        <v>145</v>
      </c>
      <c r="U199" s="226">
        <v>0</v>
      </c>
      <c r="V199" s="226">
        <f>ROUND(E199*U199,2)</f>
        <v>0</v>
      </c>
      <c r="W199" s="226"/>
      <c r="X199" s="226" t="s">
        <v>211</v>
      </c>
      <c r="Y199" s="207"/>
      <c r="Z199" s="207"/>
      <c r="AA199" s="207"/>
      <c r="AB199" s="207"/>
      <c r="AC199" s="207"/>
      <c r="AD199" s="207"/>
      <c r="AE199" s="207"/>
      <c r="AF199" s="207"/>
      <c r="AG199" s="207" t="s">
        <v>212</v>
      </c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5">
      <c r="A200" s="245">
        <v>100</v>
      </c>
      <c r="B200" s="246" t="s">
        <v>410</v>
      </c>
      <c r="C200" s="255" t="s">
        <v>411</v>
      </c>
      <c r="D200" s="247" t="s">
        <v>0</v>
      </c>
      <c r="E200" s="248">
        <v>324.70440000000002</v>
      </c>
      <c r="F200" s="249"/>
      <c r="G200" s="250">
        <f>ROUND(E200*F200,2)</f>
        <v>0</v>
      </c>
      <c r="H200" s="227">
        <v>0</v>
      </c>
      <c r="I200" s="226">
        <f>ROUND(E200*H200,2)</f>
        <v>0</v>
      </c>
      <c r="J200" s="227">
        <v>0.32</v>
      </c>
      <c r="K200" s="226">
        <f>ROUND(E200*J200,2)</f>
        <v>103.91</v>
      </c>
      <c r="L200" s="226">
        <v>15</v>
      </c>
      <c r="M200" s="226">
        <f>G200*(1+L200/100)</f>
        <v>0</v>
      </c>
      <c r="N200" s="226">
        <v>0</v>
      </c>
      <c r="O200" s="226">
        <f>ROUND(E200*N200,2)</f>
        <v>0</v>
      </c>
      <c r="P200" s="226">
        <v>0</v>
      </c>
      <c r="Q200" s="226">
        <f>ROUND(E200*P200,2)</f>
        <v>0</v>
      </c>
      <c r="R200" s="226"/>
      <c r="S200" s="226" t="s">
        <v>145</v>
      </c>
      <c r="T200" s="226" t="s">
        <v>161</v>
      </c>
      <c r="U200" s="226">
        <v>0</v>
      </c>
      <c r="V200" s="226">
        <f>ROUND(E200*U200,2)</f>
        <v>0</v>
      </c>
      <c r="W200" s="226"/>
      <c r="X200" s="226" t="s">
        <v>271</v>
      </c>
      <c r="Y200" s="207"/>
      <c r="Z200" s="207"/>
      <c r="AA200" s="207"/>
      <c r="AB200" s="207"/>
      <c r="AC200" s="207"/>
      <c r="AD200" s="207"/>
      <c r="AE200" s="207"/>
      <c r="AF200" s="207"/>
      <c r="AG200" s="207" t="s">
        <v>272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x14ac:dyDescent="0.25">
      <c r="A201" s="233" t="s">
        <v>140</v>
      </c>
      <c r="B201" s="234" t="s">
        <v>86</v>
      </c>
      <c r="C201" s="252" t="s">
        <v>87</v>
      </c>
      <c r="D201" s="235"/>
      <c r="E201" s="236"/>
      <c r="F201" s="237"/>
      <c r="G201" s="238">
        <f>SUMIF(AG202:AG210,"&lt;&gt;NOR",G202:G210)</f>
        <v>0</v>
      </c>
      <c r="H201" s="232"/>
      <c r="I201" s="232">
        <f>SUM(I202:I210)</f>
        <v>1025.55</v>
      </c>
      <c r="J201" s="232"/>
      <c r="K201" s="232">
        <f>SUM(K202:K210)</f>
        <v>1368.81</v>
      </c>
      <c r="L201" s="232"/>
      <c r="M201" s="232">
        <f>SUM(M202:M210)</f>
        <v>0</v>
      </c>
      <c r="N201" s="232"/>
      <c r="O201" s="232">
        <f>SUM(O202:O210)</f>
        <v>0</v>
      </c>
      <c r="P201" s="232"/>
      <c r="Q201" s="232">
        <f>SUM(Q202:Q210)</f>
        <v>0.01</v>
      </c>
      <c r="R201" s="232"/>
      <c r="S201" s="232"/>
      <c r="T201" s="232"/>
      <c r="U201" s="232"/>
      <c r="V201" s="232">
        <f>SUM(V202:V210)</f>
        <v>2.94</v>
      </c>
      <c r="W201" s="232"/>
      <c r="X201" s="232"/>
      <c r="AG201" t="s">
        <v>141</v>
      </c>
    </row>
    <row r="202" spans="1:60" ht="20.399999999999999" outlineLevel="1" x14ac:dyDescent="0.25">
      <c r="A202" s="245">
        <v>101</v>
      </c>
      <c r="B202" s="246" t="s">
        <v>412</v>
      </c>
      <c r="C202" s="255" t="s">
        <v>413</v>
      </c>
      <c r="D202" s="247" t="s">
        <v>224</v>
      </c>
      <c r="E202" s="248">
        <v>1</v>
      </c>
      <c r="F202" s="249"/>
      <c r="G202" s="250">
        <f>ROUND(E202*F202,2)</f>
        <v>0</v>
      </c>
      <c r="H202" s="227">
        <v>132.55000000000001</v>
      </c>
      <c r="I202" s="226">
        <f>ROUND(E202*H202,2)</f>
        <v>132.55000000000001</v>
      </c>
      <c r="J202" s="227">
        <v>159.44999999999999</v>
      </c>
      <c r="K202" s="226">
        <f>ROUND(E202*J202,2)</f>
        <v>159.44999999999999</v>
      </c>
      <c r="L202" s="226">
        <v>15</v>
      </c>
      <c r="M202" s="226">
        <f>G202*(1+L202/100)</f>
        <v>0</v>
      </c>
      <c r="N202" s="226">
        <v>7.2999999999999996E-4</v>
      </c>
      <c r="O202" s="226">
        <f>ROUND(E202*N202,2)</f>
        <v>0</v>
      </c>
      <c r="P202" s="226">
        <v>0</v>
      </c>
      <c r="Q202" s="226">
        <f>ROUND(E202*P202,2)</f>
        <v>0</v>
      </c>
      <c r="R202" s="226"/>
      <c r="S202" s="226" t="s">
        <v>145</v>
      </c>
      <c r="T202" s="226" t="s">
        <v>161</v>
      </c>
      <c r="U202" s="226">
        <v>0.33</v>
      </c>
      <c r="V202" s="226">
        <f>ROUND(E202*U202,2)</f>
        <v>0.33</v>
      </c>
      <c r="W202" s="226"/>
      <c r="X202" s="226" t="s">
        <v>146</v>
      </c>
      <c r="Y202" s="207"/>
      <c r="Z202" s="207"/>
      <c r="AA202" s="207"/>
      <c r="AB202" s="207"/>
      <c r="AC202" s="207"/>
      <c r="AD202" s="207"/>
      <c r="AE202" s="207"/>
      <c r="AF202" s="207"/>
      <c r="AG202" s="207" t="s">
        <v>147</v>
      </c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5">
      <c r="A203" s="245">
        <v>102</v>
      </c>
      <c r="B203" s="246" t="s">
        <v>414</v>
      </c>
      <c r="C203" s="255" t="s">
        <v>415</v>
      </c>
      <c r="D203" s="247" t="s">
        <v>157</v>
      </c>
      <c r="E203" s="248">
        <v>0.5</v>
      </c>
      <c r="F203" s="249"/>
      <c r="G203" s="250">
        <f>ROUND(E203*F203,2)</f>
        <v>0</v>
      </c>
      <c r="H203" s="227">
        <v>0</v>
      </c>
      <c r="I203" s="226">
        <f>ROUND(E203*H203,2)</f>
        <v>0</v>
      </c>
      <c r="J203" s="227">
        <v>161</v>
      </c>
      <c r="K203" s="226">
        <f>ROUND(E203*J203,2)</f>
        <v>80.5</v>
      </c>
      <c r="L203" s="226">
        <v>15</v>
      </c>
      <c r="M203" s="226">
        <f>G203*(1+L203/100)</f>
        <v>0</v>
      </c>
      <c r="N203" s="226">
        <v>0</v>
      </c>
      <c r="O203" s="226">
        <f>ROUND(E203*N203,2)</f>
        <v>0</v>
      </c>
      <c r="P203" s="226">
        <v>0</v>
      </c>
      <c r="Q203" s="226">
        <f>ROUND(E203*P203,2)</f>
        <v>0</v>
      </c>
      <c r="R203" s="226"/>
      <c r="S203" s="226" t="s">
        <v>145</v>
      </c>
      <c r="T203" s="226" t="s">
        <v>161</v>
      </c>
      <c r="U203" s="226">
        <v>0.35</v>
      </c>
      <c r="V203" s="226">
        <f>ROUND(E203*U203,2)</f>
        <v>0.18</v>
      </c>
      <c r="W203" s="226"/>
      <c r="X203" s="226" t="s">
        <v>146</v>
      </c>
      <c r="Y203" s="207"/>
      <c r="Z203" s="207"/>
      <c r="AA203" s="207"/>
      <c r="AB203" s="207"/>
      <c r="AC203" s="207"/>
      <c r="AD203" s="207"/>
      <c r="AE203" s="207"/>
      <c r="AF203" s="207"/>
      <c r="AG203" s="207" t="s">
        <v>147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5">
      <c r="A204" s="245">
        <v>103</v>
      </c>
      <c r="B204" s="246" t="s">
        <v>416</v>
      </c>
      <c r="C204" s="255" t="s">
        <v>417</v>
      </c>
      <c r="D204" s="247" t="s">
        <v>224</v>
      </c>
      <c r="E204" s="248">
        <v>2</v>
      </c>
      <c r="F204" s="249"/>
      <c r="G204" s="250">
        <f>ROUND(E204*F204,2)</f>
        <v>0</v>
      </c>
      <c r="H204" s="227">
        <v>0</v>
      </c>
      <c r="I204" s="226">
        <f>ROUND(E204*H204,2)</f>
        <v>0</v>
      </c>
      <c r="J204" s="227">
        <v>344.5</v>
      </c>
      <c r="K204" s="226">
        <f>ROUND(E204*J204,2)</f>
        <v>689</v>
      </c>
      <c r="L204" s="226">
        <v>15</v>
      </c>
      <c r="M204" s="226">
        <f>G204*(1+L204/100)</f>
        <v>0</v>
      </c>
      <c r="N204" s="226">
        <v>0</v>
      </c>
      <c r="O204" s="226">
        <f>ROUND(E204*N204,2)</f>
        <v>0</v>
      </c>
      <c r="P204" s="226">
        <v>0</v>
      </c>
      <c r="Q204" s="226">
        <f>ROUND(E204*P204,2)</f>
        <v>0</v>
      </c>
      <c r="R204" s="226"/>
      <c r="S204" s="226" t="s">
        <v>145</v>
      </c>
      <c r="T204" s="226" t="s">
        <v>161</v>
      </c>
      <c r="U204" s="226">
        <v>0.75</v>
      </c>
      <c r="V204" s="226">
        <f>ROUND(E204*U204,2)</f>
        <v>1.5</v>
      </c>
      <c r="W204" s="226"/>
      <c r="X204" s="226" t="s">
        <v>146</v>
      </c>
      <c r="Y204" s="207"/>
      <c r="Z204" s="207"/>
      <c r="AA204" s="207"/>
      <c r="AB204" s="207"/>
      <c r="AC204" s="207"/>
      <c r="AD204" s="207"/>
      <c r="AE204" s="207"/>
      <c r="AF204" s="207"/>
      <c r="AG204" s="207" t="s">
        <v>147</v>
      </c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ht="20.399999999999999" outlineLevel="1" x14ac:dyDescent="0.25">
      <c r="A205" s="245">
        <v>104</v>
      </c>
      <c r="B205" s="246" t="s">
        <v>418</v>
      </c>
      <c r="C205" s="255" t="s">
        <v>419</v>
      </c>
      <c r="D205" s="247" t="s">
        <v>224</v>
      </c>
      <c r="E205" s="248">
        <v>1</v>
      </c>
      <c r="F205" s="249"/>
      <c r="G205" s="250">
        <f>ROUND(E205*F205,2)</f>
        <v>0</v>
      </c>
      <c r="H205" s="227">
        <v>0</v>
      </c>
      <c r="I205" s="226">
        <f>ROUND(E205*H205,2)</f>
        <v>0</v>
      </c>
      <c r="J205" s="227">
        <v>230</v>
      </c>
      <c r="K205" s="226">
        <f>ROUND(E205*J205,2)</f>
        <v>230</v>
      </c>
      <c r="L205" s="226">
        <v>15</v>
      </c>
      <c r="M205" s="226">
        <f>G205*(1+L205/100)</f>
        <v>0</v>
      </c>
      <c r="N205" s="226">
        <v>0</v>
      </c>
      <c r="O205" s="226">
        <f>ROUND(E205*N205,2)</f>
        <v>0</v>
      </c>
      <c r="P205" s="226">
        <v>0</v>
      </c>
      <c r="Q205" s="226">
        <f>ROUND(E205*P205,2)</f>
        <v>0</v>
      </c>
      <c r="R205" s="226"/>
      <c r="S205" s="226" t="s">
        <v>145</v>
      </c>
      <c r="T205" s="226" t="s">
        <v>161</v>
      </c>
      <c r="U205" s="226">
        <v>0.5</v>
      </c>
      <c r="V205" s="226">
        <f>ROUND(E205*U205,2)</f>
        <v>0.5</v>
      </c>
      <c r="W205" s="226"/>
      <c r="X205" s="226" t="s">
        <v>146</v>
      </c>
      <c r="Y205" s="207"/>
      <c r="Z205" s="207"/>
      <c r="AA205" s="207"/>
      <c r="AB205" s="207"/>
      <c r="AC205" s="207"/>
      <c r="AD205" s="207"/>
      <c r="AE205" s="207"/>
      <c r="AF205" s="207"/>
      <c r="AG205" s="207" t="s">
        <v>147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ht="20.399999999999999" outlineLevel="1" x14ac:dyDescent="0.25">
      <c r="A206" s="245">
        <v>105</v>
      </c>
      <c r="B206" s="246" t="s">
        <v>420</v>
      </c>
      <c r="C206" s="255" t="s">
        <v>421</v>
      </c>
      <c r="D206" s="247" t="s">
        <v>224</v>
      </c>
      <c r="E206" s="248">
        <v>1</v>
      </c>
      <c r="F206" s="249"/>
      <c r="G206" s="250">
        <f>ROUND(E206*F206,2)</f>
        <v>0</v>
      </c>
      <c r="H206" s="227">
        <v>0</v>
      </c>
      <c r="I206" s="226">
        <f>ROUND(E206*H206,2)</f>
        <v>0</v>
      </c>
      <c r="J206" s="227">
        <v>197</v>
      </c>
      <c r="K206" s="226">
        <f>ROUND(E206*J206,2)</f>
        <v>197</v>
      </c>
      <c r="L206" s="226">
        <v>15</v>
      </c>
      <c r="M206" s="226">
        <f>G206*(1+L206/100)</f>
        <v>0</v>
      </c>
      <c r="N206" s="226">
        <v>0</v>
      </c>
      <c r="O206" s="226">
        <f>ROUND(E206*N206,2)</f>
        <v>0</v>
      </c>
      <c r="P206" s="226">
        <v>1.489E-2</v>
      </c>
      <c r="Q206" s="226">
        <f>ROUND(E206*P206,2)</f>
        <v>0.01</v>
      </c>
      <c r="R206" s="226"/>
      <c r="S206" s="226" t="s">
        <v>145</v>
      </c>
      <c r="T206" s="226" t="s">
        <v>161</v>
      </c>
      <c r="U206" s="226">
        <v>0.42899999999999999</v>
      </c>
      <c r="V206" s="226">
        <f>ROUND(E206*U206,2)</f>
        <v>0.43</v>
      </c>
      <c r="W206" s="226"/>
      <c r="X206" s="226" t="s">
        <v>146</v>
      </c>
      <c r="Y206" s="207"/>
      <c r="Z206" s="207"/>
      <c r="AA206" s="207"/>
      <c r="AB206" s="207"/>
      <c r="AC206" s="207"/>
      <c r="AD206" s="207"/>
      <c r="AE206" s="207"/>
      <c r="AF206" s="207"/>
      <c r="AG206" s="207" t="s">
        <v>147</v>
      </c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outlineLevel="1" x14ac:dyDescent="0.25">
      <c r="A207" s="245">
        <v>106</v>
      </c>
      <c r="B207" s="246" t="s">
        <v>422</v>
      </c>
      <c r="C207" s="255" t="s">
        <v>423</v>
      </c>
      <c r="D207" s="247" t="s">
        <v>157</v>
      </c>
      <c r="E207" s="248">
        <v>0.5</v>
      </c>
      <c r="F207" s="249"/>
      <c r="G207" s="250">
        <f>ROUND(E207*F207,2)</f>
        <v>0</v>
      </c>
      <c r="H207" s="227">
        <v>142</v>
      </c>
      <c r="I207" s="226">
        <f>ROUND(E207*H207,2)</f>
        <v>71</v>
      </c>
      <c r="J207" s="227">
        <v>0</v>
      </c>
      <c r="K207" s="226">
        <f>ROUND(E207*J207,2)</f>
        <v>0</v>
      </c>
      <c r="L207" s="226">
        <v>15</v>
      </c>
      <c r="M207" s="226">
        <f>G207*(1+L207/100)</f>
        <v>0</v>
      </c>
      <c r="N207" s="226">
        <v>4.8000000000000001E-4</v>
      </c>
      <c r="O207" s="226">
        <f>ROUND(E207*N207,2)</f>
        <v>0</v>
      </c>
      <c r="P207" s="226">
        <v>0</v>
      </c>
      <c r="Q207" s="226">
        <f>ROUND(E207*P207,2)</f>
        <v>0</v>
      </c>
      <c r="R207" s="226"/>
      <c r="S207" s="226" t="s">
        <v>286</v>
      </c>
      <c r="T207" s="226" t="s">
        <v>161</v>
      </c>
      <c r="U207" s="226">
        <v>0</v>
      </c>
      <c r="V207" s="226">
        <f>ROUND(E207*U207,2)</f>
        <v>0</v>
      </c>
      <c r="W207" s="226"/>
      <c r="X207" s="226" t="s">
        <v>168</v>
      </c>
      <c r="Y207" s="207"/>
      <c r="Z207" s="207"/>
      <c r="AA207" s="207"/>
      <c r="AB207" s="207"/>
      <c r="AC207" s="207"/>
      <c r="AD207" s="207"/>
      <c r="AE207" s="207"/>
      <c r="AF207" s="207"/>
      <c r="AG207" s="207" t="s">
        <v>169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ht="20.399999999999999" outlineLevel="1" x14ac:dyDescent="0.25">
      <c r="A208" s="245">
        <v>107</v>
      </c>
      <c r="B208" s="246" t="s">
        <v>424</v>
      </c>
      <c r="C208" s="255" t="s">
        <v>425</v>
      </c>
      <c r="D208" s="247" t="s">
        <v>224</v>
      </c>
      <c r="E208" s="248">
        <v>1</v>
      </c>
      <c r="F208" s="249"/>
      <c r="G208" s="250">
        <f>ROUND(E208*F208,2)</f>
        <v>0</v>
      </c>
      <c r="H208" s="227">
        <v>544</v>
      </c>
      <c r="I208" s="226">
        <f>ROUND(E208*H208,2)</f>
        <v>544</v>
      </c>
      <c r="J208" s="227">
        <v>0</v>
      </c>
      <c r="K208" s="226">
        <f>ROUND(E208*J208,2)</f>
        <v>0</v>
      </c>
      <c r="L208" s="226">
        <v>15</v>
      </c>
      <c r="M208" s="226">
        <f>G208*(1+L208/100)</f>
        <v>0</v>
      </c>
      <c r="N208" s="226">
        <v>5.9000000000000003E-4</v>
      </c>
      <c r="O208" s="226">
        <f>ROUND(E208*N208,2)</f>
        <v>0</v>
      </c>
      <c r="P208" s="226">
        <v>0</v>
      </c>
      <c r="Q208" s="226">
        <f>ROUND(E208*P208,2)</f>
        <v>0</v>
      </c>
      <c r="R208" s="226" t="s">
        <v>167</v>
      </c>
      <c r="S208" s="226" t="s">
        <v>145</v>
      </c>
      <c r="T208" s="226" t="s">
        <v>161</v>
      </c>
      <c r="U208" s="226">
        <v>0</v>
      </c>
      <c r="V208" s="226">
        <f>ROUND(E208*U208,2)</f>
        <v>0</v>
      </c>
      <c r="W208" s="226"/>
      <c r="X208" s="226" t="s">
        <v>168</v>
      </c>
      <c r="Y208" s="207"/>
      <c r="Z208" s="207"/>
      <c r="AA208" s="207"/>
      <c r="AB208" s="207"/>
      <c r="AC208" s="207"/>
      <c r="AD208" s="207"/>
      <c r="AE208" s="207"/>
      <c r="AF208" s="207"/>
      <c r="AG208" s="207" t="s">
        <v>169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5">
      <c r="A209" s="245">
        <v>108</v>
      </c>
      <c r="B209" s="246" t="s">
        <v>426</v>
      </c>
      <c r="C209" s="255" t="s">
        <v>427</v>
      </c>
      <c r="D209" s="247" t="s">
        <v>224</v>
      </c>
      <c r="E209" s="248">
        <v>2</v>
      </c>
      <c r="F209" s="249"/>
      <c r="G209" s="250">
        <f>ROUND(E209*F209,2)</f>
        <v>0</v>
      </c>
      <c r="H209" s="227">
        <v>139</v>
      </c>
      <c r="I209" s="226">
        <f>ROUND(E209*H209,2)</f>
        <v>278</v>
      </c>
      <c r="J209" s="227">
        <v>0</v>
      </c>
      <c r="K209" s="226">
        <f>ROUND(E209*J209,2)</f>
        <v>0</v>
      </c>
      <c r="L209" s="226">
        <v>15</v>
      </c>
      <c r="M209" s="226">
        <f>G209*(1+L209/100)</f>
        <v>0</v>
      </c>
      <c r="N209" s="226">
        <v>8.0000000000000007E-5</v>
      </c>
      <c r="O209" s="226">
        <f>ROUND(E209*N209,2)</f>
        <v>0</v>
      </c>
      <c r="P209" s="226">
        <v>0</v>
      </c>
      <c r="Q209" s="226">
        <f>ROUND(E209*P209,2)</f>
        <v>0</v>
      </c>
      <c r="R209" s="226"/>
      <c r="S209" s="226" t="s">
        <v>286</v>
      </c>
      <c r="T209" s="226" t="s">
        <v>161</v>
      </c>
      <c r="U209" s="226">
        <v>0</v>
      </c>
      <c r="V209" s="226">
        <f>ROUND(E209*U209,2)</f>
        <v>0</v>
      </c>
      <c r="W209" s="226"/>
      <c r="X209" s="226" t="s">
        <v>168</v>
      </c>
      <c r="Y209" s="207"/>
      <c r="Z209" s="207"/>
      <c r="AA209" s="207"/>
      <c r="AB209" s="207"/>
      <c r="AC209" s="207"/>
      <c r="AD209" s="207"/>
      <c r="AE209" s="207"/>
      <c r="AF209" s="207"/>
      <c r="AG209" s="207" t="s">
        <v>169</v>
      </c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5">
      <c r="A210" s="245">
        <v>109</v>
      </c>
      <c r="B210" s="246" t="s">
        <v>428</v>
      </c>
      <c r="C210" s="255" t="s">
        <v>429</v>
      </c>
      <c r="D210" s="247" t="s">
        <v>0</v>
      </c>
      <c r="E210" s="248">
        <v>23.815000000000001</v>
      </c>
      <c r="F210" s="249"/>
      <c r="G210" s="250">
        <f>ROUND(E210*F210,2)</f>
        <v>0</v>
      </c>
      <c r="H210" s="227">
        <v>0</v>
      </c>
      <c r="I210" s="226">
        <f>ROUND(E210*H210,2)</f>
        <v>0</v>
      </c>
      <c r="J210" s="227">
        <v>0.54</v>
      </c>
      <c r="K210" s="226">
        <f>ROUND(E210*J210,2)</f>
        <v>12.86</v>
      </c>
      <c r="L210" s="226">
        <v>15</v>
      </c>
      <c r="M210" s="226">
        <f>G210*(1+L210/100)</f>
        <v>0</v>
      </c>
      <c r="N210" s="226">
        <v>0</v>
      </c>
      <c r="O210" s="226">
        <f>ROUND(E210*N210,2)</f>
        <v>0</v>
      </c>
      <c r="P210" s="226">
        <v>0</v>
      </c>
      <c r="Q210" s="226">
        <f>ROUND(E210*P210,2)</f>
        <v>0</v>
      </c>
      <c r="R210" s="226"/>
      <c r="S210" s="226" t="s">
        <v>145</v>
      </c>
      <c r="T210" s="226" t="s">
        <v>161</v>
      </c>
      <c r="U210" s="226">
        <v>0</v>
      </c>
      <c r="V210" s="226">
        <f>ROUND(E210*U210,2)</f>
        <v>0</v>
      </c>
      <c r="W210" s="226"/>
      <c r="X210" s="226" t="s">
        <v>271</v>
      </c>
      <c r="Y210" s="207"/>
      <c r="Z210" s="207"/>
      <c r="AA210" s="207"/>
      <c r="AB210" s="207"/>
      <c r="AC210" s="207"/>
      <c r="AD210" s="207"/>
      <c r="AE210" s="207"/>
      <c r="AF210" s="207"/>
      <c r="AG210" s="207" t="s">
        <v>272</v>
      </c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x14ac:dyDescent="0.25">
      <c r="A211" s="233" t="s">
        <v>140</v>
      </c>
      <c r="B211" s="234" t="s">
        <v>90</v>
      </c>
      <c r="C211" s="252" t="s">
        <v>91</v>
      </c>
      <c r="D211" s="235"/>
      <c r="E211" s="236"/>
      <c r="F211" s="237"/>
      <c r="G211" s="238">
        <f>SUMIF(AG212:AG237,"&lt;&gt;NOR",G212:G237)</f>
        <v>0</v>
      </c>
      <c r="H211" s="232"/>
      <c r="I211" s="232">
        <f>SUM(I212:I237)</f>
        <v>18018</v>
      </c>
      <c r="J211" s="232"/>
      <c r="K211" s="232">
        <f>SUM(K212:K237)</f>
        <v>60880.18</v>
      </c>
      <c r="L211" s="232"/>
      <c r="M211" s="232">
        <f>SUM(M212:M237)</f>
        <v>0</v>
      </c>
      <c r="N211" s="232"/>
      <c r="O211" s="232">
        <f>SUM(O212:O237)</f>
        <v>6.9999999999999993E-2</v>
      </c>
      <c r="P211" s="232"/>
      <c r="Q211" s="232">
        <f>SUM(Q212:Q237)</f>
        <v>0.22</v>
      </c>
      <c r="R211" s="232"/>
      <c r="S211" s="232"/>
      <c r="T211" s="232"/>
      <c r="U211" s="232"/>
      <c r="V211" s="232">
        <f>SUM(V212:V237)</f>
        <v>8.84</v>
      </c>
      <c r="W211" s="232"/>
      <c r="X211" s="232"/>
      <c r="AG211" t="s">
        <v>141</v>
      </c>
    </row>
    <row r="212" spans="1:60" outlineLevel="1" x14ac:dyDescent="0.25">
      <c r="A212" s="245">
        <v>110</v>
      </c>
      <c r="B212" s="246" t="s">
        <v>440</v>
      </c>
      <c r="C212" s="255" t="s">
        <v>441</v>
      </c>
      <c r="D212" s="247" t="s">
        <v>224</v>
      </c>
      <c r="E212" s="248">
        <v>4</v>
      </c>
      <c r="F212" s="249"/>
      <c r="G212" s="250">
        <f>ROUND(E212*F212,2)</f>
        <v>0</v>
      </c>
      <c r="H212" s="227">
        <v>0</v>
      </c>
      <c r="I212" s="226">
        <f>ROUND(E212*H212,2)</f>
        <v>0</v>
      </c>
      <c r="J212" s="227">
        <v>160</v>
      </c>
      <c r="K212" s="226">
        <f>ROUND(E212*J212,2)</f>
        <v>640</v>
      </c>
      <c r="L212" s="226">
        <v>15</v>
      </c>
      <c r="M212" s="226">
        <f>G212*(1+L212/100)</f>
        <v>0</v>
      </c>
      <c r="N212" s="226">
        <v>0</v>
      </c>
      <c r="O212" s="226">
        <f>ROUND(E212*N212,2)</f>
        <v>0</v>
      </c>
      <c r="P212" s="226">
        <v>0</v>
      </c>
      <c r="Q212" s="226">
        <f>ROUND(E212*P212,2)</f>
        <v>0</v>
      </c>
      <c r="R212" s="226"/>
      <c r="S212" s="226" t="s">
        <v>145</v>
      </c>
      <c r="T212" s="226" t="s">
        <v>161</v>
      </c>
      <c r="U212" s="226">
        <v>1.45</v>
      </c>
      <c r="V212" s="226">
        <f>ROUND(E212*U212,2)</f>
        <v>5.8</v>
      </c>
      <c r="W212" s="226"/>
      <c r="X212" s="226" t="s">
        <v>146</v>
      </c>
      <c r="Y212" s="207"/>
      <c r="Z212" s="207"/>
      <c r="AA212" s="207"/>
      <c r="AB212" s="207"/>
      <c r="AC212" s="207"/>
      <c r="AD212" s="207"/>
      <c r="AE212" s="207"/>
      <c r="AF212" s="207"/>
      <c r="AG212" s="207" t="s">
        <v>147</v>
      </c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5">
      <c r="A213" s="245">
        <v>111</v>
      </c>
      <c r="B213" s="246" t="s">
        <v>442</v>
      </c>
      <c r="C213" s="255" t="s">
        <v>443</v>
      </c>
      <c r="D213" s="247" t="s">
        <v>224</v>
      </c>
      <c r="E213" s="248">
        <v>2</v>
      </c>
      <c r="F213" s="249"/>
      <c r="G213" s="250">
        <f>ROUND(E213*F213,2)</f>
        <v>0</v>
      </c>
      <c r="H213" s="227">
        <v>0</v>
      </c>
      <c r="I213" s="226">
        <f>ROUND(E213*H213,2)</f>
        <v>0</v>
      </c>
      <c r="J213" s="227">
        <v>50.6</v>
      </c>
      <c r="K213" s="226">
        <f>ROUND(E213*J213,2)</f>
        <v>101.2</v>
      </c>
      <c r="L213" s="226">
        <v>15</v>
      </c>
      <c r="M213" s="226">
        <f>G213*(1+L213/100)</f>
        <v>0</v>
      </c>
      <c r="N213" s="226">
        <v>0</v>
      </c>
      <c r="O213" s="226">
        <f>ROUND(E213*N213,2)</f>
        <v>0</v>
      </c>
      <c r="P213" s="226">
        <v>1.8E-3</v>
      </c>
      <c r="Q213" s="226">
        <f>ROUND(E213*P213,2)</f>
        <v>0</v>
      </c>
      <c r="R213" s="226"/>
      <c r="S213" s="226" t="s">
        <v>145</v>
      </c>
      <c r="T213" s="226" t="s">
        <v>161</v>
      </c>
      <c r="U213" s="226">
        <v>0.11</v>
      </c>
      <c r="V213" s="226">
        <f>ROUND(E213*U213,2)</f>
        <v>0.22</v>
      </c>
      <c r="W213" s="226"/>
      <c r="X213" s="226" t="s">
        <v>146</v>
      </c>
      <c r="Y213" s="207"/>
      <c r="Z213" s="207"/>
      <c r="AA213" s="207"/>
      <c r="AB213" s="207"/>
      <c r="AC213" s="207"/>
      <c r="AD213" s="207"/>
      <c r="AE213" s="207"/>
      <c r="AF213" s="207"/>
      <c r="AG213" s="207" t="s">
        <v>147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5">
      <c r="A214" s="245">
        <v>112</v>
      </c>
      <c r="B214" s="246" t="s">
        <v>446</v>
      </c>
      <c r="C214" s="255" t="s">
        <v>447</v>
      </c>
      <c r="D214" s="247" t="s">
        <v>224</v>
      </c>
      <c r="E214" s="248">
        <v>2</v>
      </c>
      <c r="F214" s="249"/>
      <c r="G214" s="250">
        <f>ROUND(E214*F214,2)</f>
        <v>0</v>
      </c>
      <c r="H214" s="227">
        <v>0</v>
      </c>
      <c r="I214" s="226">
        <f>ROUND(E214*H214,2)</f>
        <v>0</v>
      </c>
      <c r="J214" s="227">
        <v>211.5</v>
      </c>
      <c r="K214" s="226">
        <f>ROUND(E214*J214,2)</f>
        <v>423</v>
      </c>
      <c r="L214" s="226">
        <v>15</v>
      </c>
      <c r="M214" s="226">
        <f>G214*(1+L214/100)</f>
        <v>0</v>
      </c>
      <c r="N214" s="226">
        <v>0</v>
      </c>
      <c r="O214" s="226">
        <f>ROUND(E214*N214,2)</f>
        <v>0</v>
      </c>
      <c r="P214" s="226">
        <v>0.1104</v>
      </c>
      <c r="Q214" s="226">
        <f>ROUND(E214*P214,2)</f>
        <v>0.22</v>
      </c>
      <c r="R214" s="226"/>
      <c r="S214" s="226" t="s">
        <v>145</v>
      </c>
      <c r="T214" s="226" t="s">
        <v>161</v>
      </c>
      <c r="U214" s="226">
        <v>0.46</v>
      </c>
      <c r="V214" s="226">
        <f>ROUND(E214*U214,2)</f>
        <v>0.92</v>
      </c>
      <c r="W214" s="226"/>
      <c r="X214" s="226" t="s">
        <v>146</v>
      </c>
      <c r="Y214" s="207"/>
      <c r="Z214" s="207"/>
      <c r="AA214" s="207"/>
      <c r="AB214" s="207"/>
      <c r="AC214" s="207"/>
      <c r="AD214" s="207"/>
      <c r="AE214" s="207"/>
      <c r="AF214" s="207"/>
      <c r="AG214" s="207" t="s">
        <v>147</v>
      </c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ht="40.799999999999997" outlineLevel="1" x14ac:dyDescent="0.25">
      <c r="A215" s="245">
        <v>113</v>
      </c>
      <c r="B215" s="246" t="s">
        <v>450</v>
      </c>
      <c r="C215" s="255" t="s">
        <v>703</v>
      </c>
      <c r="D215" s="247" t="s">
        <v>224</v>
      </c>
      <c r="E215" s="248">
        <v>1</v>
      </c>
      <c r="F215" s="249"/>
      <c r="G215" s="250">
        <f>ROUND(E215*F215,2)</f>
        <v>0</v>
      </c>
      <c r="H215" s="227">
        <v>0</v>
      </c>
      <c r="I215" s="226">
        <f>ROUND(E215*H215,2)</f>
        <v>0</v>
      </c>
      <c r="J215" s="227">
        <v>11250</v>
      </c>
      <c r="K215" s="226">
        <f>ROUND(E215*J215,2)</f>
        <v>11250</v>
      </c>
      <c r="L215" s="226">
        <v>15</v>
      </c>
      <c r="M215" s="226">
        <f>G215*(1+L215/100)</f>
        <v>0</v>
      </c>
      <c r="N215" s="226">
        <v>0</v>
      </c>
      <c r="O215" s="226">
        <f>ROUND(E215*N215,2)</f>
        <v>0</v>
      </c>
      <c r="P215" s="226">
        <v>0</v>
      </c>
      <c r="Q215" s="226">
        <f>ROUND(E215*P215,2)</f>
        <v>0</v>
      </c>
      <c r="R215" s="226"/>
      <c r="S215" s="226" t="s">
        <v>286</v>
      </c>
      <c r="T215" s="226" t="s">
        <v>161</v>
      </c>
      <c r="U215" s="226">
        <v>0.95</v>
      </c>
      <c r="V215" s="226">
        <f>ROUND(E215*U215,2)</f>
        <v>0.95</v>
      </c>
      <c r="W215" s="226"/>
      <c r="X215" s="226" t="s">
        <v>146</v>
      </c>
      <c r="Y215" s="207"/>
      <c r="Z215" s="207"/>
      <c r="AA215" s="207"/>
      <c r="AB215" s="207"/>
      <c r="AC215" s="207"/>
      <c r="AD215" s="207"/>
      <c r="AE215" s="207"/>
      <c r="AF215" s="207"/>
      <c r="AG215" s="207" t="s">
        <v>147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ht="30.6" outlineLevel="1" x14ac:dyDescent="0.25">
      <c r="A216" s="245">
        <v>114</v>
      </c>
      <c r="B216" s="246" t="s">
        <v>452</v>
      </c>
      <c r="C216" s="255" t="s">
        <v>453</v>
      </c>
      <c r="D216" s="247" t="s">
        <v>224</v>
      </c>
      <c r="E216" s="248">
        <v>1</v>
      </c>
      <c r="F216" s="249"/>
      <c r="G216" s="250">
        <f>ROUND(E216*F216,2)</f>
        <v>0</v>
      </c>
      <c r="H216" s="227">
        <v>0</v>
      </c>
      <c r="I216" s="226">
        <f>ROUND(E216*H216,2)</f>
        <v>0</v>
      </c>
      <c r="J216" s="227">
        <v>8200</v>
      </c>
      <c r="K216" s="226">
        <f>ROUND(E216*J216,2)</f>
        <v>8200</v>
      </c>
      <c r="L216" s="226">
        <v>15</v>
      </c>
      <c r="M216" s="226">
        <f>G216*(1+L216/100)</f>
        <v>0</v>
      </c>
      <c r="N216" s="226">
        <v>0</v>
      </c>
      <c r="O216" s="226">
        <f>ROUND(E216*N216,2)</f>
        <v>0</v>
      </c>
      <c r="P216" s="226">
        <v>0</v>
      </c>
      <c r="Q216" s="226">
        <f>ROUND(E216*P216,2)</f>
        <v>0</v>
      </c>
      <c r="R216" s="226"/>
      <c r="S216" s="226" t="s">
        <v>286</v>
      </c>
      <c r="T216" s="226" t="s">
        <v>161</v>
      </c>
      <c r="U216" s="226">
        <v>0.95</v>
      </c>
      <c r="V216" s="226">
        <f>ROUND(E216*U216,2)</f>
        <v>0.95</v>
      </c>
      <c r="W216" s="226"/>
      <c r="X216" s="226" t="s">
        <v>146</v>
      </c>
      <c r="Y216" s="207"/>
      <c r="Z216" s="207"/>
      <c r="AA216" s="207"/>
      <c r="AB216" s="207"/>
      <c r="AC216" s="207"/>
      <c r="AD216" s="207"/>
      <c r="AE216" s="207"/>
      <c r="AF216" s="207"/>
      <c r="AG216" s="207" t="s">
        <v>147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ht="20.399999999999999" outlineLevel="1" x14ac:dyDescent="0.25">
      <c r="A217" s="245">
        <v>115</v>
      </c>
      <c r="B217" s="246" t="s">
        <v>454</v>
      </c>
      <c r="C217" s="255" t="s">
        <v>455</v>
      </c>
      <c r="D217" s="247" t="s">
        <v>224</v>
      </c>
      <c r="E217" s="248">
        <v>1</v>
      </c>
      <c r="F217" s="249"/>
      <c r="G217" s="250">
        <f>ROUND(E217*F217,2)</f>
        <v>0</v>
      </c>
      <c r="H217" s="227">
        <v>1990</v>
      </c>
      <c r="I217" s="226">
        <f>ROUND(E217*H217,2)</f>
        <v>1990</v>
      </c>
      <c r="J217" s="227">
        <v>0</v>
      </c>
      <c r="K217" s="226">
        <f>ROUND(E217*J217,2)</f>
        <v>0</v>
      </c>
      <c r="L217" s="226">
        <v>15</v>
      </c>
      <c r="M217" s="226">
        <f>G217*(1+L217/100)</f>
        <v>0</v>
      </c>
      <c r="N217" s="226">
        <v>1.2999999999999999E-2</v>
      </c>
      <c r="O217" s="226">
        <f>ROUND(E217*N217,2)</f>
        <v>0.01</v>
      </c>
      <c r="P217" s="226">
        <v>0</v>
      </c>
      <c r="Q217" s="226">
        <f>ROUND(E217*P217,2)</f>
        <v>0</v>
      </c>
      <c r="R217" s="226"/>
      <c r="S217" s="226" t="s">
        <v>145</v>
      </c>
      <c r="T217" s="226" t="s">
        <v>161</v>
      </c>
      <c r="U217" s="226">
        <v>0</v>
      </c>
      <c r="V217" s="226">
        <f>ROUND(E217*U217,2)</f>
        <v>0</v>
      </c>
      <c r="W217" s="226"/>
      <c r="X217" s="226" t="s">
        <v>211</v>
      </c>
      <c r="Y217" s="207"/>
      <c r="Z217" s="207"/>
      <c r="AA217" s="207"/>
      <c r="AB217" s="207"/>
      <c r="AC217" s="207"/>
      <c r="AD217" s="207"/>
      <c r="AE217" s="207"/>
      <c r="AF217" s="207"/>
      <c r="AG217" s="207" t="s">
        <v>388</v>
      </c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ht="20.399999999999999" outlineLevel="1" x14ac:dyDescent="0.25">
      <c r="A218" s="245">
        <v>116</v>
      </c>
      <c r="B218" s="246" t="s">
        <v>456</v>
      </c>
      <c r="C218" s="255" t="s">
        <v>457</v>
      </c>
      <c r="D218" s="247" t="s">
        <v>224</v>
      </c>
      <c r="E218" s="248">
        <v>3</v>
      </c>
      <c r="F218" s="249"/>
      <c r="G218" s="250">
        <f>ROUND(E218*F218,2)</f>
        <v>0</v>
      </c>
      <c r="H218" s="227">
        <v>2450</v>
      </c>
      <c r="I218" s="226">
        <f>ROUND(E218*H218,2)</f>
        <v>7350</v>
      </c>
      <c r="J218" s="227">
        <v>0</v>
      </c>
      <c r="K218" s="226">
        <f>ROUND(E218*J218,2)</f>
        <v>0</v>
      </c>
      <c r="L218" s="226">
        <v>15</v>
      </c>
      <c r="M218" s="226">
        <f>G218*(1+L218/100)</f>
        <v>0</v>
      </c>
      <c r="N218" s="226">
        <v>0.02</v>
      </c>
      <c r="O218" s="226">
        <f>ROUND(E218*N218,2)</f>
        <v>0.06</v>
      </c>
      <c r="P218" s="226">
        <v>0</v>
      </c>
      <c r="Q218" s="226">
        <f>ROUND(E218*P218,2)</f>
        <v>0</v>
      </c>
      <c r="R218" s="226" t="s">
        <v>167</v>
      </c>
      <c r="S218" s="226" t="s">
        <v>145</v>
      </c>
      <c r="T218" s="226" t="s">
        <v>161</v>
      </c>
      <c r="U218" s="226">
        <v>0</v>
      </c>
      <c r="V218" s="226">
        <f>ROUND(E218*U218,2)</f>
        <v>0</v>
      </c>
      <c r="W218" s="226"/>
      <c r="X218" s="226" t="s">
        <v>168</v>
      </c>
      <c r="Y218" s="207"/>
      <c r="Z218" s="207"/>
      <c r="AA218" s="207"/>
      <c r="AB218" s="207"/>
      <c r="AC218" s="207"/>
      <c r="AD218" s="207"/>
      <c r="AE218" s="207"/>
      <c r="AF218" s="207"/>
      <c r="AG218" s="207" t="s">
        <v>169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ht="20.399999999999999" outlineLevel="1" x14ac:dyDescent="0.25">
      <c r="A219" s="245">
        <v>117</v>
      </c>
      <c r="B219" s="246" t="s">
        <v>704</v>
      </c>
      <c r="C219" s="255" t="s">
        <v>705</v>
      </c>
      <c r="D219" s="247" t="s">
        <v>224</v>
      </c>
      <c r="E219" s="248">
        <v>1</v>
      </c>
      <c r="F219" s="249"/>
      <c r="G219" s="250">
        <f>ROUND(E219*F219,2)</f>
        <v>0</v>
      </c>
      <c r="H219" s="227">
        <v>128</v>
      </c>
      <c r="I219" s="226">
        <f>ROUND(E219*H219,2)</f>
        <v>128</v>
      </c>
      <c r="J219" s="227">
        <v>0</v>
      </c>
      <c r="K219" s="226">
        <f>ROUND(E219*J219,2)</f>
        <v>0</v>
      </c>
      <c r="L219" s="226">
        <v>15</v>
      </c>
      <c r="M219" s="226">
        <f>G219*(1+L219/100)</f>
        <v>0</v>
      </c>
      <c r="N219" s="226">
        <v>1.07E-3</v>
      </c>
      <c r="O219" s="226">
        <f>ROUND(E219*N219,2)</f>
        <v>0</v>
      </c>
      <c r="P219" s="226">
        <v>0</v>
      </c>
      <c r="Q219" s="226">
        <f>ROUND(E219*P219,2)</f>
        <v>0</v>
      </c>
      <c r="R219" s="226" t="s">
        <v>167</v>
      </c>
      <c r="S219" s="226" t="s">
        <v>145</v>
      </c>
      <c r="T219" s="226" t="s">
        <v>161</v>
      </c>
      <c r="U219" s="226">
        <v>0</v>
      </c>
      <c r="V219" s="226">
        <f>ROUND(E219*U219,2)</f>
        <v>0</v>
      </c>
      <c r="W219" s="226"/>
      <c r="X219" s="226" t="s">
        <v>168</v>
      </c>
      <c r="Y219" s="207"/>
      <c r="Z219" s="207"/>
      <c r="AA219" s="207"/>
      <c r="AB219" s="207"/>
      <c r="AC219" s="207"/>
      <c r="AD219" s="207"/>
      <c r="AE219" s="207"/>
      <c r="AF219" s="207"/>
      <c r="AG219" s="207" t="s">
        <v>169</v>
      </c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ht="40.799999999999997" outlineLevel="1" x14ac:dyDescent="0.25">
      <c r="A220" s="245">
        <v>118</v>
      </c>
      <c r="B220" s="246" t="s">
        <v>458</v>
      </c>
      <c r="C220" s="255" t="s">
        <v>459</v>
      </c>
      <c r="D220" s="247" t="s">
        <v>285</v>
      </c>
      <c r="E220" s="248">
        <v>1</v>
      </c>
      <c r="F220" s="249"/>
      <c r="G220" s="250">
        <f>ROUND(E220*F220,2)</f>
        <v>0</v>
      </c>
      <c r="H220" s="227">
        <v>8550</v>
      </c>
      <c r="I220" s="226">
        <f>ROUND(E220*H220,2)</f>
        <v>8550</v>
      </c>
      <c r="J220" s="227">
        <v>0</v>
      </c>
      <c r="K220" s="226">
        <f>ROUND(E220*J220,2)</f>
        <v>0</v>
      </c>
      <c r="L220" s="226">
        <v>15</v>
      </c>
      <c r="M220" s="226">
        <f>G220*(1+L220/100)</f>
        <v>0</v>
      </c>
      <c r="N220" s="226">
        <v>0</v>
      </c>
      <c r="O220" s="226">
        <f>ROUND(E220*N220,2)</f>
        <v>0</v>
      </c>
      <c r="P220" s="226">
        <v>0</v>
      </c>
      <c r="Q220" s="226">
        <f>ROUND(E220*P220,2)</f>
        <v>0</v>
      </c>
      <c r="R220" s="226"/>
      <c r="S220" s="226" t="s">
        <v>286</v>
      </c>
      <c r="T220" s="226" t="s">
        <v>161</v>
      </c>
      <c r="U220" s="226">
        <v>0</v>
      </c>
      <c r="V220" s="226">
        <f>ROUND(E220*U220,2)</f>
        <v>0</v>
      </c>
      <c r="W220" s="226"/>
      <c r="X220" s="226" t="s">
        <v>168</v>
      </c>
      <c r="Y220" s="207"/>
      <c r="Z220" s="207"/>
      <c r="AA220" s="207"/>
      <c r="AB220" s="207"/>
      <c r="AC220" s="207"/>
      <c r="AD220" s="207"/>
      <c r="AE220" s="207"/>
      <c r="AF220" s="207"/>
      <c r="AG220" s="207" t="s">
        <v>169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5">
      <c r="A221" s="245">
        <v>119</v>
      </c>
      <c r="B221" s="246" t="s">
        <v>460</v>
      </c>
      <c r="C221" s="255" t="s">
        <v>461</v>
      </c>
      <c r="D221" s="247" t="s">
        <v>224</v>
      </c>
      <c r="E221" s="248">
        <v>1</v>
      </c>
      <c r="F221" s="249"/>
      <c r="G221" s="250">
        <f>ROUND(E221*F221,2)</f>
        <v>0</v>
      </c>
      <c r="H221" s="227">
        <v>0</v>
      </c>
      <c r="I221" s="226">
        <f>ROUND(E221*H221,2)</f>
        <v>0</v>
      </c>
      <c r="J221" s="227">
        <v>2500</v>
      </c>
      <c r="K221" s="226">
        <f>ROUND(E221*J221,2)</f>
        <v>2500</v>
      </c>
      <c r="L221" s="226">
        <v>15</v>
      </c>
      <c r="M221" s="226">
        <f>G221*(1+L221/100)</f>
        <v>0</v>
      </c>
      <c r="N221" s="226">
        <v>0</v>
      </c>
      <c r="O221" s="226">
        <f>ROUND(E221*N221,2)</f>
        <v>0</v>
      </c>
      <c r="P221" s="226">
        <v>0</v>
      </c>
      <c r="Q221" s="226">
        <f>ROUND(E221*P221,2)</f>
        <v>0</v>
      </c>
      <c r="R221" s="226"/>
      <c r="S221" s="226" t="s">
        <v>286</v>
      </c>
      <c r="T221" s="226" t="s">
        <v>161</v>
      </c>
      <c r="U221" s="226">
        <v>0</v>
      </c>
      <c r="V221" s="226">
        <f>ROUND(E221*U221,2)</f>
        <v>0</v>
      </c>
      <c r="W221" s="226"/>
      <c r="X221" s="226" t="s">
        <v>211</v>
      </c>
      <c r="Y221" s="207"/>
      <c r="Z221" s="207"/>
      <c r="AA221" s="207"/>
      <c r="AB221" s="207"/>
      <c r="AC221" s="207"/>
      <c r="AD221" s="207"/>
      <c r="AE221" s="207"/>
      <c r="AF221" s="207"/>
      <c r="AG221" s="207" t="s">
        <v>212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ht="20.399999999999999" outlineLevel="1" x14ac:dyDescent="0.25">
      <c r="A222" s="245">
        <v>120</v>
      </c>
      <c r="B222" s="246" t="s">
        <v>462</v>
      </c>
      <c r="C222" s="255" t="s">
        <v>463</v>
      </c>
      <c r="D222" s="247" t="s">
        <v>285</v>
      </c>
      <c r="E222" s="248">
        <v>1</v>
      </c>
      <c r="F222" s="249"/>
      <c r="G222" s="250">
        <f>ROUND(E222*F222,2)</f>
        <v>0</v>
      </c>
      <c r="H222" s="227">
        <v>0</v>
      </c>
      <c r="I222" s="226">
        <f>ROUND(E222*H222,2)</f>
        <v>0</v>
      </c>
      <c r="J222" s="227">
        <v>1500</v>
      </c>
      <c r="K222" s="226">
        <f>ROUND(E222*J222,2)</f>
        <v>1500</v>
      </c>
      <c r="L222" s="226">
        <v>15</v>
      </c>
      <c r="M222" s="226">
        <f>G222*(1+L222/100)</f>
        <v>0</v>
      </c>
      <c r="N222" s="226">
        <v>0</v>
      </c>
      <c r="O222" s="226">
        <f>ROUND(E222*N222,2)</f>
        <v>0</v>
      </c>
      <c r="P222" s="226">
        <v>0</v>
      </c>
      <c r="Q222" s="226">
        <f>ROUND(E222*P222,2)</f>
        <v>0</v>
      </c>
      <c r="R222" s="226"/>
      <c r="S222" s="226" t="s">
        <v>286</v>
      </c>
      <c r="T222" s="226" t="s">
        <v>161</v>
      </c>
      <c r="U222" s="226">
        <v>0</v>
      </c>
      <c r="V222" s="226">
        <f>ROUND(E222*U222,2)</f>
        <v>0</v>
      </c>
      <c r="W222" s="226"/>
      <c r="X222" s="226" t="s">
        <v>211</v>
      </c>
      <c r="Y222" s="207"/>
      <c r="Z222" s="207"/>
      <c r="AA222" s="207"/>
      <c r="AB222" s="207"/>
      <c r="AC222" s="207"/>
      <c r="AD222" s="207"/>
      <c r="AE222" s="207"/>
      <c r="AF222" s="207"/>
      <c r="AG222" s="207" t="s">
        <v>212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ht="20.399999999999999" outlineLevel="1" x14ac:dyDescent="0.25">
      <c r="A223" s="239">
        <v>121</v>
      </c>
      <c r="B223" s="240" t="s">
        <v>464</v>
      </c>
      <c r="C223" s="253" t="s">
        <v>465</v>
      </c>
      <c r="D223" s="241" t="s">
        <v>157</v>
      </c>
      <c r="E223" s="242">
        <v>1.8</v>
      </c>
      <c r="F223" s="243"/>
      <c r="G223" s="244">
        <f>ROUND(E223*F223,2)</f>
        <v>0</v>
      </c>
      <c r="H223" s="227">
        <v>0</v>
      </c>
      <c r="I223" s="226">
        <f>ROUND(E223*H223,2)</f>
        <v>0</v>
      </c>
      <c r="J223" s="227">
        <v>19500</v>
      </c>
      <c r="K223" s="226">
        <f>ROUND(E223*J223,2)</f>
        <v>35100</v>
      </c>
      <c r="L223" s="226">
        <v>15</v>
      </c>
      <c r="M223" s="226">
        <f>G223*(1+L223/100)</f>
        <v>0</v>
      </c>
      <c r="N223" s="226">
        <v>0</v>
      </c>
      <c r="O223" s="226">
        <f>ROUND(E223*N223,2)</f>
        <v>0</v>
      </c>
      <c r="P223" s="226">
        <v>0</v>
      </c>
      <c r="Q223" s="226">
        <f>ROUND(E223*P223,2)</f>
        <v>0</v>
      </c>
      <c r="R223" s="226"/>
      <c r="S223" s="226" t="s">
        <v>286</v>
      </c>
      <c r="T223" s="226" t="s">
        <v>161</v>
      </c>
      <c r="U223" s="226">
        <v>0</v>
      </c>
      <c r="V223" s="226">
        <f>ROUND(E223*U223,2)</f>
        <v>0</v>
      </c>
      <c r="W223" s="226"/>
      <c r="X223" s="226" t="s">
        <v>211</v>
      </c>
      <c r="Y223" s="207"/>
      <c r="Z223" s="207"/>
      <c r="AA223" s="207"/>
      <c r="AB223" s="207"/>
      <c r="AC223" s="207"/>
      <c r="AD223" s="207"/>
      <c r="AE223" s="207"/>
      <c r="AF223" s="207"/>
      <c r="AG223" s="207" t="s">
        <v>212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5">
      <c r="A224" s="224"/>
      <c r="B224" s="225"/>
      <c r="C224" s="254" t="s">
        <v>466</v>
      </c>
      <c r="D224" s="228"/>
      <c r="E224" s="229">
        <v>1.8</v>
      </c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149</v>
      </c>
      <c r="AH224" s="207">
        <v>0</v>
      </c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5">
      <c r="A225" s="224"/>
      <c r="B225" s="225"/>
      <c r="C225" s="254" t="s">
        <v>467</v>
      </c>
      <c r="D225" s="228"/>
      <c r="E225" s="229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149</v>
      </c>
      <c r="AH225" s="207">
        <v>0</v>
      </c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5">
      <c r="A226" s="224"/>
      <c r="B226" s="225"/>
      <c r="C226" s="254" t="s">
        <v>468</v>
      </c>
      <c r="D226" s="228"/>
      <c r="E226" s="229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07"/>
      <c r="Z226" s="207"/>
      <c r="AA226" s="207"/>
      <c r="AB226" s="207"/>
      <c r="AC226" s="207"/>
      <c r="AD226" s="207"/>
      <c r="AE226" s="207"/>
      <c r="AF226" s="207"/>
      <c r="AG226" s="207" t="s">
        <v>149</v>
      </c>
      <c r="AH226" s="207">
        <v>0</v>
      </c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ht="20.399999999999999" outlineLevel="1" x14ac:dyDescent="0.25">
      <c r="A227" s="224"/>
      <c r="B227" s="225"/>
      <c r="C227" s="254" t="s">
        <v>469</v>
      </c>
      <c r="D227" s="228"/>
      <c r="E227" s="229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149</v>
      </c>
      <c r="AH227" s="207">
        <v>0</v>
      </c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5">
      <c r="A228" s="224"/>
      <c r="B228" s="225"/>
      <c r="C228" s="254" t="s">
        <v>470</v>
      </c>
      <c r="D228" s="228"/>
      <c r="E228" s="229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149</v>
      </c>
      <c r="AH228" s="207">
        <v>0</v>
      </c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ht="20.399999999999999" outlineLevel="1" x14ac:dyDescent="0.25">
      <c r="A229" s="224"/>
      <c r="B229" s="225"/>
      <c r="C229" s="254" t="s">
        <v>471</v>
      </c>
      <c r="D229" s="228"/>
      <c r="E229" s="229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149</v>
      </c>
      <c r="AH229" s="207">
        <v>0</v>
      </c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5">
      <c r="A230" s="224"/>
      <c r="B230" s="225"/>
      <c r="C230" s="254" t="s">
        <v>472</v>
      </c>
      <c r="D230" s="228"/>
      <c r="E230" s="229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149</v>
      </c>
      <c r="AH230" s="207">
        <v>0</v>
      </c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5">
      <c r="A231" s="224"/>
      <c r="B231" s="225"/>
      <c r="C231" s="254" t="s">
        <v>473</v>
      </c>
      <c r="D231" s="228"/>
      <c r="E231" s="229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149</v>
      </c>
      <c r="AH231" s="207">
        <v>0</v>
      </c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5">
      <c r="A232" s="224"/>
      <c r="B232" s="225"/>
      <c r="C232" s="254" t="s">
        <v>474</v>
      </c>
      <c r="D232" s="228"/>
      <c r="E232" s="229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07"/>
      <c r="Z232" s="207"/>
      <c r="AA232" s="207"/>
      <c r="AB232" s="207"/>
      <c r="AC232" s="207"/>
      <c r="AD232" s="207"/>
      <c r="AE232" s="207"/>
      <c r="AF232" s="207"/>
      <c r="AG232" s="207" t="s">
        <v>149</v>
      </c>
      <c r="AH232" s="207">
        <v>0</v>
      </c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5">
      <c r="A233" s="224"/>
      <c r="B233" s="225"/>
      <c r="C233" s="254" t="s">
        <v>475</v>
      </c>
      <c r="D233" s="228"/>
      <c r="E233" s="229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149</v>
      </c>
      <c r="AH233" s="207">
        <v>0</v>
      </c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ht="20.399999999999999" outlineLevel="1" x14ac:dyDescent="0.25">
      <c r="A234" s="224"/>
      <c r="B234" s="225"/>
      <c r="C234" s="254" t="s">
        <v>476</v>
      </c>
      <c r="D234" s="228"/>
      <c r="E234" s="229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07"/>
      <c r="Z234" s="207"/>
      <c r="AA234" s="207"/>
      <c r="AB234" s="207"/>
      <c r="AC234" s="207"/>
      <c r="AD234" s="207"/>
      <c r="AE234" s="207"/>
      <c r="AF234" s="207"/>
      <c r="AG234" s="207" t="s">
        <v>149</v>
      </c>
      <c r="AH234" s="207">
        <v>0</v>
      </c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ht="20.399999999999999" outlineLevel="1" x14ac:dyDescent="0.25">
      <c r="A235" s="224"/>
      <c r="B235" s="225"/>
      <c r="C235" s="254" t="s">
        <v>477</v>
      </c>
      <c r="D235" s="228"/>
      <c r="E235" s="229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149</v>
      </c>
      <c r="AH235" s="207">
        <v>0</v>
      </c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5">
      <c r="A236" s="224"/>
      <c r="B236" s="225"/>
      <c r="C236" s="254" t="s">
        <v>478</v>
      </c>
      <c r="D236" s="228"/>
      <c r="E236" s="229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149</v>
      </c>
      <c r="AH236" s="207">
        <v>0</v>
      </c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5">
      <c r="A237" s="245">
        <v>122</v>
      </c>
      <c r="B237" s="246" t="s">
        <v>479</v>
      </c>
      <c r="C237" s="255" t="s">
        <v>480</v>
      </c>
      <c r="D237" s="247" t="s">
        <v>0</v>
      </c>
      <c r="E237" s="248">
        <v>777.322</v>
      </c>
      <c r="F237" s="249"/>
      <c r="G237" s="250">
        <f>ROUND(E237*F237,2)</f>
        <v>0</v>
      </c>
      <c r="H237" s="227">
        <v>0</v>
      </c>
      <c r="I237" s="226">
        <f>ROUND(E237*H237,2)</f>
        <v>0</v>
      </c>
      <c r="J237" s="227">
        <v>1.5</v>
      </c>
      <c r="K237" s="226">
        <f>ROUND(E237*J237,2)</f>
        <v>1165.98</v>
      </c>
      <c r="L237" s="226">
        <v>15</v>
      </c>
      <c r="M237" s="226">
        <f>G237*(1+L237/100)</f>
        <v>0</v>
      </c>
      <c r="N237" s="226">
        <v>0</v>
      </c>
      <c r="O237" s="226">
        <f>ROUND(E237*N237,2)</f>
        <v>0</v>
      </c>
      <c r="P237" s="226">
        <v>0</v>
      </c>
      <c r="Q237" s="226">
        <f>ROUND(E237*P237,2)</f>
        <v>0</v>
      </c>
      <c r="R237" s="226"/>
      <c r="S237" s="226" t="s">
        <v>145</v>
      </c>
      <c r="T237" s="226" t="s">
        <v>161</v>
      </c>
      <c r="U237" s="226">
        <v>0</v>
      </c>
      <c r="V237" s="226">
        <f>ROUND(E237*U237,2)</f>
        <v>0</v>
      </c>
      <c r="W237" s="226"/>
      <c r="X237" s="226" t="s">
        <v>271</v>
      </c>
      <c r="Y237" s="207"/>
      <c r="Z237" s="207"/>
      <c r="AA237" s="207"/>
      <c r="AB237" s="207"/>
      <c r="AC237" s="207"/>
      <c r="AD237" s="207"/>
      <c r="AE237" s="207"/>
      <c r="AF237" s="207"/>
      <c r="AG237" s="207" t="s">
        <v>272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x14ac:dyDescent="0.25">
      <c r="A238" s="233" t="s">
        <v>140</v>
      </c>
      <c r="B238" s="234" t="s">
        <v>94</v>
      </c>
      <c r="C238" s="252" t="s">
        <v>95</v>
      </c>
      <c r="D238" s="235"/>
      <c r="E238" s="236"/>
      <c r="F238" s="237"/>
      <c r="G238" s="238">
        <f>SUMIF(AG239:AG256,"&lt;&gt;NOR",G239:G256)</f>
        <v>0</v>
      </c>
      <c r="H238" s="232"/>
      <c r="I238" s="232">
        <f>SUM(I239:I256)</f>
        <v>2510.15</v>
      </c>
      <c r="J238" s="232"/>
      <c r="K238" s="232">
        <f>SUM(K239:K256)</f>
        <v>2846.28</v>
      </c>
      <c r="L238" s="232"/>
      <c r="M238" s="232">
        <f>SUM(M239:M256)</f>
        <v>0</v>
      </c>
      <c r="N238" s="232"/>
      <c r="O238" s="232">
        <f>SUM(O239:O256)</f>
        <v>0.02</v>
      </c>
      <c r="P238" s="232"/>
      <c r="Q238" s="232">
        <f>SUM(Q239:Q256)</f>
        <v>0</v>
      </c>
      <c r="R238" s="232"/>
      <c r="S238" s="232"/>
      <c r="T238" s="232"/>
      <c r="U238" s="232"/>
      <c r="V238" s="232">
        <f>SUM(V239:V256)</f>
        <v>4.96</v>
      </c>
      <c r="W238" s="232"/>
      <c r="X238" s="232"/>
      <c r="AG238" t="s">
        <v>141</v>
      </c>
    </row>
    <row r="239" spans="1:60" outlineLevel="1" x14ac:dyDescent="0.25">
      <c r="A239" s="239">
        <v>123</v>
      </c>
      <c r="B239" s="240" t="s">
        <v>483</v>
      </c>
      <c r="C239" s="253" t="s">
        <v>484</v>
      </c>
      <c r="D239" s="241" t="s">
        <v>152</v>
      </c>
      <c r="E239" s="242">
        <v>3.7349999999999999</v>
      </c>
      <c r="F239" s="243"/>
      <c r="G239" s="244">
        <f>ROUND(E239*F239,2)</f>
        <v>0</v>
      </c>
      <c r="H239" s="227">
        <v>0</v>
      </c>
      <c r="I239" s="226">
        <f>ROUND(E239*H239,2)</f>
        <v>0</v>
      </c>
      <c r="J239" s="227">
        <v>7.1</v>
      </c>
      <c r="K239" s="226">
        <f>ROUND(E239*J239,2)</f>
        <v>26.52</v>
      </c>
      <c r="L239" s="226">
        <v>15</v>
      </c>
      <c r="M239" s="226">
        <f>G239*(1+L239/100)</f>
        <v>0</v>
      </c>
      <c r="N239" s="226">
        <v>0</v>
      </c>
      <c r="O239" s="226">
        <f>ROUND(E239*N239,2)</f>
        <v>0</v>
      </c>
      <c r="P239" s="226">
        <v>0</v>
      </c>
      <c r="Q239" s="226">
        <f>ROUND(E239*P239,2)</f>
        <v>0</v>
      </c>
      <c r="R239" s="226"/>
      <c r="S239" s="226" t="s">
        <v>145</v>
      </c>
      <c r="T239" s="226" t="s">
        <v>145</v>
      </c>
      <c r="U239" s="226">
        <v>1.6E-2</v>
      </c>
      <c r="V239" s="226">
        <f>ROUND(E239*U239,2)</f>
        <v>0.06</v>
      </c>
      <c r="W239" s="226"/>
      <c r="X239" s="226" t="s">
        <v>146</v>
      </c>
      <c r="Y239" s="207"/>
      <c r="Z239" s="207"/>
      <c r="AA239" s="207"/>
      <c r="AB239" s="207"/>
      <c r="AC239" s="207"/>
      <c r="AD239" s="207"/>
      <c r="AE239" s="207"/>
      <c r="AF239" s="207"/>
      <c r="AG239" s="207" t="s">
        <v>147</v>
      </c>
      <c r="AH239" s="207"/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5">
      <c r="A240" s="224"/>
      <c r="B240" s="225"/>
      <c r="C240" s="254" t="s">
        <v>219</v>
      </c>
      <c r="D240" s="228"/>
      <c r="E240" s="229">
        <v>3.7349999999999999</v>
      </c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149</v>
      </c>
      <c r="AH240" s="207">
        <v>0</v>
      </c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5">
      <c r="A241" s="239">
        <v>124</v>
      </c>
      <c r="B241" s="240" t="s">
        <v>485</v>
      </c>
      <c r="C241" s="253" t="s">
        <v>486</v>
      </c>
      <c r="D241" s="241" t="s">
        <v>152</v>
      </c>
      <c r="E241" s="242">
        <v>3.7349999999999999</v>
      </c>
      <c r="F241" s="243"/>
      <c r="G241" s="244">
        <f>ROUND(E241*F241,2)</f>
        <v>0</v>
      </c>
      <c r="H241" s="227">
        <v>24.89</v>
      </c>
      <c r="I241" s="226">
        <f>ROUND(E241*H241,2)</f>
        <v>92.96</v>
      </c>
      <c r="J241" s="227">
        <v>25.21</v>
      </c>
      <c r="K241" s="226">
        <f>ROUND(E241*J241,2)</f>
        <v>94.16</v>
      </c>
      <c r="L241" s="226">
        <v>15</v>
      </c>
      <c r="M241" s="226">
        <f>G241*(1+L241/100)</f>
        <v>0</v>
      </c>
      <c r="N241" s="226">
        <v>2.1000000000000001E-4</v>
      </c>
      <c r="O241" s="226">
        <f>ROUND(E241*N241,2)</f>
        <v>0</v>
      </c>
      <c r="P241" s="226">
        <v>0</v>
      </c>
      <c r="Q241" s="226">
        <f>ROUND(E241*P241,2)</f>
        <v>0</v>
      </c>
      <c r="R241" s="226"/>
      <c r="S241" s="226" t="s">
        <v>145</v>
      </c>
      <c r="T241" s="226" t="s">
        <v>145</v>
      </c>
      <c r="U241" s="226">
        <v>0.05</v>
      </c>
      <c r="V241" s="226">
        <f>ROUND(E241*U241,2)</f>
        <v>0.19</v>
      </c>
      <c r="W241" s="226"/>
      <c r="X241" s="226" t="s">
        <v>146</v>
      </c>
      <c r="Y241" s="207"/>
      <c r="Z241" s="207"/>
      <c r="AA241" s="207"/>
      <c r="AB241" s="207"/>
      <c r="AC241" s="207"/>
      <c r="AD241" s="207"/>
      <c r="AE241" s="207"/>
      <c r="AF241" s="207"/>
      <c r="AG241" s="207" t="s">
        <v>147</v>
      </c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5">
      <c r="A242" s="224"/>
      <c r="B242" s="225"/>
      <c r="C242" s="254" t="s">
        <v>219</v>
      </c>
      <c r="D242" s="228"/>
      <c r="E242" s="229">
        <v>3.7349999999999999</v>
      </c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149</v>
      </c>
      <c r="AH242" s="207">
        <v>0</v>
      </c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5">
      <c r="A243" s="239">
        <v>125</v>
      </c>
      <c r="B243" s="240" t="s">
        <v>487</v>
      </c>
      <c r="C243" s="253" t="s">
        <v>488</v>
      </c>
      <c r="D243" s="241" t="s">
        <v>152</v>
      </c>
      <c r="E243" s="242">
        <v>3.7349999999999999</v>
      </c>
      <c r="F243" s="243"/>
      <c r="G243" s="244">
        <f>ROUND(E243*F243,2)</f>
        <v>0</v>
      </c>
      <c r="H243" s="227">
        <v>137.32</v>
      </c>
      <c r="I243" s="226">
        <f>ROUND(E243*H243,2)</f>
        <v>512.89</v>
      </c>
      <c r="J243" s="227">
        <v>524.67999999999995</v>
      </c>
      <c r="K243" s="226">
        <f>ROUND(E243*J243,2)</f>
        <v>1959.68</v>
      </c>
      <c r="L243" s="226">
        <v>15</v>
      </c>
      <c r="M243" s="226">
        <f>G243*(1+L243/100)</f>
        <v>0</v>
      </c>
      <c r="N243" s="226">
        <v>5.1500000000000001E-3</v>
      </c>
      <c r="O243" s="226">
        <f>ROUND(E243*N243,2)</f>
        <v>0.02</v>
      </c>
      <c r="P243" s="226">
        <v>0</v>
      </c>
      <c r="Q243" s="226">
        <f>ROUND(E243*P243,2)</f>
        <v>0</v>
      </c>
      <c r="R243" s="226"/>
      <c r="S243" s="226" t="s">
        <v>145</v>
      </c>
      <c r="T243" s="226" t="s">
        <v>145</v>
      </c>
      <c r="U243" s="226">
        <v>1.04</v>
      </c>
      <c r="V243" s="226">
        <f>ROUND(E243*U243,2)</f>
        <v>3.88</v>
      </c>
      <c r="W243" s="226"/>
      <c r="X243" s="226" t="s">
        <v>146</v>
      </c>
      <c r="Y243" s="207"/>
      <c r="Z243" s="207"/>
      <c r="AA243" s="207"/>
      <c r="AB243" s="207"/>
      <c r="AC243" s="207"/>
      <c r="AD243" s="207"/>
      <c r="AE243" s="207"/>
      <c r="AF243" s="207"/>
      <c r="AG243" s="207" t="s">
        <v>147</v>
      </c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5">
      <c r="A244" s="224"/>
      <c r="B244" s="225"/>
      <c r="C244" s="254" t="s">
        <v>219</v>
      </c>
      <c r="D244" s="228"/>
      <c r="E244" s="229">
        <v>3.7349999999999999</v>
      </c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149</v>
      </c>
      <c r="AH244" s="207">
        <v>0</v>
      </c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5">
      <c r="A245" s="239">
        <v>126</v>
      </c>
      <c r="B245" s="240" t="s">
        <v>489</v>
      </c>
      <c r="C245" s="253" t="s">
        <v>490</v>
      </c>
      <c r="D245" s="241" t="s">
        <v>157</v>
      </c>
      <c r="E245" s="242">
        <v>10.3</v>
      </c>
      <c r="F245" s="243"/>
      <c r="G245" s="244">
        <f>ROUND(E245*F245,2)</f>
        <v>0</v>
      </c>
      <c r="H245" s="227">
        <v>20.87</v>
      </c>
      <c r="I245" s="226">
        <f>ROUND(E245*H245,2)</f>
        <v>214.96</v>
      </c>
      <c r="J245" s="227">
        <v>36.229999999999997</v>
      </c>
      <c r="K245" s="226">
        <f>ROUND(E245*J245,2)</f>
        <v>373.17</v>
      </c>
      <c r="L245" s="226">
        <v>15</v>
      </c>
      <c r="M245" s="226">
        <f>G245*(1+L245/100)</f>
        <v>0</v>
      </c>
      <c r="N245" s="226">
        <v>4.0000000000000003E-5</v>
      </c>
      <c r="O245" s="226">
        <f>ROUND(E245*N245,2)</f>
        <v>0</v>
      </c>
      <c r="P245" s="226">
        <v>0</v>
      </c>
      <c r="Q245" s="226">
        <f>ROUND(E245*P245,2)</f>
        <v>0</v>
      </c>
      <c r="R245" s="226"/>
      <c r="S245" s="226" t="s">
        <v>145</v>
      </c>
      <c r="T245" s="226" t="s">
        <v>161</v>
      </c>
      <c r="U245" s="226">
        <v>7.0000000000000007E-2</v>
      </c>
      <c r="V245" s="226">
        <f>ROUND(E245*U245,2)</f>
        <v>0.72</v>
      </c>
      <c r="W245" s="226"/>
      <c r="X245" s="226" t="s">
        <v>146</v>
      </c>
      <c r="Y245" s="207"/>
      <c r="Z245" s="207"/>
      <c r="AA245" s="207"/>
      <c r="AB245" s="207"/>
      <c r="AC245" s="207"/>
      <c r="AD245" s="207"/>
      <c r="AE245" s="207"/>
      <c r="AF245" s="207"/>
      <c r="AG245" s="207" t="s">
        <v>147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5">
      <c r="A246" s="224"/>
      <c r="B246" s="225"/>
      <c r="C246" s="254" t="s">
        <v>491</v>
      </c>
      <c r="D246" s="228"/>
      <c r="E246" s="229">
        <v>10.3</v>
      </c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149</v>
      </c>
      <c r="AH246" s="207">
        <v>0</v>
      </c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5">
      <c r="A247" s="239">
        <v>127</v>
      </c>
      <c r="B247" s="240" t="s">
        <v>492</v>
      </c>
      <c r="C247" s="253" t="s">
        <v>493</v>
      </c>
      <c r="D247" s="241" t="s">
        <v>152</v>
      </c>
      <c r="E247" s="242">
        <v>3.7349999999999999</v>
      </c>
      <c r="F247" s="243"/>
      <c r="G247" s="244">
        <f>ROUND(E247*F247,2)</f>
        <v>0</v>
      </c>
      <c r="H247" s="227">
        <v>0</v>
      </c>
      <c r="I247" s="226">
        <f>ROUND(E247*H247,2)</f>
        <v>0</v>
      </c>
      <c r="J247" s="227">
        <v>15.1</v>
      </c>
      <c r="K247" s="226">
        <f>ROUND(E247*J247,2)</f>
        <v>56.4</v>
      </c>
      <c r="L247" s="226">
        <v>15</v>
      </c>
      <c r="M247" s="226">
        <f>G247*(1+L247/100)</f>
        <v>0</v>
      </c>
      <c r="N247" s="226">
        <v>0</v>
      </c>
      <c r="O247" s="226">
        <f>ROUND(E247*N247,2)</f>
        <v>0</v>
      </c>
      <c r="P247" s="226">
        <v>0</v>
      </c>
      <c r="Q247" s="226">
        <f>ROUND(E247*P247,2)</f>
        <v>0</v>
      </c>
      <c r="R247" s="226"/>
      <c r="S247" s="226" t="s">
        <v>145</v>
      </c>
      <c r="T247" s="226" t="s">
        <v>145</v>
      </c>
      <c r="U247" s="226">
        <v>0.03</v>
      </c>
      <c r="V247" s="226">
        <f>ROUND(E247*U247,2)</f>
        <v>0.11</v>
      </c>
      <c r="W247" s="226"/>
      <c r="X247" s="226" t="s">
        <v>146</v>
      </c>
      <c r="Y247" s="207"/>
      <c r="Z247" s="207"/>
      <c r="AA247" s="207"/>
      <c r="AB247" s="207"/>
      <c r="AC247" s="207"/>
      <c r="AD247" s="207"/>
      <c r="AE247" s="207"/>
      <c r="AF247" s="207"/>
      <c r="AG247" s="207" t="s">
        <v>147</v>
      </c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5">
      <c r="A248" s="224"/>
      <c r="B248" s="225"/>
      <c r="C248" s="254" t="s">
        <v>219</v>
      </c>
      <c r="D248" s="228"/>
      <c r="E248" s="229">
        <v>3.7349999999999999</v>
      </c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07"/>
      <c r="Z248" s="207"/>
      <c r="AA248" s="207"/>
      <c r="AB248" s="207"/>
      <c r="AC248" s="207"/>
      <c r="AD248" s="207"/>
      <c r="AE248" s="207"/>
      <c r="AF248" s="207"/>
      <c r="AG248" s="207" t="s">
        <v>149</v>
      </c>
      <c r="AH248" s="207">
        <v>0</v>
      </c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5">
      <c r="A249" s="239">
        <v>128</v>
      </c>
      <c r="B249" s="240" t="s">
        <v>494</v>
      </c>
      <c r="C249" s="253" t="s">
        <v>495</v>
      </c>
      <c r="D249" s="241" t="s">
        <v>152</v>
      </c>
      <c r="E249" s="242">
        <v>3.7349999999999999</v>
      </c>
      <c r="F249" s="243"/>
      <c r="G249" s="244">
        <f>ROUND(E249*F249,2)</f>
        <v>0</v>
      </c>
      <c r="H249" s="227">
        <v>12.3</v>
      </c>
      <c r="I249" s="226">
        <f>ROUND(E249*H249,2)</f>
        <v>45.94</v>
      </c>
      <c r="J249" s="227">
        <v>0</v>
      </c>
      <c r="K249" s="226">
        <f>ROUND(E249*J249,2)</f>
        <v>0</v>
      </c>
      <c r="L249" s="226">
        <v>15</v>
      </c>
      <c r="M249" s="226">
        <f>G249*(1+L249/100)</f>
        <v>0</v>
      </c>
      <c r="N249" s="226">
        <v>1.1999999999999999E-3</v>
      </c>
      <c r="O249" s="226">
        <f>ROUND(E249*N249,2)</f>
        <v>0</v>
      </c>
      <c r="P249" s="226">
        <v>0</v>
      </c>
      <c r="Q249" s="226">
        <f>ROUND(E249*P249,2)</f>
        <v>0</v>
      </c>
      <c r="R249" s="226"/>
      <c r="S249" s="226" t="s">
        <v>145</v>
      </c>
      <c r="T249" s="226" t="s">
        <v>145</v>
      </c>
      <c r="U249" s="226">
        <v>0</v>
      </c>
      <c r="V249" s="226">
        <f>ROUND(E249*U249,2)</f>
        <v>0</v>
      </c>
      <c r="W249" s="226"/>
      <c r="X249" s="226" t="s">
        <v>146</v>
      </c>
      <c r="Y249" s="207"/>
      <c r="Z249" s="207"/>
      <c r="AA249" s="207"/>
      <c r="AB249" s="207"/>
      <c r="AC249" s="207"/>
      <c r="AD249" s="207"/>
      <c r="AE249" s="207"/>
      <c r="AF249" s="207"/>
      <c r="AG249" s="207" t="s">
        <v>147</v>
      </c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5">
      <c r="A250" s="224"/>
      <c r="B250" s="225"/>
      <c r="C250" s="254" t="s">
        <v>219</v>
      </c>
      <c r="D250" s="228"/>
      <c r="E250" s="229">
        <v>3.7349999999999999</v>
      </c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149</v>
      </c>
      <c r="AH250" s="207">
        <v>0</v>
      </c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5">
      <c r="A251" s="239">
        <v>129</v>
      </c>
      <c r="B251" s="240" t="s">
        <v>496</v>
      </c>
      <c r="C251" s="253" t="s">
        <v>497</v>
      </c>
      <c r="D251" s="241" t="s">
        <v>152</v>
      </c>
      <c r="E251" s="242">
        <v>4.1085000000000003</v>
      </c>
      <c r="F251" s="243"/>
      <c r="G251" s="244">
        <f>ROUND(E251*F251,2)</f>
        <v>0</v>
      </c>
      <c r="H251" s="227">
        <v>400</v>
      </c>
      <c r="I251" s="226">
        <f>ROUND(E251*H251,2)</f>
        <v>1643.4</v>
      </c>
      <c r="J251" s="227">
        <v>0</v>
      </c>
      <c r="K251" s="226">
        <f>ROUND(E251*J251,2)</f>
        <v>0</v>
      </c>
      <c r="L251" s="226">
        <v>15</v>
      </c>
      <c r="M251" s="226">
        <f>G251*(1+L251/100)</f>
        <v>0</v>
      </c>
      <c r="N251" s="226">
        <v>0</v>
      </c>
      <c r="O251" s="226">
        <f>ROUND(E251*N251,2)</f>
        <v>0</v>
      </c>
      <c r="P251" s="226">
        <v>0</v>
      </c>
      <c r="Q251" s="226">
        <f>ROUND(E251*P251,2)</f>
        <v>0</v>
      </c>
      <c r="R251" s="226"/>
      <c r="S251" s="226" t="s">
        <v>286</v>
      </c>
      <c r="T251" s="226" t="s">
        <v>161</v>
      </c>
      <c r="U251" s="226">
        <v>0</v>
      </c>
      <c r="V251" s="226">
        <f>ROUND(E251*U251,2)</f>
        <v>0</v>
      </c>
      <c r="W251" s="226"/>
      <c r="X251" s="226" t="s">
        <v>168</v>
      </c>
      <c r="Y251" s="207"/>
      <c r="Z251" s="207"/>
      <c r="AA251" s="207"/>
      <c r="AB251" s="207"/>
      <c r="AC251" s="207"/>
      <c r="AD251" s="207"/>
      <c r="AE251" s="207"/>
      <c r="AF251" s="207"/>
      <c r="AG251" s="207" t="s">
        <v>169</v>
      </c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5">
      <c r="A252" s="224"/>
      <c r="B252" s="225"/>
      <c r="C252" s="256" t="s">
        <v>498</v>
      </c>
      <c r="D252" s="230"/>
      <c r="E252" s="231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149</v>
      </c>
      <c r="AH252" s="207"/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5">
      <c r="A253" s="224"/>
      <c r="B253" s="225"/>
      <c r="C253" s="257" t="s">
        <v>499</v>
      </c>
      <c r="D253" s="230"/>
      <c r="E253" s="231">
        <v>3.7349999999999999</v>
      </c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149</v>
      </c>
      <c r="AH253" s="207">
        <v>2</v>
      </c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5">
      <c r="A254" s="224"/>
      <c r="B254" s="225"/>
      <c r="C254" s="256" t="s">
        <v>500</v>
      </c>
      <c r="D254" s="230"/>
      <c r="E254" s="231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149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5">
      <c r="A255" s="224"/>
      <c r="B255" s="225"/>
      <c r="C255" s="254" t="s">
        <v>501</v>
      </c>
      <c r="D255" s="228"/>
      <c r="E255" s="229">
        <v>4.1085000000000003</v>
      </c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149</v>
      </c>
      <c r="AH255" s="207">
        <v>0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5">
      <c r="A256" s="245">
        <v>130</v>
      </c>
      <c r="B256" s="246" t="s">
        <v>502</v>
      </c>
      <c r="C256" s="255" t="s">
        <v>503</v>
      </c>
      <c r="D256" s="247" t="s">
        <v>0</v>
      </c>
      <c r="E256" s="248">
        <v>50.200800000000001</v>
      </c>
      <c r="F256" s="249"/>
      <c r="G256" s="250">
        <f>ROUND(E256*F256,2)</f>
        <v>0</v>
      </c>
      <c r="H256" s="227">
        <v>0</v>
      </c>
      <c r="I256" s="226">
        <f>ROUND(E256*H256,2)</f>
        <v>0</v>
      </c>
      <c r="J256" s="227">
        <v>6.7</v>
      </c>
      <c r="K256" s="226">
        <f>ROUND(E256*J256,2)</f>
        <v>336.35</v>
      </c>
      <c r="L256" s="226">
        <v>15</v>
      </c>
      <c r="M256" s="226">
        <f>G256*(1+L256/100)</f>
        <v>0</v>
      </c>
      <c r="N256" s="226">
        <v>0</v>
      </c>
      <c r="O256" s="226">
        <f>ROUND(E256*N256,2)</f>
        <v>0</v>
      </c>
      <c r="P256" s="226">
        <v>0</v>
      </c>
      <c r="Q256" s="226">
        <f>ROUND(E256*P256,2)</f>
        <v>0</v>
      </c>
      <c r="R256" s="226"/>
      <c r="S256" s="226" t="s">
        <v>145</v>
      </c>
      <c r="T256" s="226" t="s">
        <v>161</v>
      </c>
      <c r="U256" s="226">
        <v>0</v>
      </c>
      <c r="V256" s="226">
        <f>ROUND(E256*U256,2)</f>
        <v>0</v>
      </c>
      <c r="W256" s="226"/>
      <c r="X256" s="226" t="s">
        <v>271</v>
      </c>
      <c r="Y256" s="207"/>
      <c r="Z256" s="207"/>
      <c r="AA256" s="207"/>
      <c r="AB256" s="207"/>
      <c r="AC256" s="207"/>
      <c r="AD256" s="207"/>
      <c r="AE256" s="207"/>
      <c r="AF256" s="207"/>
      <c r="AG256" s="207" t="s">
        <v>272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x14ac:dyDescent="0.25">
      <c r="A257" s="233" t="s">
        <v>140</v>
      </c>
      <c r="B257" s="234" t="s">
        <v>96</v>
      </c>
      <c r="C257" s="252" t="s">
        <v>97</v>
      </c>
      <c r="D257" s="235"/>
      <c r="E257" s="236"/>
      <c r="F257" s="237"/>
      <c r="G257" s="238">
        <f>SUMIF(AG258:AG297,"&lt;&gt;NOR",G258:G297)</f>
        <v>0</v>
      </c>
      <c r="H257" s="232"/>
      <c r="I257" s="232">
        <f>SUM(I258:I297)</f>
        <v>12743.130000000001</v>
      </c>
      <c r="J257" s="232"/>
      <c r="K257" s="232">
        <f>SUM(K258:K297)</f>
        <v>10319.44</v>
      </c>
      <c r="L257" s="232"/>
      <c r="M257" s="232">
        <f>SUM(M258:M297)</f>
        <v>0</v>
      </c>
      <c r="N257" s="232"/>
      <c r="O257" s="232">
        <f>SUM(O258:O297)</f>
        <v>0.11</v>
      </c>
      <c r="P257" s="232"/>
      <c r="Q257" s="232">
        <f>SUM(Q258:Q297)</f>
        <v>0</v>
      </c>
      <c r="R257" s="232"/>
      <c r="S257" s="232"/>
      <c r="T257" s="232"/>
      <c r="U257" s="232"/>
      <c r="V257" s="232">
        <f>SUM(V258:V297)</f>
        <v>19.369999999999997</v>
      </c>
      <c r="W257" s="232"/>
      <c r="X257" s="232"/>
      <c r="AG257" t="s">
        <v>141</v>
      </c>
    </row>
    <row r="258" spans="1:60" outlineLevel="1" x14ac:dyDescent="0.25">
      <c r="A258" s="239">
        <v>131</v>
      </c>
      <c r="B258" s="240" t="s">
        <v>504</v>
      </c>
      <c r="C258" s="253" t="s">
        <v>505</v>
      </c>
      <c r="D258" s="241" t="s">
        <v>152</v>
      </c>
      <c r="E258" s="242">
        <v>30.11</v>
      </c>
      <c r="F258" s="243"/>
      <c r="G258" s="244">
        <f>ROUND(E258*F258,2)</f>
        <v>0</v>
      </c>
      <c r="H258" s="227">
        <v>0</v>
      </c>
      <c r="I258" s="226">
        <f>ROUND(E258*H258,2)</f>
        <v>0</v>
      </c>
      <c r="J258" s="227">
        <v>7.1</v>
      </c>
      <c r="K258" s="226">
        <f>ROUND(E258*J258,2)</f>
        <v>213.78</v>
      </c>
      <c r="L258" s="226">
        <v>15</v>
      </c>
      <c r="M258" s="226">
        <f>G258*(1+L258/100)</f>
        <v>0</v>
      </c>
      <c r="N258" s="226">
        <v>0</v>
      </c>
      <c r="O258" s="226">
        <f>ROUND(E258*N258,2)</f>
        <v>0</v>
      </c>
      <c r="P258" s="226">
        <v>0</v>
      </c>
      <c r="Q258" s="226">
        <f>ROUND(E258*P258,2)</f>
        <v>0</v>
      </c>
      <c r="R258" s="226"/>
      <c r="S258" s="226" t="s">
        <v>145</v>
      </c>
      <c r="T258" s="226" t="s">
        <v>161</v>
      </c>
      <c r="U258" s="226">
        <v>1.6E-2</v>
      </c>
      <c r="V258" s="226">
        <f>ROUND(E258*U258,2)</f>
        <v>0.48</v>
      </c>
      <c r="W258" s="226"/>
      <c r="X258" s="226" t="s">
        <v>146</v>
      </c>
      <c r="Y258" s="207"/>
      <c r="Z258" s="207"/>
      <c r="AA258" s="207"/>
      <c r="AB258" s="207"/>
      <c r="AC258" s="207"/>
      <c r="AD258" s="207"/>
      <c r="AE258" s="207"/>
      <c r="AF258" s="207"/>
      <c r="AG258" s="207" t="s">
        <v>147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5">
      <c r="A259" s="224"/>
      <c r="B259" s="225"/>
      <c r="C259" s="254" t="s">
        <v>164</v>
      </c>
      <c r="D259" s="228"/>
      <c r="E259" s="229">
        <v>1.95</v>
      </c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149</v>
      </c>
      <c r="AH259" s="207">
        <v>0</v>
      </c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5">
      <c r="A260" s="224"/>
      <c r="B260" s="225"/>
      <c r="C260" s="254" t="s">
        <v>177</v>
      </c>
      <c r="D260" s="228"/>
      <c r="E260" s="229">
        <v>5.04</v>
      </c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149</v>
      </c>
      <c r="AH260" s="207">
        <v>0</v>
      </c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5">
      <c r="A261" s="224"/>
      <c r="B261" s="225"/>
      <c r="C261" s="254" t="s">
        <v>178</v>
      </c>
      <c r="D261" s="228"/>
      <c r="E261" s="229">
        <v>6.72</v>
      </c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149</v>
      </c>
      <c r="AH261" s="207">
        <v>0</v>
      </c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5">
      <c r="A262" s="224"/>
      <c r="B262" s="225"/>
      <c r="C262" s="254" t="s">
        <v>180</v>
      </c>
      <c r="D262" s="228"/>
      <c r="E262" s="229">
        <v>16.399999999999999</v>
      </c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07"/>
      <c r="Z262" s="207"/>
      <c r="AA262" s="207"/>
      <c r="AB262" s="207"/>
      <c r="AC262" s="207"/>
      <c r="AD262" s="207"/>
      <c r="AE262" s="207"/>
      <c r="AF262" s="207"/>
      <c r="AG262" s="207" t="s">
        <v>149</v>
      </c>
      <c r="AH262" s="207">
        <v>0</v>
      </c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ht="20.399999999999999" outlineLevel="1" x14ac:dyDescent="0.25">
      <c r="A263" s="239">
        <v>132</v>
      </c>
      <c r="B263" s="240" t="s">
        <v>706</v>
      </c>
      <c r="C263" s="253" t="s">
        <v>707</v>
      </c>
      <c r="D263" s="241" t="s">
        <v>157</v>
      </c>
      <c r="E263" s="242">
        <v>35</v>
      </c>
      <c r="F263" s="243"/>
      <c r="G263" s="244">
        <f>ROUND(E263*F263,2)</f>
        <v>0</v>
      </c>
      <c r="H263" s="227">
        <v>0</v>
      </c>
      <c r="I263" s="226">
        <f>ROUND(E263*H263,2)</f>
        <v>0</v>
      </c>
      <c r="J263" s="227">
        <v>13.9</v>
      </c>
      <c r="K263" s="226">
        <f>ROUND(E263*J263,2)</f>
        <v>486.5</v>
      </c>
      <c r="L263" s="226">
        <v>15</v>
      </c>
      <c r="M263" s="226">
        <f>G263*(1+L263/100)</f>
        <v>0</v>
      </c>
      <c r="N263" s="226">
        <v>0</v>
      </c>
      <c r="O263" s="226">
        <f>ROUND(E263*N263,2)</f>
        <v>0</v>
      </c>
      <c r="P263" s="226">
        <v>8.0000000000000007E-5</v>
      </c>
      <c r="Q263" s="226">
        <f>ROUND(E263*P263,2)</f>
        <v>0</v>
      </c>
      <c r="R263" s="226"/>
      <c r="S263" s="226" t="s">
        <v>145</v>
      </c>
      <c r="T263" s="226" t="s">
        <v>161</v>
      </c>
      <c r="U263" s="226">
        <v>3.5000000000000003E-2</v>
      </c>
      <c r="V263" s="226">
        <f>ROUND(E263*U263,2)</f>
        <v>1.23</v>
      </c>
      <c r="W263" s="226"/>
      <c r="X263" s="226" t="s">
        <v>146</v>
      </c>
      <c r="Y263" s="207"/>
      <c r="Z263" s="207"/>
      <c r="AA263" s="207"/>
      <c r="AB263" s="207"/>
      <c r="AC263" s="207"/>
      <c r="AD263" s="207"/>
      <c r="AE263" s="207"/>
      <c r="AF263" s="207"/>
      <c r="AG263" s="207" t="s">
        <v>147</v>
      </c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5">
      <c r="A264" s="224"/>
      <c r="B264" s="225"/>
      <c r="C264" s="254" t="s">
        <v>508</v>
      </c>
      <c r="D264" s="228"/>
      <c r="E264" s="229">
        <v>5.6</v>
      </c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149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5">
      <c r="A265" s="224"/>
      <c r="B265" s="225"/>
      <c r="C265" s="254" t="s">
        <v>509</v>
      </c>
      <c r="D265" s="228"/>
      <c r="E265" s="229">
        <v>-1.6</v>
      </c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149</v>
      </c>
      <c r="AH265" s="207">
        <v>0</v>
      </c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5">
      <c r="A266" s="224"/>
      <c r="B266" s="225"/>
      <c r="C266" s="254" t="s">
        <v>510</v>
      </c>
      <c r="D266" s="228"/>
      <c r="E266" s="229">
        <v>9.1999999999999993</v>
      </c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149</v>
      </c>
      <c r="AH266" s="207">
        <v>0</v>
      </c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5">
      <c r="A267" s="224"/>
      <c r="B267" s="225"/>
      <c r="C267" s="254" t="s">
        <v>511</v>
      </c>
      <c r="D267" s="228"/>
      <c r="E267" s="229">
        <v>-3.2</v>
      </c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149</v>
      </c>
      <c r="AH267" s="207">
        <v>0</v>
      </c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5">
      <c r="A268" s="224"/>
      <c r="B268" s="225"/>
      <c r="C268" s="254" t="s">
        <v>512</v>
      </c>
      <c r="D268" s="228"/>
      <c r="E268" s="229">
        <v>10.4</v>
      </c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149</v>
      </c>
      <c r="AH268" s="207">
        <v>0</v>
      </c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5">
      <c r="A269" s="224"/>
      <c r="B269" s="225"/>
      <c r="C269" s="254" t="s">
        <v>513</v>
      </c>
      <c r="D269" s="228"/>
      <c r="E269" s="229">
        <v>-0.8</v>
      </c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149</v>
      </c>
      <c r="AH269" s="207">
        <v>0</v>
      </c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5">
      <c r="A270" s="224"/>
      <c r="B270" s="225"/>
      <c r="C270" s="254" t="s">
        <v>514</v>
      </c>
      <c r="D270" s="228"/>
      <c r="E270" s="229">
        <v>16.2</v>
      </c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149</v>
      </c>
      <c r="AH270" s="207">
        <v>0</v>
      </c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5">
      <c r="A271" s="224"/>
      <c r="B271" s="225"/>
      <c r="C271" s="254" t="s">
        <v>513</v>
      </c>
      <c r="D271" s="228"/>
      <c r="E271" s="229">
        <v>-0.8</v>
      </c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149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ht="20.399999999999999" outlineLevel="1" x14ac:dyDescent="0.25">
      <c r="A272" s="239">
        <v>133</v>
      </c>
      <c r="B272" s="240" t="s">
        <v>506</v>
      </c>
      <c r="C272" s="253" t="s">
        <v>507</v>
      </c>
      <c r="D272" s="241" t="s">
        <v>157</v>
      </c>
      <c r="E272" s="242">
        <v>35</v>
      </c>
      <c r="F272" s="243"/>
      <c r="G272" s="244">
        <f>ROUND(E272*F272,2)</f>
        <v>0</v>
      </c>
      <c r="H272" s="227">
        <v>31.37</v>
      </c>
      <c r="I272" s="226">
        <f>ROUND(E272*H272,2)</f>
        <v>1097.95</v>
      </c>
      <c r="J272" s="227">
        <v>71.63</v>
      </c>
      <c r="K272" s="226">
        <f>ROUND(E272*J272,2)</f>
        <v>2507.0500000000002</v>
      </c>
      <c r="L272" s="226">
        <v>15</v>
      </c>
      <c r="M272" s="226">
        <f>G272*(1+L272/100)</f>
        <v>0</v>
      </c>
      <c r="N272" s="226">
        <v>8.0000000000000007E-5</v>
      </c>
      <c r="O272" s="226">
        <f>ROUND(E272*N272,2)</f>
        <v>0</v>
      </c>
      <c r="P272" s="226">
        <v>0</v>
      </c>
      <c r="Q272" s="226">
        <f>ROUND(E272*P272,2)</f>
        <v>0</v>
      </c>
      <c r="R272" s="226"/>
      <c r="S272" s="226" t="s">
        <v>145</v>
      </c>
      <c r="T272" s="226" t="s">
        <v>161</v>
      </c>
      <c r="U272" s="226">
        <v>0.13719999999999999</v>
      </c>
      <c r="V272" s="226">
        <f>ROUND(E272*U272,2)</f>
        <v>4.8</v>
      </c>
      <c r="W272" s="226"/>
      <c r="X272" s="226" t="s">
        <v>146</v>
      </c>
      <c r="Y272" s="207"/>
      <c r="Z272" s="207"/>
      <c r="AA272" s="207"/>
      <c r="AB272" s="207"/>
      <c r="AC272" s="207"/>
      <c r="AD272" s="207"/>
      <c r="AE272" s="207"/>
      <c r="AF272" s="207"/>
      <c r="AG272" s="207" t="s">
        <v>147</v>
      </c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5">
      <c r="A273" s="224"/>
      <c r="B273" s="225"/>
      <c r="C273" s="254" t="s">
        <v>508</v>
      </c>
      <c r="D273" s="228"/>
      <c r="E273" s="229">
        <v>5.6</v>
      </c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149</v>
      </c>
      <c r="AH273" s="207">
        <v>0</v>
      </c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5">
      <c r="A274" s="224"/>
      <c r="B274" s="225"/>
      <c r="C274" s="254" t="s">
        <v>509</v>
      </c>
      <c r="D274" s="228"/>
      <c r="E274" s="229">
        <v>-1.6</v>
      </c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149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5">
      <c r="A275" s="224"/>
      <c r="B275" s="225"/>
      <c r="C275" s="254" t="s">
        <v>510</v>
      </c>
      <c r="D275" s="228"/>
      <c r="E275" s="229">
        <v>9.1999999999999993</v>
      </c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07"/>
      <c r="Z275" s="207"/>
      <c r="AA275" s="207"/>
      <c r="AB275" s="207"/>
      <c r="AC275" s="207"/>
      <c r="AD275" s="207"/>
      <c r="AE275" s="207"/>
      <c r="AF275" s="207"/>
      <c r="AG275" s="207" t="s">
        <v>149</v>
      </c>
      <c r="AH275" s="207">
        <v>0</v>
      </c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5">
      <c r="A276" s="224"/>
      <c r="B276" s="225"/>
      <c r="C276" s="254" t="s">
        <v>511</v>
      </c>
      <c r="D276" s="228"/>
      <c r="E276" s="229">
        <v>-3.2</v>
      </c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149</v>
      </c>
      <c r="AH276" s="207">
        <v>0</v>
      </c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5">
      <c r="A277" s="224"/>
      <c r="B277" s="225"/>
      <c r="C277" s="254" t="s">
        <v>512</v>
      </c>
      <c r="D277" s="228"/>
      <c r="E277" s="229">
        <v>10.4</v>
      </c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149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5">
      <c r="A278" s="224"/>
      <c r="B278" s="225"/>
      <c r="C278" s="254" t="s">
        <v>513</v>
      </c>
      <c r="D278" s="228"/>
      <c r="E278" s="229">
        <v>-0.8</v>
      </c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07"/>
      <c r="Z278" s="207"/>
      <c r="AA278" s="207"/>
      <c r="AB278" s="207"/>
      <c r="AC278" s="207"/>
      <c r="AD278" s="207"/>
      <c r="AE278" s="207"/>
      <c r="AF278" s="207"/>
      <c r="AG278" s="207" t="s">
        <v>149</v>
      </c>
      <c r="AH278" s="207">
        <v>0</v>
      </c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5">
      <c r="A279" s="224"/>
      <c r="B279" s="225"/>
      <c r="C279" s="254" t="s">
        <v>514</v>
      </c>
      <c r="D279" s="228"/>
      <c r="E279" s="229">
        <v>16.2</v>
      </c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149</v>
      </c>
      <c r="AH279" s="207">
        <v>0</v>
      </c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5">
      <c r="A280" s="224"/>
      <c r="B280" s="225"/>
      <c r="C280" s="254" t="s">
        <v>513</v>
      </c>
      <c r="D280" s="228"/>
      <c r="E280" s="229">
        <v>-0.8</v>
      </c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149</v>
      </c>
      <c r="AH280" s="207">
        <v>0</v>
      </c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ht="30.6" outlineLevel="1" x14ac:dyDescent="0.25">
      <c r="A281" s="239">
        <v>134</v>
      </c>
      <c r="B281" s="240" t="s">
        <v>517</v>
      </c>
      <c r="C281" s="253" t="s">
        <v>518</v>
      </c>
      <c r="D281" s="241" t="s">
        <v>152</v>
      </c>
      <c r="E281" s="242">
        <v>30.11</v>
      </c>
      <c r="F281" s="243"/>
      <c r="G281" s="244">
        <f>ROUND(E281*F281,2)</f>
        <v>0</v>
      </c>
      <c r="H281" s="227">
        <v>372.85</v>
      </c>
      <c r="I281" s="226">
        <f>ROUND(E281*H281,2)</f>
        <v>11226.51</v>
      </c>
      <c r="J281" s="227">
        <v>206.15</v>
      </c>
      <c r="K281" s="226">
        <f>ROUND(E281*J281,2)</f>
        <v>6207.18</v>
      </c>
      <c r="L281" s="226">
        <v>15</v>
      </c>
      <c r="M281" s="226">
        <f>G281*(1+L281/100)</f>
        <v>0</v>
      </c>
      <c r="N281" s="226">
        <v>3.63E-3</v>
      </c>
      <c r="O281" s="226">
        <f>ROUND(E281*N281,2)</f>
        <v>0.11</v>
      </c>
      <c r="P281" s="226">
        <v>0</v>
      </c>
      <c r="Q281" s="226">
        <f>ROUND(E281*P281,2)</f>
        <v>0</v>
      </c>
      <c r="R281" s="226"/>
      <c r="S281" s="226" t="s">
        <v>145</v>
      </c>
      <c r="T281" s="226" t="s">
        <v>161</v>
      </c>
      <c r="U281" s="226">
        <v>0.38</v>
      </c>
      <c r="V281" s="226">
        <f>ROUND(E281*U281,2)</f>
        <v>11.44</v>
      </c>
      <c r="W281" s="226"/>
      <c r="X281" s="226" t="s">
        <v>146</v>
      </c>
      <c r="Y281" s="207"/>
      <c r="Z281" s="207"/>
      <c r="AA281" s="207"/>
      <c r="AB281" s="207"/>
      <c r="AC281" s="207"/>
      <c r="AD281" s="207"/>
      <c r="AE281" s="207"/>
      <c r="AF281" s="207"/>
      <c r="AG281" s="207" t="s">
        <v>147</v>
      </c>
      <c r="AH281" s="207"/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5">
      <c r="A282" s="224"/>
      <c r="B282" s="225"/>
      <c r="C282" s="254" t="s">
        <v>164</v>
      </c>
      <c r="D282" s="228"/>
      <c r="E282" s="229">
        <v>1.95</v>
      </c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07"/>
      <c r="Z282" s="207"/>
      <c r="AA282" s="207"/>
      <c r="AB282" s="207"/>
      <c r="AC282" s="207"/>
      <c r="AD282" s="207"/>
      <c r="AE282" s="207"/>
      <c r="AF282" s="207"/>
      <c r="AG282" s="207" t="s">
        <v>149</v>
      </c>
      <c r="AH282" s="207">
        <v>0</v>
      </c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5">
      <c r="A283" s="224"/>
      <c r="B283" s="225"/>
      <c r="C283" s="254" t="s">
        <v>177</v>
      </c>
      <c r="D283" s="228"/>
      <c r="E283" s="229">
        <v>5.04</v>
      </c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149</v>
      </c>
      <c r="AH283" s="207">
        <v>0</v>
      </c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 x14ac:dyDescent="0.25">
      <c r="A284" s="224"/>
      <c r="B284" s="225"/>
      <c r="C284" s="254" t="s">
        <v>178</v>
      </c>
      <c r="D284" s="228"/>
      <c r="E284" s="229">
        <v>6.72</v>
      </c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07"/>
      <c r="Z284" s="207"/>
      <c r="AA284" s="207"/>
      <c r="AB284" s="207"/>
      <c r="AC284" s="207"/>
      <c r="AD284" s="207"/>
      <c r="AE284" s="207"/>
      <c r="AF284" s="207"/>
      <c r="AG284" s="207" t="s">
        <v>149</v>
      </c>
      <c r="AH284" s="207">
        <v>0</v>
      </c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5">
      <c r="A285" s="224"/>
      <c r="B285" s="225"/>
      <c r="C285" s="254" t="s">
        <v>180</v>
      </c>
      <c r="D285" s="228"/>
      <c r="E285" s="229">
        <v>16.399999999999999</v>
      </c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07"/>
      <c r="Z285" s="207"/>
      <c r="AA285" s="207"/>
      <c r="AB285" s="207"/>
      <c r="AC285" s="207"/>
      <c r="AD285" s="207"/>
      <c r="AE285" s="207"/>
      <c r="AF285" s="207"/>
      <c r="AG285" s="207" t="s">
        <v>149</v>
      </c>
      <c r="AH285" s="207">
        <v>0</v>
      </c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5">
      <c r="A286" s="239">
        <v>135</v>
      </c>
      <c r="B286" s="240" t="s">
        <v>519</v>
      </c>
      <c r="C286" s="253" t="s">
        <v>520</v>
      </c>
      <c r="D286" s="241" t="s">
        <v>157</v>
      </c>
      <c r="E286" s="242">
        <v>1.6</v>
      </c>
      <c r="F286" s="243"/>
      <c r="G286" s="244">
        <f>ROUND(E286*F286,2)</f>
        <v>0</v>
      </c>
      <c r="H286" s="227">
        <v>0</v>
      </c>
      <c r="I286" s="226">
        <f>ROUND(E286*H286,2)</f>
        <v>0</v>
      </c>
      <c r="J286" s="227">
        <v>76.599999999999994</v>
      </c>
      <c r="K286" s="226">
        <f>ROUND(E286*J286,2)</f>
        <v>122.56</v>
      </c>
      <c r="L286" s="226">
        <v>15</v>
      </c>
      <c r="M286" s="226">
        <f>G286*(1+L286/100)</f>
        <v>0</v>
      </c>
      <c r="N286" s="226">
        <v>0</v>
      </c>
      <c r="O286" s="226">
        <f>ROUND(E286*N286,2)</f>
        <v>0</v>
      </c>
      <c r="P286" s="226">
        <v>0</v>
      </c>
      <c r="Q286" s="226">
        <f>ROUND(E286*P286,2)</f>
        <v>0</v>
      </c>
      <c r="R286" s="226"/>
      <c r="S286" s="226" t="s">
        <v>145</v>
      </c>
      <c r="T286" s="226" t="s">
        <v>161</v>
      </c>
      <c r="U286" s="226">
        <v>0.152</v>
      </c>
      <c r="V286" s="226">
        <f>ROUND(E286*U286,2)</f>
        <v>0.24</v>
      </c>
      <c r="W286" s="226"/>
      <c r="X286" s="226" t="s">
        <v>146</v>
      </c>
      <c r="Y286" s="207"/>
      <c r="Z286" s="207"/>
      <c r="AA286" s="207"/>
      <c r="AB286" s="207"/>
      <c r="AC286" s="207"/>
      <c r="AD286" s="207"/>
      <c r="AE286" s="207"/>
      <c r="AF286" s="207"/>
      <c r="AG286" s="207" t="s">
        <v>147</v>
      </c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5">
      <c r="A287" s="224"/>
      <c r="B287" s="225"/>
      <c r="C287" s="254" t="s">
        <v>708</v>
      </c>
      <c r="D287" s="228"/>
      <c r="E287" s="229">
        <v>1.6</v>
      </c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149</v>
      </c>
      <c r="AH287" s="207">
        <v>0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ht="20.399999999999999" outlineLevel="1" x14ac:dyDescent="0.25">
      <c r="A288" s="239">
        <v>136</v>
      </c>
      <c r="B288" s="240" t="s">
        <v>522</v>
      </c>
      <c r="C288" s="253" t="s">
        <v>523</v>
      </c>
      <c r="D288" s="241" t="s">
        <v>157</v>
      </c>
      <c r="E288" s="242">
        <v>15.055</v>
      </c>
      <c r="F288" s="243"/>
      <c r="G288" s="244">
        <f>ROUND(E288*F288,2)</f>
        <v>0</v>
      </c>
      <c r="H288" s="227">
        <v>10.34</v>
      </c>
      <c r="I288" s="226">
        <f>ROUND(E288*H288,2)</f>
        <v>155.66999999999999</v>
      </c>
      <c r="J288" s="227">
        <v>39.96</v>
      </c>
      <c r="K288" s="226">
        <f>ROUND(E288*J288,2)</f>
        <v>601.6</v>
      </c>
      <c r="L288" s="226">
        <v>15</v>
      </c>
      <c r="M288" s="226">
        <f>G288*(1+L288/100)</f>
        <v>0</v>
      </c>
      <c r="N288" s="226">
        <v>4.0000000000000003E-5</v>
      </c>
      <c r="O288" s="226">
        <f>ROUND(E288*N288,2)</f>
        <v>0</v>
      </c>
      <c r="P288" s="226">
        <v>0</v>
      </c>
      <c r="Q288" s="226">
        <f>ROUND(E288*P288,2)</f>
        <v>0</v>
      </c>
      <c r="R288" s="226"/>
      <c r="S288" s="226" t="s">
        <v>145</v>
      </c>
      <c r="T288" s="226" t="s">
        <v>161</v>
      </c>
      <c r="U288" s="226">
        <v>7.8200000000000006E-2</v>
      </c>
      <c r="V288" s="226">
        <f>ROUND(E288*U288,2)</f>
        <v>1.18</v>
      </c>
      <c r="W288" s="226"/>
      <c r="X288" s="226" t="s">
        <v>146</v>
      </c>
      <c r="Y288" s="207"/>
      <c r="Z288" s="207"/>
      <c r="AA288" s="207"/>
      <c r="AB288" s="207"/>
      <c r="AC288" s="207"/>
      <c r="AD288" s="207"/>
      <c r="AE288" s="207"/>
      <c r="AF288" s="207"/>
      <c r="AG288" s="207" t="s">
        <v>147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5">
      <c r="A289" s="224"/>
      <c r="B289" s="225"/>
      <c r="C289" s="256" t="s">
        <v>498</v>
      </c>
      <c r="D289" s="230"/>
      <c r="E289" s="231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07"/>
      <c r="Z289" s="207"/>
      <c r="AA289" s="207"/>
      <c r="AB289" s="207"/>
      <c r="AC289" s="207"/>
      <c r="AD289" s="207"/>
      <c r="AE289" s="207"/>
      <c r="AF289" s="207"/>
      <c r="AG289" s="207" t="s">
        <v>149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5">
      <c r="A290" s="224"/>
      <c r="B290" s="225"/>
      <c r="C290" s="257" t="s">
        <v>524</v>
      </c>
      <c r="D290" s="230"/>
      <c r="E290" s="231">
        <v>1.95</v>
      </c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07"/>
      <c r="Z290" s="207"/>
      <c r="AA290" s="207"/>
      <c r="AB290" s="207"/>
      <c r="AC290" s="207"/>
      <c r="AD290" s="207"/>
      <c r="AE290" s="207"/>
      <c r="AF290" s="207"/>
      <c r="AG290" s="207" t="s">
        <v>149</v>
      </c>
      <c r="AH290" s="207">
        <v>2</v>
      </c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5">
      <c r="A291" s="224"/>
      <c r="B291" s="225"/>
      <c r="C291" s="257" t="s">
        <v>525</v>
      </c>
      <c r="D291" s="230"/>
      <c r="E291" s="231">
        <v>5.04</v>
      </c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07"/>
      <c r="Z291" s="207"/>
      <c r="AA291" s="207"/>
      <c r="AB291" s="207"/>
      <c r="AC291" s="207"/>
      <c r="AD291" s="207"/>
      <c r="AE291" s="207"/>
      <c r="AF291" s="207"/>
      <c r="AG291" s="207" t="s">
        <v>149</v>
      </c>
      <c r="AH291" s="207">
        <v>2</v>
      </c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5">
      <c r="A292" s="224"/>
      <c r="B292" s="225"/>
      <c r="C292" s="257" t="s">
        <v>526</v>
      </c>
      <c r="D292" s="230"/>
      <c r="E292" s="231">
        <v>6.72</v>
      </c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07"/>
      <c r="Z292" s="207"/>
      <c r="AA292" s="207"/>
      <c r="AB292" s="207"/>
      <c r="AC292" s="207"/>
      <c r="AD292" s="207"/>
      <c r="AE292" s="207"/>
      <c r="AF292" s="207"/>
      <c r="AG292" s="207" t="s">
        <v>149</v>
      </c>
      <c r="AH292" s="207">
        <v>2</v>
      </c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5">
      <c r="A293" s="224"/>
      <c r="B293" s="225"/>
      <c r="C293" s="257" t="s">
        <v>527</v>
      </c>
      <c r="D293" s="230"/>
      <c r="E293" s="231">
        <v>16.399999999999999</v>
      </c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07"/>
      <c r="Z293" s="207"/>
      <c r="AA293" s="207"/>
      <c r="AB293" s="207"/>
      <c r="AC293" s="207"/>
      <c r="AD293" s="207"/>
      <c r="AE293" s="207"/>
      <c r="AF293" s="207"/>
      <c r="AG293" s="207" t="s">
        <v>149</v>
      </c>
      <c r="AH293" s="207">
        <v>2</v>
      </c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5">
      <c r="A294" s="224"/>
      <c r="B294" s="225"/>
      <c r="C294" s="256" t="s">
        <v>500</v>
      </c>
      <c r="D294" s="230"/>
      <c r="E294" s="231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07"/>
      <c r="Z294" s="207"/>
      <c r="AA294" s="207"/>
      <c r="AB294" s="207"/>
      <c r="AC294" s="207"/>
      <c r="AD294" s="207"/>
      <c r="AE294" s="207"/>
      <c r="AF294" s="207"/>
      <c r="AG294" s="207" t="s">
        <v>149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5">
      <c r="A295" s="224"/>
      <c r="B295" s="225"/>
      <c r="C295" s="254" t="s">
        <v>528</v>
      </c>
      <c r="D295" s="228"/>
      <c r="E295" s="229">
        <v>15.055</v>
      </c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07"/>
      <c r="Z295" s="207"/>
      <c r="AA295" s="207"/>
      <c r="AB295" s="207"/>
      <c r="AC295" s="207"/>
      <c r="AD295" s="207"/>
      <c r="AE295" s="207"/>
      <c r="AF295" s="207"/>
      <c r="AG295" s="207" t="s">
        <v>149</v>
      </c>
      <c r="AH295" s="207">
        <v>0</v>
      </c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5">
      <c r="A296" s="245">
        <v>137</v>
      </c>
      <c r="B296" s="246" t="s">
        <v>529</v>
      </c>
      <c r="C296" s="255" t="s">
        <v>530</v>
      </c>
      <c r="D296" s="247" t="s">
        <v>224</v>
      </c>
      <c r="E296" s="248">
        <v>2</v>
      </c>
      <c r="F296" s="249"/>
      <c r="G296" s="250">
        <f>ROUND(E296*F296,2)</f>
        <v>0</v>
      </c>
      <c r="H296" s="227">
        <v>131.5</v>
      </c>
      <c r="I296" s="226">
        <f>ROUND(E296*H296,2)</f>
        <v>263</v>
      </c>
      <c r="J296" s="227">
        <v>0</v>
      </c>
      <c r="K296" s="226">
        <f>ROUND(E296*J296,2)</f>
        <v>0</v>
      </c>
      <c r="L296" s="226">
        <v>15</v>
      </c>
      <c r="M296" s="226">
        <f>G296*(1+L296/100)</f>
        <v>0</v>
      </c>
      <c r="N296" s="226">
        <v>1.3999999999999999E-4</v>
      </c>
      <c r="O296" s="226">
        <f>ROUND(E296*N296,2)</f>
        <v>0</v>
      </c>
      <c r="P296" s="226">
        <v>0</v>
      </c>
      <c r="Q296" s="226">
        <f>ROUND(E296*P296,2)</f>
        <v>0</v>
      </c>
      <c r="R296" s="226" t="s">
        <v>167</v>
      </c>
      <c r="S296" s="226" t="s">
        <v>145</v>
      </c>
      <c r="T296" s="226" t="s">
        <v>161</v>
      </c>
      <c r="U296" s="226">
        <v>0</v>
      </c>
      <c r="V296" s="226">
        <f>ROUND(E296*U296,2)</f>
        <v>0</v>
      </c>
      <c r="W296" s="226"/>
      <c r="X296" s="226" t="s">
        <v>168</v>
      </c>
      <c r="Y296" s="207"/>
      <c r="Z296" s="207"/>
      <c r="AA296" s="207"/>
      <c r="AB296" s="207"/>
      <c r="AC296" s="207"/>
      <c r="AD296" s="207"/>
      <c r="AE296" s="207"/>
      <c r="AF296" s="207"/>
      <c r="AG296" s="207" t="s">
        <v>169</v>
      </c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5">
      <c r="A297" s="245">
        <v>138</v>
      </c>
      <c r="B297" s="246" t="s">
        <v>533</v>
      </c>
      <c r="C297" s="255" t="s">
        <v>534</v>
      </c>
      <c r="D297" s="247" t="s">
        <v>0</v>
      </c>
      <c r="E297" s="248">
        <v>228.81800000000001</v>
      </c>
      <c r="F297" s="249"/>
      <c r="G297" s="250">
        <f>ROUND(E297*F297,2)</f>
        <v>0</v>
      </c>
      <c r="H297" s="227">
        <v>0</v>
      </c>
      <c r="I297" s="226">
        <f>ROUND(E297*H297,2)</f>
        <v>0</v>
      </c>
      <c r="J297" s="227">
        <v>0.79</v>
      </c>
      <c r="K297" s="226">
        <f>ROUND(E297*J297,2)</f>
        <v>180.77</v>
      </c>
      <c r="L297" s="226">
        <v>15</v>
      </c>
      <c r="M297" s="226">
        <f>G297*(1+L297/100)</f>
        <v>0</v>
      </c>
      <c r="N297" s="226">
        <v>0</v>
      </c>
      <c r="O297" s="226">
        <f>ROUND(E297*N297,2)</f>
        <v>0</v>
      </c>
      <c r="P297" s="226">
        <v>0</v>
      </c>
      <c r="Q297" s="226">
        <f>ROUND(E297*P297,2)</f>
        <v>0</v>
      </c>
      <c r="R297" s="226"/>
      <c r="S297" s="226" t="s">
        <v>145</v>
      </c>
      <c r="T297" s="226" t="s">
        <v>161</v>
      </c>
      <c r="U297" s="226">
        <v>0</v>
      </c>
      <c r="V297" s="226">
        <f>ROUND(E297*U297,2)</f>
        <v>0</v>
      </c>
      <c r="W297" s="226"/>
      <c r="X297" s="226" t="s">
        <v>271</v>
      </c>
      <c r="Y297" s="207"/>
      <c r="Z297" s="207"/>
      <c r="AA297" s="207"/>
      <c r="AB297" s="207"/>
      <c r="AC297" s="207"/>
      <c r="AD297" s="207"/>
      <c r="AE297" s="207"/>
      <c r="AF297" s="207"/>
      <c r="AG297" s="207" t="s">
        <v>272</v>
      </c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x14ac:dyDescent="0.25">
      <c r="A298" s="233" t="s">
        <v>140</v>
      </c>
      <c r="B298" s="234" t="s">
        <v>98</v>
      </c>
      <c r="C298" s="252" t="s">
        <v>99</v>
      </c>
      <c r="D298" s="235"/>
      <c r="E298" s="236"/>
      <c r="F298" s="237"/>
      <c r="G298" s="238">
        <f>SUMIF(AG299:AG331,"&lt;&gt;NOR",G299:G331)</f>
        <v>0</v>
      </c>
      <c r="H298" s="232"/>
      <c r="I298" s="232">
        <f>SUM(I299:I331)</f>
        <v>11009.8</v>
      </c>
      <c r="J298" s="232"/>
      <c r="K298" s="232">
        <f>SUM(K299:K331)</f>
        <v>15161.759999999998</v>
      </c>
      <c r="L298" s="232"/>
      <c r="M298" s="232">
        <f>SUM(M299:M331)</f>
        <v>0</v>
      </c>
      <c r="N298" s="232"/>
      <c r="O298" s="232">
        <f>SUM(O299:O331)</f>
        <v>0.12000000000000001</v>
      </c>
      <c r="P298" s="232"/>
      <c r="Q298" s="232">
        <f>SUM(Q299:Q331)</f>
        <v>0</v>
      </c>
      <c r="R298" s="232"/>
      <c r="S298" s="232"/>
      <c r="T298" s="232"/>
      <c r="U298" s="232"/>
      <c r="V298" s="232">
        <f>SUM(V299:V331)</f>
        <v>27.77</v>
      </c>
      <c r="W298" s="232"/>
      <c r="X298" s="232"/>
      <c r="AG298" t="s">
        <v>141</v>
      </c>
    </row>
    <row r="299" spans="1:60" outlineLevel="1" x14ac:dyDescent="0.25">
      <c r="A299" s="239">
        <v>139</v>
      </c>
      <c r="B299" s="240" t="s">
        <v>535</v>
      </c>
      <c r="C299" s="253" t="s">
        <v>536</v>
      </c>
      <c r="D299" s="241" t="s">
        <v>152</v>
      </c>
      <c r="E299" s="242">
        <v>18.254999999999999</v>
      </c>
      <c r="F299" s="243"/>
      <c r="G299" s="244">
        <f>ROUND(E299*F299,2)</f>
        <v>0</v>
      </c>
      <c r="H299" s="227">
        <v>24.89</v>
      </c>
      <c r="I299" s="226">
        <f>ROUND(E299*H299,2)</f>
        <v>454.37</v>
      </c>
      <c r="J299" s="227">
        <v>25.21</v>
      </c>
      <c r="K299" s="226">
        <f>ROUND(E299*J299,2)</f>
        <v>460.21</v>
      </c>
      <c r="L299" s="226">
        <v>15</v>
      </c>
      <c r="M299" s="226">
        <f>G299*(1+L299/100)</f>
        <v>0</v>
      </c>
      <c r="N299" s="226">
        <v>2.1000000000000001E-4</v>
      </c>
      <c r="O299" s="226">
        <f>ROUND(E299*N299,2)</f>
        <v>0</v>
      </c>
      <c r="P299" s="226">
        <v>0</v>
      </c>
      <c r="Q299" s="226">
        <f>ROUND(E299*P299,2)</f>
        <v>0</v>
      </c>
      <c r="R299" s="226"/>
      <c r="S299" s="226" t="s">
        <v>145</v>
      </c>
      <c r="T299" s="226" t="s">
        <v>145</v>
      </c>
      <c r="U299" s="226">
        <v>0.05</v>
      </c>
      <c r="V299" s="226">
        <f>ROUND(E299*U299,2)</f>
        <v>0.91</v>
      </c>
      <c r="W299" s="226"/>
      <c r="X299" s="226" t="s">
        <v>146</v>
      </c>
      <c r="Y299" s="207"/>
      <c r="Z299" s="207"/>
      <c r="AA299" s="207"/>
      <c r="AB299" s="207"/>
      <c r="AC299" s="207"/>
      <c r="AD299" s="207"/>
      <c r="AE299" s="207"/>
      <c r="AF299" s="207"/>
      <c r="AG299" s="207" t="s">
        <v>147</v>
      </c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5">
      <c r="A300" s="224"/>
      <c r="B300" s="225"/>
      <c r="C300" s="254" t="s">
        <v>184</v>
      </c>
      <c r="D300" s="228"/>
      <c r="E300" s="229">
        <v>16.399999999999999</v>
      </c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07"/>
      <c r="Z300" s="207"/>
      <c r="AA300" s="207"/>
      <c r="AB300" s="207"/>
      <c r="AC300" s="207"/>
      <c r="AD300" s="207"/>
      <c r="AE300" s="207"/>
      <c r="AF300" s="207"/>
      <c r="AG300" s="207" t="s">
        <v>149</v>
      </c>
      <c r="AH300" s="207">
        <v>0</v>
      </c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5">
      <c r="A301" s="224"/>
      <c r="B301" s="225"/>
      <c r="C301" s="254" t="s">
        <v>537</v>
      </c>
      <c r="D301" s="228"/>
      <c r="E301" s="229">
        <v>2.4550000000000001</v>
      </c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07"/>
      <c r="Z301" s="207"/>
      <c r="AA301" s="207"/>
      <c r="AB301" s="207"/>
      <c r="AC301" s="207"/>
      <c r="AD301" s="207"/>
      <c r="AE301" s="207"/>
      <c r="AF301" s="207"/>
      <c r="AG301" s="207" t="s">
        <v>149</v>
      </c>
      <c r="AH301" s="207">
        <v>0</v>
      </c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5">
      <c r="A302" s="224"/>
      <c r="B302" s="225"/>
      <c r="C302" s="254" t="s">
        <v>268</v>
      </c>
      <c r="D302" s="228"/>
      <c r="E302" s="229">
        <v>-3.4</v>
      </c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07"/>
      <c r="Z302" s="207"/>
      <c r="AA302" s="207"/>
      <c r="AB302" s="207"/>
      <c r="AC302" s="207"/>
      <c r="AD302" s="207"/>
      <c r="AE302" s="207"/>
      <c r="AF302" s="207"/>
      <c r="AG302" s="207" t="s">
        <v>149</v>
      </c>
      <c r="AH302" s="207">
        <v>0</v>
      </c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5">
      <c r="A303" s="224"/>
      <c r="B303" s="225"/>
      <c r="C303" s="254" t="s">
        <v>539</v>
      </c>
      <c r="D303" s="228"/>
      <c r="E303" s="229">
        <v>2.8</v>
      </c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149</v>
      </c>
      <c r="AH303" s="207">
        <v>0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5">
      <c r="A304" s="239">
        <v>140</v>
      </c>
      <c r="B304" s="240" t="s">
        <v>540</v>
      </c>
      <c r="C304" s="253" t="s">
        <v>541</v>
      </c>
      <c r="D304" s="241" t="s">
        <v>152</v>
      </c>
      <c r="E304" s="242">
        <v>18.254999999999999</v>
      </c>
      <c r="F304" s="243"/>
      <c r="G304" s="244">
        <f>ROUND(E304*F304,2)</f>
        <v>0</v>
      </c>
      <c r="H304" s="227">
        <v>0</v>
      </c>
      <c r="I304" s="226">
        <f>ROUND(E304*H304,2)</f>
        <v>0</v>
      </c>
      <c r="J304" s="227">
        <v>50.4</v>
      </c>
      <c r="K304" s="226">
        <f>ROUND(E304*J304,2)</f>
        <v>920.05</v>
      </c>
      <c r="L304" s="226">
        <v>15</v>
      </c>
      <c r="M304" s="226">
        <f>G304*(1+L304/100)</f>
        <v>0</v>
      </c>
      <c r="N304" s="226">
        <v>0</v>
      </c>
      <c r="O304" s="226">
        <f>ROUND(E304*N304,2)</f>
        <v>0</v>
      </c>
      <c r="P304" s="226">
        <v>0</v>
      </c>
      <c r="Q304" s="226">
        <f>ROUND(E304*P304,2)</f>
        <v>0</v>
      </c>
      <c r="R304" s="226"/>
      <c r="S304" s="226" t="s">
        <v>145</v>
      </c>
      <c r="T304" s="226" t="s">
        <v>161</v>
      </c>
      <c r="U304" s="226">
        <v>0.1</v>
      </c>
      <c r="V304" s="226">
        <f>ROUND(E304*U304,2)</f>
        <v>1.83</v>
      </c>
      <c r="W304" s="226"/>
      <c r="X304" s="226" t="s">
        <v>146</v>
      </c>
      <c r="Y304" s="207"/>
      <c r="Z304" s="207"/>
      <c r="AA304" s="207"/>
      <c r="AB304" s="207"/>
      <c r="AC304" s="207"/>
      <c r="AD304" s="207"/>
      <c r="AE304" s="207"/>
      <c r="AF304" s="207"/>
      <c r="AG304" s="207" t="s">
        <v>147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5">
      <c r="A305" s="224"/>
      <c r="B305" s="225"/>
      <c r="C305" s="254" t="s">
        <v>184</v>
      </c>
      <c r="D305" s="228"/>
      <c r="E305" s="229">
        <v>16.399999999999999</v>
      </c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149</v>
      </c>
      <c r="AH305" s="207">
        <v>0</v>
      </c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5">
      <c r="A306" s="224"/>
      <c r="B306" s="225"/>
      <c r="C306" s="254" t="s">
        <v>537</v>
      </c>
      <c r="D306" s="228"/>
      <c r="E306" s="229">
        <v>2.4550000000000001</v>
      </c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07"/>
      <c r="Z306" s="207"/>
      <c r="AA306" s="207"/>
      <c r="AB306" s="207"/>
      <c r="AC306" s="207"/>
      <c r="AD306" s="207"/>
      <c r="AE306" s="207"/>
      <c r="AF306" s="207"/>
      <c r="AG306" s="207" t="s">
        <v>149</v>
      </c>
      <c r="AH306" s="207">
        <v>0</v>
      </c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5">
      <c r="A307" s="224"/>
      <c r="B307" s="225"/>
      <c r="C307" s="254" t="s">
        <v>268</v>
      </c>
      <c r="D307" s="228"/>
      <c r="E307" s="229">
        <v>-3.4</v>
      </c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149</v>
      </c>
      <c r="AH307" s="207">
        <v>0</v>
      </c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5">
      <c r="A308" s="224"/>
      <c r="B308" s="225"/>
      <c r="C308" s="254" t="s">
        <v>539</v>
      </c>
      <c r="D308" s="228"/>
      <c r="E308" s="229">
        <v>2.8</v>
      </c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07"/>
      <c r="Z308" s="207"/>
      <c r="AA308" s="207"/>
      <c r="AB308" s="207"/>
      <c r="AC308" s="207"/>
      <c r="AD308" s="207"/>
      <c r="AE308" s="207"/>
      <c r="AF308" s="207"/>
      <c r="AG308" s="207" t="s">
        <v>149</v>
      </c>
      <c r="AH308" s="207">
        <v>0</v>
      </c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5">
      <c r="A309" s="239">
        <v>141</v>
      </c>
      <c r="B309" s="240" t="s">
        <v>542</v>
      </c>
      <c r="C309" s="253" t="s">
        <v>543</v>
      </c>
      <c r="D309" s="241" t="s">
        <v>152</v>
      </c>
      <c r="E309" s="242">
        <v>18.254999999999999</v>
      </c>
      <c r="F309" s="243"/>
      <c r="G309" s="244">
        <f>ROUND(E309*F309,2)</f>
        <v>0</v>
      </c>
      <c r="H309" s="227">
        <v>134.80000000000001</v>
      </c>
      <c r="I309" s="226">
        <f>ROUND(E309*H309,2)</f>
        <v>2460.77</v>
      </c>
      <c r="J309" s="227">
        <v>661.2</v>
      </c>
      <c r="K309" s="226">
        <f>ROUND(E309*J309,2)</f>
        <v>12070.21</v>
      </c>
      <c r="L309" s="226">
        <v>15</v>
      </c>
      <c r="M309" s="226">
        <f>G309*(1+L309/100)</f>
        <v>0</v>
      </c>
      <c r="N309" s="226">
        <v>5.3499999999999997E-3</v>
      </c>
      <c r="O309" s="226">
        <f>ROUND(E309*N309,2)</f>
        <v>0.1</v>
      </c>
      <c r="P309" s="226">
        <v>0</v>
      </c>
      <c r="Q309" s="226">
        <f>ROUND(E309*P309,2)</f>
        <v>0</v>
      </c>
      <c r="R309" s="226"/>
      <c r="S309" s="226" t="s">
        <v>145</v>
      </c>
      <c r="T309" s="226" t="s">
        <v>161</v>
      </c>
      <c r="U309" s="226">
        <v>1.288</v>
      </c>
      <c r="V309" s="226">
        <f>ROUND(E309*U309,2)</f>
        <v>23.51</v>
      </c>
      <c r="W309" s="226"/>
      <c r="X309" s="226" t="s">
        <v>146</v>
      </c>
      <c r="Y309" s="207"/>
      <c r="Z309" s="207"/>
      <c r="AA309" s="207"/>
      <c r="AB309" s="207"/>
      <c r="AC309" s="207"/>
      <c r="AD309" s="207"/>
      <c r="AE309" s="207"/>
      <c r="AF309" s="207"/>
      <c r="AG309" s="207" t="s">
        <v>147</v>
      </c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5">
      <c r="A310" s="224"/>
      <c r="B310" s="225"/>
      <c r="C310" s="254" t="s">
        <v>184</v>
      </c>
      <c r="D310" s="228"/>
      <c r="E310" s="229">
        <v>16.399999999999999</v>
      </c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07"/>
      <c r="Z310" s="207"/>
      <c r="AA310" s="207"/>
      <c r="AB310" s="207"/>
      <c r="AC310" s="207"/>
      <c r="AD310" s="207"/>
      <c r="AE310" s="207"/>
      <c r="AF310" s="207"/>
      <c r="AG310" s="207" t="s">
        <v>149</v>
      </c>
      <c r="AH310" s="207">
        <v>0</v>
      </c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5">
      <c r="A311" s="224"/>
      <c r="B311" s="225"/>
      <c r="C311" s="254" t="s">
        <v>537</v>
      </c>
      <c r="D311" s="228"/>
      <c r="E311" s="229">
        <v>2.4550000000000001</v>
      </c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149</v>
      </c>
      <c r="AH311" s="207">
        <v>0</v>
      </c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5">
      <c r="A312" s="224"/>
      <c r="B312" s="225"/>
      <c r="C312" s="254" t="s">
        <v>268</v>
      </c>
      <c r="D312" s="228"/>
      <c r="E312" s="229">
        <v>-3.4</v>
      </c>
      <c r="F312" s="226"/>
      <c r="G312" s="226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07"/>
      <c r="Z312" s="207"/>
      <c r="AA312" s="207"/>
      <c r="AB312" s="207"/>
      <c r="AC312" s="207"/>
      <c r="AD312" s="207"/>
      <c r="AE312" s="207"/>
      <c r="AF312" s="207"/>
      <c r="AG312" s="207" t="s">
        <v>149</v>
      </c>
      <c r="AH312" s="207">
        <v>0</v>
      </c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5">
      <c r="A313" s="224"/>
      <c r="B313" s="225"/>
      <c r="C313" s="254" t="s">
        <v>539</v>
      </c>
      <c r="D313" s="228"/>
      <c r="E313" s="229">
        <v>2.8</v>
      </c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149</v>
      </c>
      <c r="AH313" s="207">
        <v>0</v>
      </c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5">
      <c r="A314" s="239">
        <v>142</v>
      </c>
      <c r="B314" s="240" t="s">
        <v>544</v>
      </c>
      <c r="C314" s="253" t="s">
        <v>545</v>
      </c>
      <c r="D314" s="241" t="s">
        <v>152</v>
      </c>
      <c r="E314" s="242">
        <v>18.254999999999999</v>
      </c>
      <c r="F314" s="243"/>
      <c r="G314" s="244">
        <f>ROUND(E314*F314,2)</f>
        <v>0</v>
      </c>
      <c r="H314" s="227">
        <v>9.1999999999999993</v>
      </c>
      <c r="I314" s="226">
        <f>ROUND(E314*H314,2)</f>
        <v>167.95</v>
      </c>
      <c r="J314" s="227">
        <v>0</v>
      </c>
      <c r="K314" s="226">
        <f>ROUND(E314*J314,2)</f>
        <v>0</v>
      </c>
      <c r="L314" s="226">
        <v>15</v>
      </c>
      <c r="M314" s="226">
        <f>G314*(1+L314/100)</f>
        <v>0</v>
      </c>
      <c r="N314" s="226">
        <v>8.9999999999999998E-4</v>
      </c>
      <c r="O314" s="226">
        <f>ROUND(E314*N314,2)</f>
        <v>0.02</v>
      </c>
      <c r="P314" s="226">
        <v>0</v>
      </c>
      <c r="Q314" s="226">
        <f>ROUND(E314*P314,2)</f>
        <v>0</v>
      </c>
      <c r="R314" s="226"/>
      <c r="S314" s="226" t="s">
        <v>145</v>
      </c>
      <c r="T314" s="226" t="s">
        <v>161</v>
      </c>
      <c r="U314" s="226">
        <v>0</v>
      </c>
      <c r="V314" s="226">
        <f>ROUND(E314*U314,2)</f>
        <v>0</v>
      </c>
      <c r="W314" s="226"/>
      <c r="X314" s="226" t="s">
        <v>146</v>
      </c>
      <c r="Y314" s="207"/>
      <c r="Z314" s="207"/>
      <c r="AA314" s="207"/>
      <c r="AB314" s="207"/>
      <c r="AC314" s="207"/>
      <c r="AD314" s="207"/>
      <c r="AE314" s="207"/>
      <c r="AF314" s="207"/>
      <c r="AG314" s="207" t="s">
        <v>147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5">
      <c r="A315" s="224"/>
      <c r="B315" s="225"/>
      <c r="C315" s="254" t="s">
        <v>184</v>
      </c>
      <c r="D315" s="228"/>
      <c r="E315" s="229">
        <v>16.399999999999999</v>
      </c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07"/>
      <c r="Z315" s="207"/>
      <c r="AA315" s="207"/>
      <c r="AB315" s="207"/>
      <c r="AC315" s="207"/>
      <c r="AD315" s="207"/>
      <c r="AE315" s="207"/>
      <c r="AF315" s="207"/>
      <c r="AG315" s="207" t="s">
        <v>149</v>
      </c>
      <c r="AH315" s="207">
        <v>0</v>
      </c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5">
      <c r="A316" s="224"/>
      <c r="B316" s="225"/>
      <c r="C316" s="254" t="s">
        <v>537</v>
      </c>
      <c r="D316" s="228"/>
      <c r="E316" s="229">
        <v>2.4550000000000001</v>
      </c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07"/>
      <c r="Z316" s="207"/>
      <c r="AA316" s="207"/>
      <c r="AB316" s="207"/>
      <c r="AC316" s="207"/>
      <c r="AD316" s="207"/>
      <c r="AE316" s="207"/>
      <c r="AF316" s="207"/>
      <c r="AG316" s="207" t="s">
        <v>149</v>
      </c>
      <c r="AH316" s="207">
        <v>0</v>
      </c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5">
      <c r="A317" s="224"/>
      <c r="B317" s="225"/>
      <c r="C317" s="254" t="s">
        <v>268</v>
      </c>
      <c r="D317" s="228"/>
      <c r="E317" s="229">
        <v>-3.4</v>
      </c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07"/>
      <c r="Z317" s="207"/>
      <c r="AA317" s="207"/>
      <c r="AB317" s="207"/>
      <c r="AC317" s="207"/>
      <c r="AD317" s="207"/>
      <c r="AE317" s="207"/>
      <c r="AF317" s="207"/>
      <c r="AG317" s="207" t="s">
        <v>149</v>
      </c>
      <c r="AH317" s="207">
        <v>0</v>
      </c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5">
      <c r="A318" s="224"/>
      <c r="B318" s="225"/>
      <c r="C318" s="254" t="s">
        <v>539</v>
      </c>
      <c r="D318" s="228"/>
      <c r="E318" s="229">
        <v>2.8</v>
      </c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07"/>
      <c r="Z318" s="207"/>
      <c r="AA318" s="207"/>
      <c r="AB318" s="207"/>
      <c r="AC318" s="207"/>
      <c r="AD318" s="207"/>
      <c r="AE318" s="207"/>
      <c r="AF318" s="207"/>
      <c r="AG318" s="207" t="s">
        <v>149</v>
      </c>
      <c r="AH318" s="207">
        <v>0</v>
      </c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5">
      <c r="A319" s="239">
        <v>143</v>
      </c>
      <c r="B319" s="240" t="s">
        <v>546</v>
      </c>
      <c r="C319" s="253" t="s">
        <v>547</v>
      </c>
      <c r="D319" s="241" t="s">
        <v>157</v>
      </c>
      <c r="E319" s="242">
        <v>12.65</v>
      </c>
      <c r="F319" s="243"/>
      <c r="G319" s="244">
        <f>ROUND(E319*F319,2)</f>
        <v>0</v>
      </c>
      <c r="H319" s="227">
        <v>0</v>
      </c>
      <c r="I319" s="226">
        <f>ROUND(E319*H319,2)</f>
        <v>0</v>
      </c>
      <c r="J319" s="227">
        <v>60.5</v>
      </c>
      <c r="K319" s="226">
        <f>ROUND(E319*J319,2)</f>
        <v>765.33</v>
      </c>
      <c r="L319" s="226">
        <v>15</v>
      </c>
      <c r="M319" s="226">
        <f>G319*(1+L319/100)</f>
        <v>0</v>
      </c>
      <c r="N319" s="226">
        <v>0</v>
      </c>
      <c r="O319" s="226">
        <f>ROUND(E319*N319,2)</f>
        <v>0</v>
      </c>
      <c r="P319" s="226">
        <v>0</v>
      </c>
      <c r="Q319" s="226">
        <f>ROUND(E319*P319,2)</f>
        <v>0</v>
      </c>
      <c r="R319" s="226"/>
      <c r="S319" s="226" t="s">
        <v>145</v>
      </c>
      <c r="T319" s="226" t="s">
        <v>161</v>
      </c>
      <c r="U319" s="226">
        <v>0.12</v>
      </c>
      <c r="V319" s="226">
        <f>ROUND(E319*U319,2)</f>
        <v>1.52</v>
      </c>
      <c r="W319" s="226"/>
      <c r="X319" s="226" t="s">
        <v>146</v>
      </c>
      <c r="Y319" s="207"/>
      <c r="Z319" s="207"/>
      <c r="AA319" s="207"/>
      <c r="AB319" s="207"/>
      <c r="AC319" s="207"/>
      <c r="AD319" s="207"/>
      <c r="AE319" s="207"/>
      <c r="AF319" s="207"/>
      <c r="AG319" s="207" t="s">
        <v>147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5">
      <c r="A320" s="224"/>
      <c r="B320" s="225"/>
      <c r="C320" s="254" t="s">
        <v>548</v>
      </c>
      <c r="D320" s="228"/>
      <c r="E320" s="229">
        <v>10.9</v>
      </c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07"/>
      <c r="Z320" s="207"/>
      <c r="AA320" s="207"/>
      <c r="AB320" s="207"/>
      <c r="AC320" s="207"/>
      <c r="AD320" s="207"/>
      <c r="AE320" s="207"/>
      <c r="AF320" s="207"/>
      <c r="AG320" s="207" t="s">
        <v>149</v>
      </c>
      <c r="AH320" s="207">
        <v>0</v>
      </c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5">
      <c r="A321" s="224"/>
      <c r="B321" s="225"/>
      <c r="C321" s="254" t="s">
        <v>549</v>
      </c>
      <c r="D321" s="228"/>
      <c r="E321" s="229">
        <v>1.75</v>
      </c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07"/>
      <c r="Z321" s="207"/>
      <c r="AA321" s="207"/>
      <c r="AB321" s="207"/>
      <c r="AC321" s="207"/>
      <c r="AD321" s="207"/>
      <c r="AE321" s="207"/>
      <c r="AF321" s="207"/>
      <c r="AG321" s="207" t="s">
        <v>149</v>
      </c>
      <c r="AH321" s="207">
        <v>0</v>
      </c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5">
      <c r="A322" s="239">
        <v>144</v>
      </c>
      <c r="B322" s="240" t="s">
        <v>550</v>
      </c>
      <c r="C322" s="253" t="s">
        <v>551</v>
      </c>
      <c r="D322" s="241" t="s">
        <v>152</v>
      </c>
      <c r="E322" s="242">
        <v>19.167750000000002</v>
      </c>
      <c r="F322" s="243"/>
      <c r="G322" s="244">
        <f>ROUND(E322*F322,2)</f>
        <v>0</v>
      </c>
      <c r="H322" s="227">
        <v>350</v>
      </c>
      <c r="I322" s="226">
        <f>ROUND(E322*H322,2)</f>
        <v>6708.71</v>
      </c>
      <c r="J322" s="227">
        <v>0</v>
      </c>
      <c r="K322" s="226">
        <f>ROUND(E322*J322,2)</f>
        <v>0</v>
      </c>
      <c r="L322" s="226">
        <v>15</v>
      </c>
      <c r="M322" s="226">
        <f>G322*(1+L322/100)</f>
        <v>0</v>
      </c>
      <c r="N322" s="226">
        <v>0</v>
      </c>
      <c r="O322" s="226">
        <f>ROUND(E322*N322,2)</f>
        <v>0</v>
      </c>
      <c r="P322" s="226">
        <v>0</v>
      </c>
      <c r="Q322" s="226">
        <f>ROUND(E322*P322,2)</f>
        <v>0</v>
      </c>
      <c r="R322" s="226"/>
      <c r="S322" s="226" t="s">
        <v>286</v>
      </c>
      <c r="T322" s="226" t="s">
        <v>161</v>
      </c>
      <c r="U322" s="226">
        <v>0</v>
      </c>
      <c r="V322" s="226">
        <f>ROUND(E322*U322,2)</f>
        <v>0</v>
      </c>
      <c r="W322" s="226"/>
      <c r="X322" s="226" t="s">
        <v>211</v>
      </c>
      <c r="Y322" s="207"/>
      <c r="Z322" s="207"/>
      <c r="AA322" s="207"/>
      <c r="AB322" s="207"/>
      <c r="AC322" s="207"/>
      <c r="AD322" s="207"/>
      <c r="AE322" s="207"/>
      <c r="AF322" s="207"/>
      <c r="AG322" s="207" t="s">
        <v>388</v>
      </c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5">
      <c r="A323" s="224"/>
      <c r="B323" s="225"/>
      <c r="C323" s="256" t="s">
        <v>498</v>
      </c>
      <c r="D323" s="230"/>
      <c r="E323" s="231"/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07"/>
      <c r="Z323" s="207"/>
      <c r="AA323" s="207"/>
      <c r="AB323" s="207"/>
      <c r="AC323" s="207"/>
      <c r="AD323" s="207"/>
      <c r="AE323" s="207"/>
      <c r="AF323" s="207"/>
      <c r="AG323" s="207" t="s">
        <v>149</v>
      </c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 x14ac:dyDescent="0.25">
      <c r="A324" s="224"/>
      <c r="B324" s="225"/>
      <c r="C324" s="257" t="s">
        <v>552</v>
      </c>
      <c r="D324" s="230"/>
      <c r="E324" s="231">
        <v>16.399999999999999</v>
      </c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149</v>
      </c>
      <c r="AH324" s="207">
        <v>2</v>
      </c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5">
      <c r="A325" s="224"/>
      <c r="B325" s="225"/>
      <c r="C325" s="257" t="s">
        <v>553</v>
      </c>
      <c r="D325" s="230"/>
      <c r="E325" s="231">
        <v>2.4550000000000001</v>
      </c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07"/>
      <c r="Z325" s="207"/>
      <c r="AA325" s="207"/>
      <c r="AB325" s="207"/>
      <c r="AC325" s="207"/>
      <c r="AD325" s="207"/>
      <c r="AE325" s="207"/>
      <c r="AF325" s="207"/>
      <c r="AG325" s="207" t="s">
        <v>149</v>
      </c>
      <c r="AH325" s="207">
        <v>2</v>
      </c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5">
      <c r="A326" s="224"/>
      <c r="B326" s="225"/>
      <c r="C326" s="257" t="s">
        <v>709</v>
      </c>
      <c r="D326" s="230"/>
      <c r="E326" s="231">
        <v>-3.4</v>
      </c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07"/>
      <c r="Z326" s="207"/>
      <c r="AA326" s="207"/>
      <c r="AB326" s="207"/>
      <c r="AC326" s="207"/>
      <c r="AD326" s="207"/>
      <c r="AE326" s="207"/>
      <c r="AF326" s="207"/>
      <c r="AG326" s="207" t="s">
        <v>149</v>
      </c>
      <c r="AH326" s="207">
        <v>2</v>
      </c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outlineLevel="1" x14ac:dyDescent="0.25">
      <c r="A327" s="224"/>
      <c r="B327" s="225"/>
      <c r="C327" s="257" t="s">
        <v>555</v>
      </c>
      <c r="D327" s="230"/>
      <c r="E327" s="231">
        <v>2.8</v>
      </c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07"/>
      <c r="Z327" s="207"/>
      <c r="AA327" s="207"/>
      <c r="AB327" s="207"/>
      <c r="AC327" s="207"/>
      <c r="AD327" s="207"/>
      <c r="AE327" s="207"/>
      <c r="AF327" s="207"/>
      <c r="AG327" s="207" t="s">
        <v>149</v>
      </c>
      <c r="AH327" s="207">
        <v>2</v>
      </c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5">
      <c r="A328" s="224"/>
      <c r="B328" s="225"/>
      <c r="C328" s="256" t="s">
        <v>500</v>
      </c>
      <c r="D328" s="230"/>
      <c r="E328" s="231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07"/>
      <c r="Z328" s="207"/>
      <c r="AA328" s="207"/>
      <c r="AB328" s="207"/>
      <c r="AC328" s="207"/>
      <c r="AD328" s="207"/>
      <c r="AE328" s="207"/>
      <c r="AF328" s="207"/>
      <c r="AG328" s="207" t="s">
        <v>149</v>
      </c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5">
      <c r="A329" s="224"/>
      <c r="B329" s="225"/>
      <c r="C329" s="254" t="s">
        <v>556</v>
      </c>
      <c r="D329" s="228"/>
      <c r="E329" s="229">
        <v>19.167750000000002</v>
      </c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07"/>
      <c r="Z329" s="207"/>
      <c r="AA329" s="207"/>
      <c r="AB329" s="207"/>
      <c r="AC329" s="207"/>
      <c r="AD329" s="207"/>
      <c r="AE329" s="207"/>
      <c r="AF329" s="207"/>
      <c r="AG329" s="207" t="s">
        <v>149</v>
      </c>
      <c r="AH329" s="207">
        <v>0</v>
      </c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5">
      <c r="A330" s="245">
        <v>145</v>
      </c>
      <c r="B330" s="246" t="s">
        <v>557</v>
      </c>
      <c r="C330" s="255" t="s">
        <v>558</v>
      </c>
      <c r="D330" s="247" t="s">
        <v>157</v>
      </c>
      <c r="E330" s="248">
        <v>14</v>
      </c>
      <c r="F330" s="249"/>
      <c r="G330" s="250">
        <f>ROUND(E330*F330,2)</f>
        <v>0</v>
      </c>
      <c r="H330" s="227">
        <v>87</v>
      </c>
      <c r="I330" s="226">
        <f>ROUND(E330*H330,2)</f>
        <v>1218</v>
      </c>
      <c r="J330" s="227">
        <v>0</v>
      </c>
      <c r="K330" s="226">
        <f>ROUND(E330*J330,2)</f>
        <v>0</v>
      </c>
      <c r="L330" s="226">
        <v>15</v>
      </c>
      <c r="M330" s="226">
        <f>G330*(1+L330/100)</f>
        <v>0</v>
      </c>
      <c r="N330" s="226">
        <v>2.2000000000000001E-4</v>
      </c>
      <c r="O330" s="226">
        <f>ROUND(E330*N330,2)</f>
        <v>0</v>
      </c>
      <c r="P330" s="226">
        <v>0</v>
      </c>
      <c r="Q330" s="226">
        <f>ROUND(E330*P330,2)</f>
        <v>0</v>
      </c>
      <c r="R330" s="226"/>
      <c r="S330" s="226" t="s">
        <v>286</v>
      </c>
      <c r="T330" s="226" t="s">
        <v>161</v>
      </c>
      <c r="U330" s="226">
        <v>0</v>
      </c>
      <c r="V330" s="226">
        <f>ROUND(E330*U330,2)</f>
        <v>0</v>
      </c>
      <c r="W330" s="226"/>
      <c r="X330" s="226" t="s">
        <v>211</v>
      </c>
      <c r="Y330" s="207"/>
      <c r="Z330" s="207"/>
      <c r="AA330" s="207"/>
      <c r="AB330" s="207"/>
      <c r="AC330" s="207"/>
      <c r="AD330" s="207"/>
      <c r="AE330" s="207"/>
      <c r="AF330" s="207"/>
      <c r="AG330" s="207" t="s">
        <v>388</v>
      </c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 x14ac:dyDescent="0.25">
      <c r="A331" s="245">
        <v>146</v>
      </c>
      <c r="B331" s="246" t="s">
        <v>559</v>
      </c>
      <c r="C331" s="255" t="s">
        <v>560</v>
      </c>
      <c r="D331" s="247" t="s">
        <v>0</v>
      </c>
      <c r="E331" s="248">
        <v>252.256</v>
      </c>
      <c r="F331" s="249"/>
      <c r="G331" s="250">
        <f>ROUND(E331*F331,2)</f>
        <v>0</v>
      </c>
      <c r="H331" s="227">
        <v>0</v>
      </c>
      <c r="I331" s="226">
        <f>ROUND(E331*H331,2)</f>
        <v>0</v>
      </c>
      <c r="J331" s="227">
        <v>3.75</v>
      </c>
      <c r="K331" s="226">
        <f>ROUND(E331*J331,2)</f>
        <v>945.96</v>
      </c>
      <c r="L331" s="226">
        <v>15</v>
      </c>
      <c r="M331" s="226">
        <f>G331*(1+L331/100)</f>
        <v>0</v>
      </c>
      <c r="N331" s="226">
        <v>0</v>
      </c>
      <c r="O331" s="226">
        <f>ROUND(E331*N331,2)</f>
        <v>0</v>
      </c>
      <c r="P331" s="226">
        <v>0</v>
      </c>
      <c r="Q331" s="226">
        <f>ROUND(E331*P331,2)</f>
        <v>0</v>
      </c>
      <c r="R331" s="226"/>
      <c r="S331" s="226" t="s">
        <v>145</v>
      </c>
      <c r="T331" s="226" t="s">
        <v>161</v>
      </c>
      <c r="U331" s="226">
        <v>0</v>
      </c>
      <c r="V331" s="226">
        <f>ROUND(E331*U331,2)</f>
        <v>0</v>
      </c>
      <c r="W331" s="226"/>
      <c r="X331" s="226" t="s">
        <v>271</v>
      </c>
      <c r="Y331" s="207"/>
      <c r="Z331" s="207"/>
      <c r="AA331" s="207"/>
      <c r="AB331" s="207"/>
      <c r="AC331" s="207"/>
      <c r="AD331" s="207"/>
      <c r="AE331" s="207"/>
      <c r="AF331" s="207"/>
      <c r="AG331" s="207" t="s">
        <v>272</v>
      </c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x14ac:dyDescent="0.25">
      <c r="A332" s="233" t="s">
        <v>140</v>
      </c>
      <c r="B332" s="234" t="s">
        <v>100</v>
      </c>
      <c r="C332" s="252" t="s">
        <v>101</v>
      </c>
      <c r="D332" s="235"/>
      <c r="E332" s="236"/>
      <c r="F332" s="237"/>
      <c r="G332" s="238">
        <f>SUMIF(AG333:AG344,"&lt;&gt;NOR",G333:G344)</f>
        <v>0</v>
      </c>
      <c r="H332" s="232"/>
      <c r="I332" s="232">
        <f>SUM(I333:I344)</f>
        <v>1111.51</v>
      </c>
      <c r="J332" s="232"/>
      <c r="K332" s="232">
        <f>SUM(K333:K344)</f>
        <v>4927.2199999999993</v>
      </c>
      <c r="L332" s="232"/>
      <c r="M332" s="232">
        <f>SUM(M333:M344)</f>
        <v>0</v>
      </c>
      <c r="N332" s="232"/>
      <c r="O332" s="232">
        <f>SUM(O333:O344)</f>
        <v>0</v>
      </c>
      <c r="P332" s="232"/>
      <c r="Q332" s="232">
        <f>SUM(Q333:Q344)</f>
        <v>0</v>
      </c>
      <c r="R332" s="232"/>
      <c r="S332" s="232"/>
      <c r="T332" s="232"/>
      <c r="U332" s="232"/>
      <c r="V332" s="232">
        <f>SUM(V333:V344)</f>
        <v>10.729999999999999</v>
      </c>
      <c r="W332" s="232"/>
      <c r="X332" s="232"/>
      <c r="AG332" t="s">
        <v>141</v>
      </c>
    </row>
    <row r="333" spans="1:60" outlineLevel="1" x14ac:dyDescent="0.25">
      <c r="A333" s="239">
        <v>147</v>
      </c>
      <c r="B333" s="240" t="s">
        <v>561</v>
      </c>
      <c r="C333" s="253" t="s">
        <v>562</v>
      </c>
      <c r="D333" s="241" t="s">
        <v>152</v>
      </c>
      <c r="E333" s="242">
        <v>3.36</v>
      </c>
      <c r="F333" s="243"/>
      <c r="G333" s="244">
        <f>ROUND(E333*F333,2)</f>
        <v>0</v>
      </c>
      <c r="H333" s="227">
        <v>71.23</v>
      </c>
      <c r="I333" s="226">
        <f>ROUND(E333*H333,2)</f>
        <v>239.33</v>
      </c>
      <c r="J333" s="227">
        <v>71.77</v>
      </c>
      <c r="K333" s="226">
        <f>ROUND(E333*J333,2)</f>
        <v>241.15</v>
      </c>
      <c r="L333" s="226">
        <v>15</v>
      </c>
      <c r="M333" s="226">
        <f>G333*(1+L333/100)</f>
        <v>0</v>
      </c>
      <c r="N333" s="226">
        <v>3.6999999999999999E-4</v>
      </c>
      <c r="O333" s="226">
        <f>ROUND(E333*N333,2)</f>
        <v>0</v>
      </c>
      <c r="P333" s="226">
        <v>0</v>
      </c>
      <c r="Q333" s="226">
        <f>ROUND(E333*P333,2)</f>
        <v>0</v>
      </c>
      <c r="R333" s="226"/>
      <c r="S333" s="226" t="s">
        <v>145</v>
      </c>
      <c r="T333" s="226" t="s">
        <v>161</v>
      </c>
      <c r="U333" s="226">
        <v>0.13900000000000001</v>
      </c>
      <c r="V333" s="226">
        <f>ROUND(E333*U333,2)</f>
        <v>0.47</v>
      </c>
      <c r="W333" s="226"/>
      <c r="X333" s="226" t="s">
        <v>146</v>
      </c>
      <c r="Y333" s="207"/>
      <c r="Z333" s="207"/>
      <c r="AA333" s="207"/>
      <c r="AB333" s="207"/>
      <c r="AC333" s="207"/>
      <c r="AD333" s="207"/>
      <c r="AE333" s="207"/>
      <c r="AF333" s="207"/>
      <c r="AG333" s="207" t="s">
        <v>147</v>
      </c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5">
      <c r="A334" s="224"/>
      <c r="B334" s="225"/>
      <c r="C334" s="254" t="s">
        <v>710</v>
      </c>
      <c r="D334" s="228"/>
      <c r="E334" s="229">
        <v>3.36</v>
      </c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07"/>
      <c r="Z334" s="207"/>
      <c r="AA334" s="207"/>
      <c r="AB334" s="207"/>
      <c r="AC334" s="207"/>
      <c r="AD334" s="207"/>
      <c r="AE334" s="207"/>
      <c r="AF334" s="207"/>
      <c r="AG334" s="207" t="s">
        <v>149</v>
      </c>
      <c r="AH334" s="207">
        <v>0</v>
      </c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5">
      <c r="A335" s="239">
        <v>148</v>
      </c>
      <c r="B335" s="240" t="s">
        <v>564</v>
      </c>
      <c r="C335" s="253" t="s">
        <v>565</v>
      </c>
      <c r="D335" s="241" t="s">
        <v>157</v>
      </c>
      <c r="E335" s="242">
        <v>28.8</v>
      </c>
      <c r="F335" s="243"/>
      <c r="G335" s="244">
        <f>ROUND(E335*F335,2)</f>
        <v>0</v>
      </c>
      <c r="H335" s="227">
        <v>15.69</v>
      </c>
      <c r="I335" s="226">
        <f>ROUND(E335*H335,2)</f>
        <v>451.87</v>
      </c>
      <c r="J335" s="227">
        <v>58.91</v>
      </c>
      <c r="K335" s="226">
        <f>ROUND(E335*J335,2)</f>
        <v>1696.61</v>
      </c>
      <c r="L335" s="226">
        <v>15</v>
      </c>
      <c r="M335" s="226">
        <f>G335*(1+L335/100)</f>
        <v>0</v>
      </c>
      <c r="N335" s="226">
        <v>9.0000000000000006E-5</v>
      </c>
      <c r="O335" s="226">
        <f>ROUND(E335*N335,2)</f>
        <v>0</v>
      </c>
      <c r="P335" s="226">
        <v>0</v>
      </c>
      <c r="Q335" s="226">
        <f>ROUND(E335*P335,2)</f>
        <v>0</v>
      </c>
      <c r="R335" s="226"/>
      <c r="S335" s="226" t="s">
        <v>145</v>
      </c>
      <c r="T335" s="226" t="s">
        <v>161</v>
      </c>
      <c r="U335" s="226">
        <v>0.11600000000000001</v>
      </c>
      <c r="V335" s="226">
        <f>ROUND(E335*U335,2)</f>
        <v>3.34</v>
      </c>
      <c r="W335" s="226"/>
      <c r="X335" s="226" t="s">
        <v>146</v>
      </c>
      <c r="Y335" s="207"/>
      <c r="Z335" s="207"/>
      <c r="AA335" s="207"/>
      <c r="AB335" s="207"/>
      <c r="AC335" s="207"/>
      <c r="AD335" s="207"/>
      <c r="AE335" s="207"/>
      <c r="AF335" s="207"/>
      <c r="AG335" s="207" t="s">
        <v>147</v>
      </c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5">
      <c r="A336" s="224"/>
      <c r="B336" s="225"/>
      <c r="C336" s="254" t="s">
        <v>566</v>
      </c>
      <c r="D336" s="228"/>
      <c r="E336" s="229">
        <v>10.8</v>
      </c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07"/>
      <c r="Z336" s="207"/>
      <c r="AA336" s="207"/>
      <c r="AB336" s="207"/>
      <c r="AC336" s="207"/>
      <c r="AD336" s="207"/>
      <c r="AE336" s="207"/>
      <c r="AF336" s="207"/>
      <c r="AG336" s="207" t="s">
        <v>149</v>
      </c>
      <c r="AH336" s="207">
        <v>0</v>
      </c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5">
      <c r="A337" s="224"/>
      <c r="B337" s="225"/>
      <c r="C337" s="254" t="s">
        <v>711</v>
      </c>
      <c r="D337" s="228"/>
      <c r="E337" s="229">
        <v>18</v>
      </c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07"/>
      <c r="Z337" s="207"/>
      <c r="AA337" s="207"/>
      <c r="AB337" s="207"/>
      <c r="AC337" s="207"/>
      <c r="AD337" s="207"/>
      <c r="AE337" s="207"/>
      <c r="AF337" s="207"/>
      <c r="AG337" s="207" t="s">
        <v>149</v>
      </c>
      <c r="AH337" s="207">
        <v>0</v>
      </c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5">
      <c r="A338" s="239">
        <v>149</v>
      </c>
      <c r="B338" s="240" t="s">
        <v>712</v>
      </c>
      <c r="C338" s="253" t="s">
        <v>713</v>
      </c>
      <c r="D338" s="241" t="s">
        <v>152</v>
      </c>
      <c r="E338" s="242">
        <v>30.11</v>
      </c>
      <c r="F338" s="243"/>
      <c r="G338" s="244">
        <f>ROUND(E338*F338,2)</f>
        <v>0</v>
      </c>
      <c r="H338" s="227">
        <v>4.0599999999999996</v>
      </c>
      <c r="I338" s="226">
        <f>ROUND(E338*H338,2)</f>
        <v>122.25</v>
      </c>
      <c r="J338" s="227">
        <v>58.64</v>
      </c>
      <c r="K338" s="226">
        <f>ROUND(E338*J338,2)</f>
        <v>1765.65</v>
      </c>
      <c r="L338" s="226">
        <v>15</v>
      </c>
      <c r="M338" s="226">
        <f>G338*(1+L338/100)</f>
        <v>0</v>
      </c>
      <c r="N338" s="226">
        <v>6.9999999999999994E-5</v>
      </c>
      <c r="O338" s="226">
        <f>ROUND(E338*N338,2)</f>
        <v>0</v>
      </c>
      <c r="P338" s="226">
        <v>0</v>
      </c>
      <c r="Q338" s="226">
        <f>ROUND(E338*P338,2)</f>
        <v>0</v>
      </c>
      <c r="R338" s="226"/>
      <c r="S338" s="226" t="s">
        <v>145</v>
      </c>
      <c r="T338" s="226" t="s">
        <v>161</v>
      </c>
      <c r="U338" s="226">
        <v>0.14399999999999999</v>
      </c>
      <c r="V338" s="226">
        <f>ROUND(E338*U338,2)</f>
        <v>4.34</v>
      </c>
      <c r="W338" s="226"/>
      <c r="X338" s="226" t="s">
        <v>146</v>
      </c>
      <c r="Y338" s="207"/>
      <c r="Z338" s="207"/>
      <c r="AA338" s="207"/>
      <c r="AB338" s="207"/>
      <c r="AC338" s="207"/>
      <c r="AD338" s="207"/>
      <c r="AE338" s="207"/>
      <c r="AF338" s="207"/>
      <c r="AG338" s="207" t="s">
        <v>147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5">
      <c r="A339" s="224"/>
      <c r="B339" s="225"/>
      <c r="C339" s="254" t="s">
        <v>164</v>
      </c>
      <c r="D339" s="228"/>
      <c r="E339" s="229">
        <v>1.95</v>
      </c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149</v>
      </c>
      <c r="AH339" s="207">
        <v>0</v>
      </c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outlineLevel="1" x14ac:dyDescent="0.25">
      <c r="A340" s="224"/>
      <c r="B340" s="225"/>
      <c r="C340" s="254" t="s">
        <v>177</v>
      </c>
      <c r="D340" s="228"/>
      <c r="E340" s="229">
        <v>5.04</v>
      </c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07"/>
      <c r="Z340" s="207"/>
      <c r="AA340" s="207"/>
      <c r="AB340" s="207"/>
      <c r="AC340" s="207"/>
      <c r="AD340" s="207"/>
      <c r="AE340" s="207"/>
      <c r="AF340" s="207"/>
      <c r="AG340" s="207" t="s">
        <v>149</v>
      </c>
      <c r="AH340" s="207">
        <v>0</v>
      </c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outlineLevel="1" x14ac:dyDescent="0.25">
      <c r="A341" s="224"/>
      <c r="B341" s="225"/>
      <c r="C341" s="254" t="s">
        <v>178</v>
      </c>
      <c r="D341" s="228"/>
      <c r="E341" s="229">
        <v>6.72</v>
      </c>
      <c r="F341" s="226"/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07"/>
      <c r="Z341" s="207"/>
      <c r="AA341" s="207"/>
      <c r="AB341" s="207"/>
      <c r="AC341" s="207"/>
      <c r="AD341" s="207"/>
      <c r="AE341" s="207"/>
      <c r="AF341" s="207"/>
      <c r="AG341" s="207" t="s">
        <v>149</v>
      </c>
      <c r="AH341" s="207">
        <v>0</v>
      </c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5">
      <c r="A342" s="224"/>
      <c r="B342" s="225"/>
      <c r="C342" s="254" t="s">
        <v>180</v>
      </c>
      <c r="D342" s="228"/>
      <c r="E342" s="229">
        <v>16.399999999999999</v>
      </c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07"/>
      <c r="Z342" s="207"/>
      <c r="AA342" s="207"/>
      <c r="AB342" s="207"/>
      <c r="AC342" s="207"/>
      <c r="AD342" s="207"/>
      <c r="AE342" s="207"/>
      <c r="AF342" s="207"/>
      <c r="AG342" s="207" t="s">
        <v>149</v>
      </c>
      <c r="AH342" s="207">
        <v>0</v>
      </c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5">
      <c r="A343" s="239">
        <v>150</v>
      </c>
      <c r="B343" s="240" t="s">
        <v>568</v>
      </c>
      <c r="C343" s="253" t="s">
        <v>569</v>
      </c>
      <c r="D343" s="241" t="s">
        <v>152</v>
      </c>
      <c r="E343" s="242">
        <v>6.25</v>
      </c>
      <c r="F343" s="243"/>
      <c r="G343" s="244">
        <f>ROUND(E343*F343,2)</f>
        <v>0</v>
      </c>
      <c r="H343" s="227">
        <v>47.69</v>
      </c>
      <c r="I343" s="226">
        <f>ROUND(E343*H343,2)</f>
        <v>298.06</v>
      </c>
      <c r="J343" s="227">
        <v>195.81</v>
      </c>
      <c r="K343" s="226">
        <f>ROUND(E343*J343,2)</f>
        <v>1223.81</v>
      </c>
      <c r="L343" s="226">
        <v>15</v>
      </c>
      <c r="M343" s="226">
        <f>G343*(1+L343/100)</f>
        <v>0</v>
      </c>
      <c r="N343" s="226">
        <v>3.6000000000000002E-4</v>
      </c>
      <c r="O343" s="226">
        <f>ROUND(E343*N343,2)</f>
        <v>0</v>
      </c>
      <c r="P343" s="226">
        <v>0</v>
      </c>
      <c r="Q343" s="226">
        <f>ROUND(E343*P343,2)</f>
        <v>0</v>
      </c>
      <c r="R343" s="226"/>
      <c r="S343" s="226" t="s">
        <v>286</v>
      </c>
      <c r="T343" s="226" t="s">
        <v>161</v>
      </c>
      <c r="U343" s="226">
        <v>0.41299999999999998</v>
      </c>
      <c r="V343" s="226">
        <f>ROUND(E343*U343,2)</f>
        <v>2.58</v>
      </c>
      <c r="W343" s="226"/>
      <c r="X343" s="226" t="s">
        <v>146</v>
      </c>
      <c r="Y343" s="207"/>
      <c r="Z343" s="207"/>
      <c r="AA343" s="207"/>
      <c r="AB343" s="207"/>
      <c r="AC343" s="207"/>
      <c r="AD343" s="207"/>
      <c r="AE343" s="207"/>
      <c r="AF343" s="207"/>
      <c r="AG343" s="207" t="s">
        <v>147</v>
      </c>
      <c r="AH343" s="207"/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5">
      <c r="A344" s="224"/>
      <c r="B344" s="225"/>
      <c r="C344" s="254" t="s">
        <v>570</v>
      </c>
      <c r="D344" s="228"/>
      <c r="E344" s="229">
        <v>6.25</v>
      </c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07"/>
      <c r="Z344" s="207"/>
      <c r="AA344" s="207"/>
      <c r="AB344" s="207"/>
      <c r="AC344" s="207"/>
      <c r="AD344" s="207"/>
      <c r="AE344" s="207"/>
      <c r="AF344" s="207"/>
      <c r="AG344" s="207" t="s">
        <v>149</v>
      </c>
      <c r="AH344" s="207">
        <v>0</v>
      </c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x14ac:dyDescent="0.25">
      <c r="A345" s="233" t="s">
        <v>140</v>
      </c>
      <c r="B345" s="234" t="s">
        <v>102</v>
      </c>
      <c r="C345" s="252" t="s">
        <v>103</v>
      </c>
      <c r="D345" s="235"/>
      <c r="E345" s="236"/>
      <c r="F345" s="237"/>
      <c r="G345" s="238">
        <f>SUMIF(AG346:AG382,"&lt;&gt;NOR",G346:G382)</f>
        <v>0</v>
      </c>
      <c r="H345" s="232"/>
      <c r="I345" s="232">
        <f>SUM(I346:I382)</f>
        <v>958.61</v>
      </c>
      <c r="J345" s="232"/>
      <c r="K345" s="232">
        <f>SUM(K346:K382)</f>
        <v>11601.46</v>
      </c>
      <c r="L345" s="232"/>
      <c r="M345" s="232">
        <f>SUM(M346:M382)</f>
        <v>0</v>
      </c>
      <c r="N345" s="232"/>
      <c r="O345" s="232">
        <f>SUM(O346:O382)</f>
        <v>0.03</v>
      </c>
      <c r="P345" s="232"/>
      <c r="Q345" s="232">
        <f>SUM(Q346:Q382)</f>
        <v>0</v>
      </c>
      <c r="R345" s="232"/>
      <c r="S345" s="232"/>
      <c r="T345" s="232"/>
      <c r="U345" s="232"/>
      <c r="V345" s="232">
        <f>SUM(V346:V382)</f>
        <v>23.07</v>
      </c>
      <c r="W345" s="232"/>
      <c r="X345" s="232"/>
      <c r="AG345" t="s">
        <v>141</v>
      </c>
    </row>
    <row r="346" spans="1:60" outlineLevel="1" x14ac:dyDescent="0.25">
      <c r="A346" s="239">
        <v>151</v>
      </c>
      <c r="B346" s="240" t="s">
        <v>571</v>
      </c>
      <c r="C346" s="253" t="s">
        <v>572</v>
      </c>
      <c r="D346" s="241" t="s">
        <v>152</v>
      </c>
      <c r="E346" s="242">
        <v>11.07</v>
      </c>
      <c r="F346" s="243"/>
      <c r="G346" s="244">
        <f>ROUND(E346*F346,2)</f>
        <v>0</v>
      </c>
      <c r="H346" s="227">
        <v>0.1</v>
      </c>
      <c r="I346" s="226">
        <f>ROUND(E346*H346,2)</f>
        <v>1.1100000000000001</v>
      </c>
      <c r="J346" s="227">
        <v>34</v>
      </c>
      <c r="K346" s="226">
        <f>ROUND(E346*J346,2)</f>
        <v>376.38</v>
      </c>
      <c r="L346" s="226">
        <v>15</v>
      </c>
      <c r="M346" s="226">
        <f>G346*(1+L346/100)</f>
        <v>0</v>
      </c>
      <c r="N346" s="226">
        <v>0</v>
      </c>
      <c r="O346" s="226">
        <f>ROUND(E346*N346,2)</f>
        <v>0</v>
      </c>
      <c r="P346" s="226">
        <v>0</v>
      </c>
      <c r="Q346" s="226">
        <f>ROUND(E346*P346,2)</f>
        <v>0</v>
      </c>
      <c r="R346" s="226"/>
      <c r="S346" s="226" t="s">
        <v>145</v>
      </c>
      <c r="T346" s="226" t="s">
        <v>161</v>
      </c>
      <c r="U346" s="226">
        <v>6.9709999999999994E-2</v>
      </c>
      <c r="V346" s="226">
        <f>ROUND(E346*U346,2)</f>
        <v>0.77</v>
      </c>
      <c r="W346" s="226"/>
      <c r="X346" s="226" t="s">
        <v>146</v>
      </c>
      <c r="Y346" s="207"/>
      <c r="Z346" s="207"/>
      <c r="AA346" s="207"/>
      <c r="AB346" s="207"/>
      <c r="AC346" s="207"/>
      <c r="AD346" s="207"/>
      <c r="AE346" s="207"/>
      <c r="AF346" s="207"/>
      <c r="AG346" s="207" t="s">
        <v>147</v>
      </c>
      <c r="AH346" s="207"/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 x14ac:dyDescent="0.25">
      <c r="A347" s="224"/>
      <c r="B347" s="225"/>
      <c r="C347" s="254" t="s">
        <v>573</v>
      </c>
      <c r="D347" s="228"/>
      <c r="E347" s="229">
        <v>11.07</v>
      </c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07"/>
      <c r="Z347" s="207"/>
      <c r="AA347" s="207"/>
      <c r="AB347" s="207"/>
      <c r="AC347" s="207"/>
      <c r="AD347" s="207"/>
      <c r="AE347" s="207"/>
      <c r="AF347" s="207"/>
      <c r="AG347" s="207" t="s">
        <v>149</v>
      </c>
      <c r="AH347" s="207">
        <v>0</v>
      </c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 x14ac:dyDescent="0.25">
      <c r="A348" s="239">
        <v>152</v>
      </c>
      <c r="B348" s="240" t="s">
        <v>574</v>
      </c>
      <c r="C348" s="253" t="s">
        <v>575</v>
      </c>
      <c r="D348" s="241" t="s">
        <v>152</v>
      </c>
      <c r="E348" s="242">
        <v>138.75</v>
      </c>
      <c r="F348" s="243"/>
      <c r="G348" s="244">
        <f>ROUND(E348*F348,2)</f>
        <v>0</v>
      </c>
      <c r="H348" s="227">
        <v>0.1</v>
      </c>
      <c r="I348" s="226">
        <f>ROUND(E348*H348,2)</f>
        <v>13.88</v>
      </c>
      <c r="J348" s="227">
        <v>21.1</v>
      </c>
      <c r="K348" s="226">
        <f>ROUND(E348*J348,2)</f>
        <v>2927.63</v>
      </c>
      <c r="L348" s="226">
        <v>15</v>
      </c>
      <c r="M348" s="226">
        <f>G348*(1+L348/100)</f>
        <v>0</v>
      </c>
      <c r="N348" s="226">
        <v>0</v>
      </c>
      <c r="O348" s="226">
        <f>ROUND(E348*N348,2)</f>
        <v>0</v>
      </c>
      <c r="P348" s="226">
        <v>0</v>
      </c>
      <c r="Q348" s="226">
        <f>ROUND(E348*P348,2)</f>
        <v>0</v>
      </c>
      <c r="R348" s="226"/>
      <c r="S348" s="226" t="s">
        <v>145</v>
      </c>
      <c r="T348" s="226" t="s">
        <v>161</v>
      </c>
      <c r="U348" s="226">
        <v>4.3220000000000001E-2</v>
      </c>
      <c r="V348" s="226">
        <f>ROUND(E348*U348,2)</f>
        <v>6</v>
      </c>
      <c r="W348" s="226"/>
      <c r="X348" s="226" t="s">
        <v>146</v>
      </c>
      <c r="Y348" s="207"/>
      <c r="Z348" s="207"/>
      <c r="AA348" s="207"/>
      <c r="AB348" s="207"/>
      <c r="AC348" s="207"/>
      <c r="AD348" s="207"/>
      <c r="AE348" s="207"/>
      <c r="AF348" s="207"/>
      <c r="AG348" s="207" t="s">
        <v>147</v>
      </c>
      <c r="AH348" s="207"/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 x14ac:dyDescent="0.25">
      <c r="A349" s="224"/>
      <c r="B349" s="225"/>
      <c r="C349" s="254" t="s">
        <v>576</v>
      </c>
      <c r="D349" s="228"/>
      <c r="E349" s="229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07"/>
      <c r="Z349" s="207"/>
      <c r="AA349" s="207"/>
      <c r="AB349" s="207"/>
      <c r="AC349" s="207"/>
      <c r="AD349" s="207"/>
      <c r="AE349" s="207"/>
      <c r="AF349" s="207"/>
      <c r="AG349" s="207" t="s">
        <v>149</v>
      </c>
      <c r="AH349" s="207">
        <v>0</v>
      </c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5">
      <c r="A350" s="224"/>
      <c r="B350" s="225"/>
      <c r="C350" s="254" t="s">
        <v>177</v>
      </c>
      <c r="D350" s="228"/>
      <c r="E350" s="229">
        <v>5.04</v>
      </c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07"/>
      <c r="Z350" s="207"/>
      <c r="AA350" s="207"/>
      <c r="AB350" s="207"/>
      <c r="AC350" s="207"/>
      <c r="AD350" s="207"/>
      <c r="AE350" s="207"/>
      <c r="AF350" s="207"/>
      <c r="AG350" s="207" t="s">
        <v>149</v>
      </c>
      <c r="AH350" s="207">
        <v>0</v>
      </c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 x14ac:dyDescent="0.25">
      <c r="A351" s="224"/>
      <c r="B351" s="225"/>
      <c r="C351" s="254" t="s">
        <v>178</v>
      </c>
      <c r="D351" s="228"/>
      <c r="E351" s="229">
        <v>6.72</v>
      </c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07"/>
      <c r="Z351" s="207"/>
      <c r="AA351" s="207"/>
      <c r="AB351" s="207"/>
      <c r="AC351" s="207"/>
      <c r="AD351" s="207"/>
      <c r="AE351" s="207"/>
      <c r="AF351" s="207"/>
      <c r="AG351" s="207" t="s">
        <v>149</v>
      </c>
      <c r="AH351" s="207">
        <v>0</v>
      </c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outlineLevel="1" x14ac:dyDescent="0.25">
      <c r="A352" s="224"/>
      <c r="B352" s="225"/>
      <c r="C352" s="254" t="s">
        <v>179</v>
      </c>
      <c r="D352" s="228"/>
      <c r="E352" s="229">
        <v>4.1399999999999997</v>
      </c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07"/>
      <c r="Z352" s="207"/>
      <c r="AA352" s="207"/>
      <c r="AB352" s="207"/>
      <c r="AC352" s="207"/>
      <c r="AD352" s="207"/>
      <c r="AE352" s="207"/>
      <c r="AF352" s="207"/>
      <c r="AG352" s="207" t="s">
        <v>149</v>
      </c>
      <c r="AH352" s="207">
        <v>0</v>
      </c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5">
      <c r="A353" s="224"/>
      <c r="B353" s="225"/>
      <c r="C353" s="254" t="s">
        <v>180</v>
      </c>
      <c r="D353" s="228"/>
      <c r="E353" s="229">
        <v>16.399999999999999</v>
      </c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07"/>
      <c r="Z353" s="207"/>
      <c r="AA353" s="207"/>
      <c r="AB353" s="207"/>
      <c r="AC353" s="207"/>
      <c r="AD353" s="207"/>
      <c r="AE353" s="207"/>
      <c r="AF353" s="207"/>
      <c r="AG353" s="207" t="s">
        <v>149</v>
      </c>
      <c r="AH353" s="207">
        <v>0</v>
      </c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outlineLevel="1" x14ac:dyDescent="0.25">
      <c r="A354" s="224"/>
      <c r="B354" s="225"/>
      <c r="C354" s="254" t="s">
        <v>577</v>
      </c>
      <c r="D354" s="228"/>
      <c r="E354" s="229"/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07"/>
      <c r="Z354" s="207"/>
      <c r="AA354" s="207"/>
      <c r="AB354" s="207"/>
      <c r="AC354" s="207"/>
      <c r="AD354" s="207"/>
      <c r="AE354" s="207"/>
      <c r="AF354" s="207"/>
      <c r="AG354" s="207" t="s">
        <v>149</v>
      </c>
      <c r="AH354" s="207">
        <v>0</v>
      </c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5">
      <c r="A355" s="224"/>
      <c r="B355" s="225"/>
      <c r="C355" s="254" t="s">
        <v>189</v>
      </c>
      <c r="D355" s="228"/>
      <c r="E355" s="229">
        <v>15.12</v>
      </c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149</v>
      </c>
      <c r="AH355" s="207">
        <v>0</v>
      </c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outlineLevel="1" x14ac:dyDescent="0.25">
      <c r="A356" s="224"/>
      <c r="B356" s="225"/>
      <c r="C356" s="254" t="s">
        <v>191</v>
      </c>
      <c r="D356" s="228"/>
      <c r="E356" s="229">
        <v>24.84</v>
      </c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07"/>
      <c r="Z356" s="207"/>
      <c r="AA356" s="207"/>
      <c r="AB356" s="207"/>
      <c r="AC356" s="207"/>
      <c r="AD356" s="207"/>
      <c r="AE356" s="207"/>
      <c r="AF356" s="207"/>
      <c r="AG356" s="207" t="s">
        <v>149</v>
      </c>
      <c r="AH356" s="207">
        <v>0</v>
      </c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 x14ac:dyDescent="0.25">
      <c r="A357" s="224"/>
      <c r="B357" s="225"/>
      <c r="C357" s="254" t="s">
        <v>193</v>
      </c>
      <c r="D357" s="228"/>
      <c r="E357" s="229">
        <v>28.08</v>
      </c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07"/>
      <c r="Z357" s="207"/>
      <c r="AA357" s="207"/>
      <c r="AB357" s="207"/>
      <c r="AC357" s="207"/>
      <c r="AD357" s="207"/>
      <c r="AE357" s="207"/>
      <c r="AF357" s="207"/>
      <c r="AG357" s="207" t="s">
        <v>149</v>
      </c>
      <c r="AH357" s="207">
        <v>0</v>
      </c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5">
      <c r="A358" s="224"/>
      <c r="B358" s="225"/>
      <c r="C358" s="254" t="s">
        <v>263</v>
      </c>
      <c r="D358" s="228"/>
      <c r="E358" s="229">
        <v>5.74</v>
      </c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07"/>
      <c r="Z358" s="207"/>
      <c r="AA358" s="207"/>
      <c r="AB358" s="207"/>
      <c r="AC358" s="207"/>
      <c r="AD358" s="207"/>
      <c r="AE358" s="207"/>
      <c r="AF358" s="207"/>
      <c r="AG358" s="207" t="s">
        <v>149</v>
      </c>
      <c r="AH358" s="207">
        <v>0</v>
      </c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5">
      <c r="A359" s="224"/>
      <c r="B359" s="225"/>
      <c r="C359" s="254" t="s">
        <v>578</v>
      </c>
      <c r="D359" s="228"/>
      <c r="E359" s="229">
        <v>32.67</v>
      </c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07"/>
      <c r="Z359" s="207"/>
      <c r="AA359" s="207"/>
      <c r="AB359" s="207"/>
      <c r="AC359" s="207"/>
      <c r="AD359" s="207"/>
      <c r="AE359" s="207"/>
      <c r="AF359" s="207"/>
      <c r="AG359" s="207" t="s">
        <v>149</v>
      </c>
      <c r="AH359" s="207">
        <v>0</v>
      </c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5">
      <c r="A360" s="239">
        <v>153</v>
      </c>
      <c r="B360" s="240" t="s">
        <v>579</v>
      </c>
      <c r="C360" s="253" t="s">
        <v>580</v>
      </c>
      <c r="D360" s="241" t="s">
        <v>152</v>
      </c>
      <c r="E360" s="242">
        <v>11.42</v>
      </c>
      <c r="F360" s="243"/>
      <c r="G360" s="244">
        <f>ROUND(E360*F360,2)</f>
        <v>0</v>
      </c>
      <c r="H360" s="227">
        <v>4.21</v>
      </c>
      <c r="I360" s="226">
        <f>ROUND(E360*H360,2)</f>
        <v>48.08</v>
      </c>
      <c r="J360" s="227">
        <v>16.89</v>
      </c>
      <c r="K360" s="226">
        <f>ROUND(E360*J360,2)</f>
        <v>192.88</v>
      </c>
      <c r="L360" s="226">
        <v>15</v>
      </c>
      <c r="M360" s="226">
        <f>G360*(1+L360/100)</f>
        <v>0</v>
      </c>
      <c r="N360" s="226">
        <v>6.9999999999999994E-5</v>
      </c>
      <c r="O360" s="226">
        <f>ROUND(E360*N360,2)</f>
        <v>0</v>
      </c>
      <c r="P360" s="226">
        <v>0</v>
      </c>
      <c r="Q360" s="226">
        <f>ROUND(E360*P360,2)</f>
        <v>0</v>
      </c>
      <c r="R360" s="226"/>
      <c r="S360" s="226" t="s">
        <v>145</v>
      </c>
      <c r="T360" s="226" t="s">
        <v>161</v>
      </c>
      <c r="U360" s="226">
        <v>3.2480000000000002E-2</v>
      </c>
      <c r="V360" s="226">
        <f>ROUND(E360*U360,2)</f>
        <v>0.37</v>
      </c>
      <c r="W360" s="226"/>
      <c r="X360" s="226" t="s">
        <v>146</v>
      </c>
      <c r="Y360" s="207"/>
      <c r="Z360" s="207"/>
      <c r="AA360" s="207"/>
      <c r="AB360" s="207"/>
      <c r="AC360" s="207"/>
      <c r="AD360" s="207"/>
      <c r="AE360" s="207"/>
      <c r="AF360" s="207"/>
      <c r="AG360" s="207" t="s">
        <v>147</v>
      </c>
      <c r="AH360" s="207"/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5">
      <c r="A361" s="224"/>
      <c r="B361" s="225"/>
      <c r="C361" s="254" t="s">
        <v>164</v>
      </c>
      <c r="D361" s="228"/>
      <c r="E361" s="229">
        <v>1.95</v>
      </c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07"/>
      <c r="Z361" s="207"/>
      <c r="AA361" s="207"/>
      <c r="AB361" s="207"/>
      <c r="AC361" s="207"/>
      <c r="AD361" s="207"/>
      <c r="AE361" s="207"/>
      <c r="AF361" s="207"/>
      <c r="AG361" s="207" t="s">
        <v>149</v>
      </c>
      <c r="AH361" s="207">
        <v>0</v>
      </c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5">
      <c r="A362" s="224"/>
      <c r="B362" s="225"/>
      <c r="C362" s="254" t="s">
        <v>581</v>
      </c>
      <c r="D362" s="228"/>
      <c r="E362" s="229">
        <v>11.07</v>
      </c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07"/>
      <c r="Z362" s="207"/>
      <c r="AA362" s="207"/>
      <c r="AB362" s="207"/>
      <c r="AC362" s="207"/>
      <c r="AD362" s="207"/>
      <c r="AE362" s="207"/>
      <c r="AF362" s="207"/>
      <c r="AG362" s="207" t="s">
        <v>149</v>
      </c>
      <c r="AH362" s="207">
        <v>0</v>
      </c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 x14ac:dyDescent="0.25">
      <c r="A363" s="224"/>
      <c r="B363" s="225"/>
      <c r="C363" s="254" t="s">
        <v>185</v>
      </c>
      <c r="D363" s="228"/>
      <c r="E363" s="229">
        <v>-1.6</v>
      </c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07"/>
      <c r="Z363" s="207"/>
      <c r="AA363" s="207"/>
      <c r="AB363" s="207"/>
      <c r="AC363" s="207"/>
      <c r="AD363" s="207"/>
      <c r="AE363" s="207"/>
      <c r="AF363" s="207"/>
      <c r="AG363" s="207" t="s">
        <v>149</v>
      </c>
      <c r="AH363" s="207">
        <v>0</v>
      </c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5">
      <c r="A364" s="239">
        <v>154</v>
      </c>
      <c r="B364" s="240" t="s">
        <v>582</v>
      </c>
      <c r="C364" s="253" t="s">
        <v>583</v>
      </c>
      <c r="D364" s="241" t="s">
        <v>152</v>
      </c>
      <c r="E364" s="242">
        <v>151.77000000000001</v>
      </c>
      <c r="F364" s="243"/>
      <c r="G364" s="244">
        <f>ROUND(E364*F364,2)</f>
        <v>0</v>
      </c>
      <c r="H364" s="227">
        <v>3.75</v>
      </c>
      <c r="I364" s="226">
        <f>ROUND(E364*H364,2)</f>
        <v>569.14</v>
      </c>
      <c r="J364" s="227">
        <v>51.85</v>
      </c>
      <c r="K364" s="226">
        <f>ROUND(E364*J364,2)</f>
        <v>7869.27</v>
      </c>
      <c r="L364" s="226">
        <v>15</v>
      </c>
      <c r="M364" s="226">
        <f>G364*(1+L364/100)</f>
        <v>0</v>
      </c>
      <c r="N364" s="226">
        <v>1.3999999999999999E-4</v>
      </c>
      <c r="O364" s="226">
        <f>ROUND(E364*N364,2)</f>
        <v>0.02</v>
      </c>
      <c r="P364" s="226">
        <v>0</v>
      </c>
      <c r="Q364" s="226">
        <f>ROUND(E364*P364,2)</f>
        <v>0</v>
      </c>
      <c r="R364" s="226"/>
      <c r="S364" s="226" t="s">
        <v>145</v>
      </c>
      <c r="T364" s="226" t="s">
        <v>161</v>
      </c>
      <c r="U364" s="226">
        <v>0.10191</v>
      </c>
      <c r="V364" s="226">
        <f>ROUND(E364*U364,2)</f>
        <v>15.47</v>
      </c>
      <c r="W364" s="226"/>
      <c r="X364" s="226" t="s">
        <v>146</v>
      </c>
      <c r="Y364" s="207"/>
      <c r="Z364" s="207"/>
      <c r="AA364" s="207"/>
      <c r="AB364" s="207"/>
      <c r="AC364" s="207"/>
      <c r="AD364" s="207"/>
      <c r="AE364" s="207"/>
      <c r="AF364" s="207"/>
      <c r="AG364" s="207" t="s">
        <v>147</v>
      </c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outlineLevel="1" x14ac:dyDescent="0.25">
      <c r="A365" s="224"/>
      <c r="B365" s="225"/>
      <c r="C365" s="254" t="s">
        <v>576</v>
      </c>
      <c r="D365" s="228"/>
      <c r="E365" s="229"/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07"/>
      <c r="Z365" s="207"/>
      <c r="AA365" s="207"/>
      <c r="AB365" s="207"/>
      <c r="AC365" s="207"/>
      <c r="AD365" s="207"/>
      <c r="AE365" s="207"/>
      <c r="AF365" s="207"/>
      <c r="AG365" s="207" t="s">
        <v>149</v>
      </c>
      <c r="AH365" s="207">
        <v>0</v>
      </c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outlineLevel="1" x14ac:dyDescent="0.25">
      <c r="A366" s="224"/>
      <c r="B366" s="225"/>
      <c r="C366" s="254" t="s">
        <v>164</v>
      </c>
      <c r="D366" s="228"/>
      <c r="E366" s="229">
        <v>1.95</v>
      </c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07"/>
      <c r="Z366" s="207"/>
      <c r="AA366" s="207"/>
      <c r="AB366" s="207"/>
      <c r="AC366" s="207"/>
      <c r="AD366" s="207"/>
      <c r="AE366" s="207"/>
      <c r="AF366" s="207"/>
      <c r="AG366" s="207" t="s">
        <v>149</v>
      </c>
      <c r="AH366" s="207">
        <v>0</v>
      </c>
      <c r="AI366" s="207"/>
      <c r="AJ366" s="207"/>
      <c r="AK366" s="207"/>
      <c r="AL366" s="207"/>
      <c r="AM366" s="207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07"/>
      <c r="BE366" s="207"/>
      <c r="BF366" s="207"/>
      <c r="BG366" s="207"/>
      <c r="BH366" s="207"/>
    </row>
    <row r="367" spans="1:60" outlineLevel="1" x14ac:dyDescent="0.25">
      <c r="A367" s="224"/>
      <c r="B367" s="225"/>
      <c r="C367" s="254" t="s">
        <v>177</v>
      </c>
      <c r="D367" s="228"/>
      <c r="E367" s="229">
        <v>5.04</v>
      </c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07"/>
      <c r="Z367" s="207"/>
      <c r="AA367" s="207"/>
      <c r="AB367" s="207"/>
      <c r="AC367" s="207"/>
      <c r="AD367" s="207"/>
      <c r="AE367" s="207"/>
      <c r="AF367" s="207"/>
      <c r="AG367" s="207" t="s">
        <v>149</v>
      </c>
      <c r="AH367" s="207">
        <v>0</v>
      </c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outlineLevel="1" x14ac:dyDescent="0.25">
      <c r="A368" s="224"/>
      <c r="B368" s="225"/>
      <c r="C368" s="254" t="s">
        <v>178</v>
      </c>
      <c r="D368" s="228"/>
      <c r="E368" s="229">
        <v>6.72</v>
      </c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07"/>
      <c r="Z368" s="207"/>
      <c r="AA368" s="207"/>
      <c r="AB368" s="207"/>
      <c r="AC368" s="207"/>
      <c r="AD368" s="207"/>
      <c r="AE368" s="207"/>
      <c r="AF368" s="207"/>
      <c r="AG368" s="207" t="s">
        <v>149</v>
      </c>
      <c r="AH368" s="207">
        <v>0</v>
      </c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</row>
    <row r="369" spans="1:60" outlineLevel="1" x14ac:dyDescent="0.25">
      <c r="A369" s="224"/>
      <c r="B369" s="225"/>
      <c r="C369" s="254" t="s">
        <v>179</v>
      </c>
      <c r="D369" s="228"/>
      <c r="E369" s="229">
        <v>4.1399999999999997</v>
      </c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07"/>
      <c r="Z369" s="207"/>
      <c r="AA369" s="207"/>
      <c r="AB369" s="207"/>
      <c r="AC369" s="207"/>
      <c r="AD369" s="207"/>
      <c r="AE369" s="207"/>
      <c r="AF369" s="207"/>
      <c r="AG369" s="207" t="s">
        <v>149</v>
      </c>
      <c r="AH369" s="207">
        <v>0</v>
      </c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outlineLevel="1" x14ac:dyDescent="0.25">
      <c r="A370" s="224"/>
      <c r="B370" s="225"/>
      <c r="C370" s="254" t="s">
        <v>180</v>
      </c>
      <c r="D370" s="228"/>
      <c r="E370" s="229">
        <v>16.399999999999999</v>
      </c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07"/>
      <c r="Z370" s="207"/>
      <c r="AA370" s="207"/>
      <c r="AB370" s="207"/>
      <c r="AC370" s="207"/>
      <c r="AD370" s="207"/>
      <c r="AE370" s="207"/>
      <c r="AF370" s="207"/>
      <c r="AG370" s="207" t="s">
        <v>149</v>
      </c>
      <c r="AH370" s="207">
        <v>0</v>
      </c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 x14ac:dyDescent="0.25">
      <c r="A371" s="224"/>
      <c r="B371" s="225"/>
      <c r="C371" s="254" t="s">
        <v>577</v>
      </c>
      <c r="D371" s="228"/>
      <c r="E371" s="229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07"/>
      <c r="Z371" s="207"/>
      <c r="AA371" s="207"/>
      <c r="AB371" s="207"/>
      <c r="AC371" s="207"/>
      <c r="AD371" s="207"/>
      <c r="AE371" s="207"/>
      <c r="AF371" s="207"/>
      <c r="AG371" s="207" t="s">
        <v>149</v>
      </c>
      <c r="AH371" s="207">
        <v>0</v>
      </c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outlineLevel="1" x14ac:dyDescent="0.25">
      <c r="A372" s="224"/>
      <c r="B372" s="225"/>
      <c r="C372" s="254" t="s">
        <v>189</v>
      </c>
      <c r="D372" s="228"/>
      <c r="E372" s="229">
        <v>15.12</v>
      </c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07"/>
      <c r="Z372" s="207"/>
      <c r="AA372" s="207"/>
      <c r="AB372" s="207"/>
      <c r="AC372" s="207"/>
      <c r="AD372" s="207"/>
      <c r="AE372" s="207"/>
      <c r="AF372" s="207"/>
      <c r="AG372" s="207" t="s">
        <v>149</v>
      </c>
      <c r="AH372" s="207">
        <v>0</v>
      </c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</row>
    <row r="373" spans="1:60" outlineLevel="1" x14ac:dyDescent="0.25">
      <c r="A373" s="224"/>
      <c r="B373" s="225"/>
      <c r="C373" s="254" t="s">
        <v>191</v>
      </c>
      <c r="D373" s="228"/>
      <c r="E373" s="229">
        <v>24.84</v>
      </c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07"/>
      <c r="Z373" s="207"/>
      <c r="AA373" s="207"/>
      <c r="AB373" s="207"/>
      <c r="AC373" s="207"/>
      <c r="AD373" s="207"/>
      <c r="AE373" s="207"/>
      <c r="AF373" s="207"/>
      <c r="AG373" s="207" t="s">
        <v>149</v>
      </c>
      <c r="AH373" s="207">
        <v>0</v>
      </c>
      <c r="AI373" s="207"/>
      <c r="AJ373" s="207"/>
      <c r="AK373" s="207"/>
      <c r="AL373" s="207"/>
      <c r="AM373" s="207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07"/>
      <c r="BE373" s="207"/>
      <c r="BF373" s="207"/>
      <c r="BG373" s="207"/>
      <c r="BH373" s="207"/>
    </row>
    <row r="374" spans="1:60" outlineLevel="1" x14ac:dyDescent="0.25">
      <c r="A374" s="224"/>
      <c r="B374" s="225"/>
      <c r="C374" s="254" t="s">
        <v>193</v>
      </c>
      <c r="D374" s="228"/>
      <c r="E374" s="229">
        <v>28.08</v>
      </c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07"/>
      <c r="Z374" s="207"/>
      <c r="AA374" s="207"/>
      <c r="AB374" s="207"/>
      <c r="AC374" s="207"/>
      <c r="AD374" s="207"/>
      <c r="AE374" s="207"/>
      <c r="AF374" s="207"/>
      <c r="AG374" s="207" t="s">
        <v>149</v>
      </c>
      <c r="AH374" s="207">
        <v>0</v>
      </c>
      <c r="AI374" s="207"/>
      <c r="AJ374" s="207"/>
      <c r="AK374" s="207"/>
      <c r="AL374" s="207"/>
      <c r="AM374" s="207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07"/>
      <c r="BE374" s="207"/>
      <c r="BF374" s="207"/>
      <c r="BG374" s="207"/>
      <c r="BH374" s="207"/>
    </row>
    <row r="375" spans="1:60" outlineLevel="1" x14ac:dyDescent="0.25">
      <c r="A375" s="224"/>
      <c r="B375" s="225"/>
      <c r="C375" s="254" t="s">
        <v>263</v>
      </c>
      <c r="D375" s="228"/>
      <c r="E375" s="229">
        <v>5.74</v>
      </c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07"/>
      <c r="Z375" s="207"/>
      <c r="AA375" s="207"/>
      <c r="AB375" s="207"/>
      <c r="AC375" s="207"/>
      <c r="AD375" s="207"/>
      <c r="AE375" s="207"/>
      <c r="AF375" s="207"/>
      <c r="AG375" s="207" t="s">
        <v>149</v>
      </c>
      <c r="AH375" s="207">
        <v>0</v>
      </c>
      <c r="AI375" s="207"/>
      <c r="AJ375" s="207"/>
      <c r="AK375" s="207"/>
      <c r="AL375" s="207"/>
      <c r="AM375" s="207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07"/>
      <c r="BE375" s="207"/>
      <c r="BF375" s="207"/>
      <c r="BG375" s="207"/>
      <c r="BH375" s="207"/>
    </row>
    <row r="376" spans="1:60" outlineLevel="1" x14ac:dyDescent="0.25">
      <c r="A376" s="224"/>
      <c r="B376" s="225"/>
      <c r="C376" s="254" t="s">
        <v>197</v>
      </c>
      <c r="D376" s="228"/>
      <c r="E376" s="229">
        <v>43.74</v>
      </c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07"/>
      <c r="Z376" s="207"/>
      <c r="AA376" s="207"/>
      <c r="AB376" s="207"/>
      <c r="AC376" s="207"/>
      <c r="AD376" s="207"/>
      <c r="AE376" s="207"/>
      <c r="AF376" s="207"/>
      <c r="AG376" s="207" t="s">
        <v>149</v>
      </c>
      <c r="AH376" s="207">
        <v>0</v>
      </c>
      <c r="AI376" s="207"/>
      <c r="AJ376" s="207"/>
      <c r="AK376" s="207"/>
      <c r="AL376" s="207"/>
      <c r="AM376" s="207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07"/>
      <c r="BE376" s="207"/>
      <c r="BF376" s="207"/>
      <c r="BG376" s="207"/>
      <c r="BH376" s="207"/>
    </row>
    <row r="377" spans="1:60" outlineLevel="1" x14ac:dyDescent="0.25">
      <c r="A377" s="239">
        <v>155</v>
      </c>
      <c r="B377" s="240" t="s">
        <v>584</v>
      </c>
      <c r="C377" s="253" t="s">
        <v>585</v>
      </c>
      <c r="D377" s="241" t="s">
        <v>152</v>
      </c>
      <c r="E377" s="242">
        <v>34.25</v>
      </c>
      <c r="F377" s="243"/>
      <c r="G377" s="244">
        <f>ROUND(E377*F377,2)</f>
        <v>0</v>
      </c>
      <c r="H377" s="227">
        <v>9.5299999999999994</v>
      </c>
      <c r="I377" s="226">
        <f>ROUND(E377*H377,2)</f>
        <v>326.39999999999998</v>
      </c>
      <c r="J377" s="227">
        <v>6.87</v>
      </c>
      <c r="K377" s="226">
        <f>ROUND(E377*J377,2)</f>
        <v>235.3</v>
      </c>
      <c r="L377" s="226">
        <v>15</v>
      </c>
      <c r="M377" s="226">
        <f>G377*(1+L377/100)</f>
        <v>0</v>
      </c>
      <c r="N377" s="226">
        <v>3.5E-4</v>
      </c>
      <c r="O377" s="226">
        <f>ROUND(E377*N377,2)</f>
        <v>0.01</v>
      </c>
      <c r="P377" s="226">
        <v>0</v>
      </c>
      <c r="Q377" s="226">
        <f>ROUND(E377*P377,2)</f>
        <v>0</v>
      </c>
      <c r="R377" s="226"/>
      <c r="S377" s="226" t="s">
        <v>145</v>
      </c>
      <c r="T377" s="226" t="s">
        <v>161</v>
      </c>
      <c r="U377" s="226">
        <v>1.35E-2</v>
      </c>
      <c r="V377" s="226">
        <f>ROUND(E377*U377,2)</f>
        <v>0.46</v>
      </c>
      <c r="W377" s="226"/>
      <c r="X377" s="226" t="s">
        <v>146</v>
      </c>
      <c r="Y377" s="207"/>
      <c r="Z377" s="207"/>
      <c r="AA377" s="207"/>
      <c r="AB377" s="207"/>
      <c r="AC377" s="207"/>
      <c r="AD377" s="207"/>
      <c r="AE377" s="207"/>
      <c r="AF377" s="207"/>
      <c r="AG377" s="207" t="s">
        <v>147</v>
      </c>
      <c r="AH377" s="207"/>
      <c r="AI377" s="207"/>
      <c r="AJ377" s="207"/>
      <c r="AK377" s="207"/>
      <c r="AL377" s="207"/>
      <c r="AM377" s="207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07"/>
      <c r="BE377" s="207"/>
      <c r="BF377" s="207"/>
      <c r="BG377" s="207"/>
      <c r="BH377" s="207"/>
    </row>
    <row r="378" spans="1:60" outlineLevel="1" x14ac:dyDescent="0.25">
      <c r="A378" s="224"/>
      <c r="B378" s="225"/>
      <c r="C378" s="254" t="s">
        <v>164</v>
      </c>
      <c r="D378" s="228"/>
      <c r="E378" s="229">
        <v>1.95</v>
      </c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07"/>
      <c r="Z378" s="207"/>
      <c r="AA378" s="207"/>
      <c r="AB378" s="207"/>
      <c r="AC378" s="207"/>
      <c r="AD378" s="207"/>
      <c r="AE378" s="207"/>
      <c r="AF378" s="207"/>
      <c r="AG378" s="207" t="s">
        <v>149</v>
      </c>
      <c r="AH378" s="207">
        <v>0</v>
      </c>
      <c r="AI378" s="207"/>
      <c r="AJ378" s="207"/>
      <c r="AK378" s="207"/>
      <c r="AL378" s="207"/>
      <c r="AM378" s="207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07"/>
      <c r="BE378" s="207"/>
      <c r="BF378" s="207"/>
      <c r="BG378" s="207"/>
      <c r="BH378" s="207"/>
    </row>
    <row r="379" spans="1:60" outlineLevel="1" x14ac:dyDescent="0.25">
      <c r="A379" s="224"/>
      <c r="B379" s="225"/>
      <c r="C379" s="254" t="s">
        <v>177</v>
      </c>
      <c r="D379" s="228"/>
      <c r="E379" s="229">
        <v>5.04</v>
      </c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07"/>
      <c r="Z379" s="207"/>
      <c r="AA379" s="207"/>
      <c r="AB379" s="207"/>
      <c r="AC379" s="207"/>
      <c r="AD379" s="207"/>
      <c r="AE379" s="207"/>
      <c r="AF379" s="207"/>
      <c r="AG379" s="207" t="s">
        <v>149</v>
      </c>
      <c r="AH379" s="207">
        <v>0</v>
      </c>
      <c r="AI379" s="207"/>
      <c r="AJ379" s="207"/>
      <c r="AK379" s="207"/>
      <c r="AL379" s="207"/>
      <c r="AM379" s="207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07"/>
      <c r="BE379" s="207"/>
      <c r="BF379" s="207"/>
      <c r="BG379" s="207"/>
      <c r="BH379" s="207"/>
    </row>
    <row r="380" spans="1:60" outlineLevel="1" x14ac:dyDescent="0.25">
      <c r="A380" s="224"/>
      <c r="B380" s="225"/>
      <c r="C380" s="254" t="s">
        <v>178</v>
      </c>
      <c r="D380" s="228"/>
      <c r="E380" s="229">
        <v>6.72</v>
      </c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07"/>
      <c r="Z380" s="207"/>
      <c r="AA380" s="207"/>
      <c r="AB380" s="207"/>
      <c r="AC380" s="207"/>
      <c r="AD380" s="207"/>
      <c r="AE380" s="207"/>
      <c r="AF380" s="207"/>
      <c r="AG380" s="207" t="s">
        <v>149</v>
      </c>
      <c r="AH380" s="207">
        <v>0</v>
      </c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</row>
    <row r="381" spans="1:60" outlineLevel="1" x14ac:dyDescent="0.25">
      <c r="A381" s="224"/>
      <c r="B381" s="225"/>
      <c r="C381" s="254" t="s">
        <v>179</v>
      </c>
      <c r="D381" s="228"/>
      <c r="E381" s="229">
        <v>4.1399999999999997</v>
      </c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07"/>
      <c r="Z381" s="207"/>
      <c r="AA381" s="207"/>
      <c r="AB381" s="207"/>
      <c r="AC381" s="207"/>
      <c r="AD381" s="207"/>
      <c r="AE381" s="207"/>
      <c r="AF381" s="207"/>
      <c r="AG381" s="207" t="s">
        <v>149</v>
      </c>
      <c r="AH381" s="207">
        <v>0</v>
      </c>
      <c r="AI381" s="207"/>
      <c r="AJ381" s="207"/>
      <c r="AK381" s="207"/>
      <c r="AL381" s="207"/>
      <c r="AM381" s="207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07"/>
      <c r="BE381" s="207"/>
      <c r="BF381" s="207"/>
      <c r="BG381" s="207"/>
      <c r="BH381" s="207"/>
    </row>
    <row r="382" spans="1:60" outlineLevel="1" x14ac:dyDescent="0.25">
      <c r="A382" s="224"/>
      <c r="B382" s="225"/>
      <c r="C382" s="254" t="s">
        <v>180</v>
      </c>
      <c r="D382" s="228"/>
      <c r="E382" s="229">
        <v>16.399999999999999</v>
      </c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07"/>
      <c r="Z382" s="207"/>
      <c r="AA382" s="207"/>
      <c r="AB382" s="207"/>
      <c r="AC382" s="207"/>
      <c r="AD382" s="207"/>
      <c r="AE382" s="207"/>
      <c r="AF382" s="207"/>
      <c r="AG382" s="207" t="s">
        <v>149</v>
      </c>
      <c r="AH382" s="207">
        <v>0</v>
      </c>
      <c r="AI382" s="207"/>
      <c r="AJ382" s="207"/>
      <c r="AK382" s="207"/>
      <c r="AL382" s="207"/>
      <c r="AM382" s="207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07"/>
      <c r="BE382" s="207"/>
      <c r="BF382" s="207"/>
      <c r="BG382" s="207"/>
      <c r="BH382" s="207"/>
    </row>
    <row r="383" spans="1:60" x14ac:dyDescent="0.25">
      <c r="A383" s="233" t="s">
        <v>140</v>
      </c>
      <c r="B383" s="234" t="s">
        <v>104</v>
      </c>
      <c r="C383" s="252" t="s">
        <v>105</v>
      </c>
      <c r="D383" s="235"/>
      <c r="E383" s="236"/>
      <c r="F383" s="237"/>
      <c r="G383" s="238">
        <f>SUMIF(AG384:AG386,"&lt;&gt;NOR",G384:G386)</f>
        <v>0</v>
      </c>
      <c r="H383" s="232"/>
      <c r="I383" s="232">
        <f>SUM(I384:I386)</f>
        <v>841.39</v>
      </c>
      <c r="J383" s="232"/>
      <c r="K383" s="232">
        <f>SUM(K384:K386)</f>
        <v>1014.86</v>
      </c>
      <c r="L383" s="232"/>
      <c r="M383" s="232">
        <f>SUM(M384:M386)</f>
        <v>0</v>
      </c>
      <c r="N383" s="232"/>
      <c r="O383" s="232">
        <f>SUM(O384:O386)</f>
        <v>0.01</v>
      </c>
      <c r="P383" s="232"/>
      <c r="Q383" s="232">
        <f>SUM(Q384:Q386)</f>
        <v>0.03</v>
      </c>
      <c r="R383" s="232"/>
      <c r="S383" s="232"/>
      <c r="T383" s="232"/>
      <c r="U383" s="232"/>
      <c r="V383" s="232">
        <f>SUM(V384:V386)</f>
        <v>1.9500000000000002</v>
      </c>
      <c r="W383" s="232"/>
      <c r="X383" s="232"/>
      <c r="AG383" t="s">
        <v>141</v>
      </c>
    </row>
    <row r="384" spans="1:60" outlineLevel="1" x14ac:dyDescent="0.25">
      <c r="A384" s="245">
        <v>156</v>
      </c>
      <c r="B384" s="246" t="s">
        <v>714</v>
      </c>
      <c r="C384" s="255" t="s">
        <v>715</v>
      </c>
      <c r="D384" s="247" t="s">
        <v>224</v>
      </c>
      <c r="E384" s="248">
        <v>2</v>
      </c>
      <c r="F384" s="249"/>
      <c r="G384" s="250">
        <f>ROUND(E384*F384,2)</f>
        <v>0</v>
      </c>
      <c r="H384" s="227">
        <v>0</v>
      </c>
      <c r="I384" s="226">
        <f>ROUND(E384*H384,2)</f>
        <v>0</v>
      </c>
      <c r="J384" s="227">
        <v>319.5</v>
      </c>
      <c r="K384" s="226">
        <f>ROUND(E384*J384,2)</f>
        <v>639</v>
      </c>
      <c r="L384" s="226">
        <v>15</v>
      </c>
      <c r="M384" s="226">
        <f>G384*(1+L384/100)</f>
        <v>0</v>
      </c>
      <c r="N384" s="226">
        <v>0</v>
      </c>
      <c r="O384" s="226">
        <f>ROUND(E384*N384,2)</f>
        <v>0</v>
      </c>
      <c r="P384" s="226">
        <v>1.6E-2</v>
      </c>
      <c r="Q384" s="226">
        <f>ROUND(E384*P384,2)</f>
        <v>0.03</v>
      </c>
      <c r="R384" s="226"/>
      <c r="S384" s="226" t="s">
        <v>145</v>
      </c>
      <c r="T384" s="226" t="s">
        <v>161</v>
      </c>
      <c r="U384" s="226">
        <v>0.63390000000000002</v>
      </c>
      <c r="V384" s="226">
        <f>ROUND(E384*U384,2)</f>
        <v>1.27</v>
      </c>
      <c r="W384" s="226"/>
      <c r="X384" s="226" t="s">
        <v>146</v>
      </c>
      <c r="Y384" s="207"/>
      <c r="Z384" s="207"/>
      <c r="AA384" s="207"/>
      <c r="AB384" s="207"/>
      <c r="AC384" s="207"/>
      <c r="AD384" s="207"/>
      <c r="AE384" s="207"/>
      <c r="AF384" s="207"/>
      <c r="AG384" s="207" t="s">
        <v>147</v>
      </c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</row>
    <row r="385" spans="1:60" ht="20.399999999999999" outlineLevel="1" x14ac:dyDescent="0.25">
      <c r="A385" s="239">
        <v>157</v>
      </c>
      <c r="B385" s="240" t="s">
        <v>716</v>
      </c>
      <c r="C385" s="253" t="s">
        <v>717</v>
      </c>
      <c r="D385" s="241" t="s">
        <v>152</v>
      </c>
      <c r="E385" s="242">
        <v>2.25</v>
      </c>
      <c r="F385" s="243"/>
      <c r="G385" s="244">
        <f>ROUND(E385*F385,2)</f>
        <v>0</v>
      </c>
      <c r="H385" s="227">
        <v>373.95</v>
      </c>
      <c r="I385" s="226">
        <f>ROUND(E385*H385,2)</f>
        <v>841.39</v>
      </c>
      <c r="J385" s="227">
        <v>167.05</v>
      </c>
      <c r="K385" s="226">
        <f>ROUND(E385*J385,2)</f>
        <v>375.86</v>
      </c>
      <c r="L385" s="226">
        <v>15</v>
      </c>
      <c r="M385" s="226">
        <f>G385*(1+L385/100)</f>
        <v>0</v>
      </c>
      <c r="N385" s="226">
        <v>3.82E-3</v>
      </c>
      <c r="O385" s="226">
        <f>ROUND(E385*N385,2)</f>
        <v>0.01</v>
      </c>
      <c r="P385" s="226">
        <v>0</v>
      </c>
      <c r="Q385" s="226">
        <f>ROUND(E385*P385,2)</f>
        <v>0</v>
      </c>
      <c r="R385" s="226"/>
      <c r="S385" s="226" t="s">
        <v>145</v>
      </c>
      <c r="T385" s="226" t="s">
        <v>161</v>
      </c>
      <c r="U385" s="226">
        <v>0.3</v>
      </c>
      <c r="V385" s="226">
        <f>ROUND(E385*U385,2)</f>
        <v>0.68</v>
      </c>
      <c r="W385" s="226"/>
      <c r="X385" s="226" t="s">
        <v>146</v>
      </c>
      <c r="Y385" s="207"/>
      <c r="Z385" s="207"/>
      <c r="AA385" s="207"/>
      <c r="AB385" s="207"/>
      <c r="AC385" s="207"/>
      <c r="AD385" s="207"/>
      <c r="AE385" s="207"/>
      <c r="AF385" s="207"/>
      <c r="AG385" s="207" t="s">
        <v>147</v>
      </c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</row>
    <row r="386" spans="1:60" outlineLevel="1" x14ac:dyDescent="0.25">
      <c r="A386" s="224"/>
      <c r="B386" s="225"/>
      <c r="C386" s="254" t="s">
        <v>213</v>
      </c>
      <c r="D386" s="228"/>
      <c r="E386" s="229">
        <v>2.25</v>
      </c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07"/>
      <c r="Z386" s="207"/>
      <c r="AA386" s="207"/>
      <c r="AB386" s="207"/>
      <c r="AC386" s="207"/>
      <c r="AD386" s="207"/>
      <c r="AE386" s="207"/>
      <c r="AF386" s="207"/>
      <c r="AG386" s="207" t="s">
        <v>149</v>
      </c>
      <c r="AH386" s="207">
        <v>0</v>
      </c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</row>
    <row r="387" spans="1:60" x14ac:dyDescent="0.25">
      <c r="A387" s="233" t="s">
        <v>140</v>
      </c>
      <c r="B387" s="234" t="s">
        <v>106</v>
      </c>
      <c r="C387" s="252" t="s">
        <v>107</v>
      </c>
      <c r="D387" s="235"/>
      <c r="E387" s="236"/>
      <c r="F387" s="237"/>
      <c r="G387" s="238">
        <f>SUMIF(AG388:AG426,"&lt;&gt;NOR",G388:G426)</f>
        <v>0</v>
      </c>
      <c r="H387" s="232"/>
      <c r="I387" s="232">
        <f>SUM(I388:I426)</f>
        <v>25288.449999999997</v>
      </c>
      <c r="J387" s="232"/>
      <c r="K387" s="232">
        <f>SUM(K388:K426)</f>
        <v>27029.75</v>
      </c>
      <c r="L387" s="232"/>
      <c r="M387" s="232">
        <f>SUM(M388:M426)</f>
        <v>0</v>
      </c>
      <c r="N387" s="232"/>
      <c r="O387" s="232">
        <f>SUM(O388:O426)</f>
        <v>25.1</v>
      </c>
      <c r="P387" s="232"/>
      <c r="Q387" s="232">
        <f>SUM(Q388:Q426)</f>
        <v>0</v>
      </c>
      <c r="R387" s="232"/>
      <c r="S387" s="232"/>
      <c r="T387" s="232"/>
      <c r="U387" s="232"/>
      <c r="V387" s="232">
        <f>SUM(V388:V426)</f>
        <v>32.57</v>
      </c>
      <c r="W387" s="232"/>
      <c r="X387" s="232"/>
      <c r="AG387" t="s">
        <v>141</v>
      </c>
    </row>
    <row r="388" spans="1:60" outlineLevel="1" x14ac:dyDescent="0.25">
      <c r="A388" s="245">
        <v>158</v>
      </c>
      <c r="B388" s="246" t="s">
        <v>586</v>
      </c>
      <c r="C388" s="255" t="s">
        <v>587</v>
      </c>
      <c r="D388" s="247" t="s">
        <v>224</v>
      </c>
      <c r="E388" s="248">
        <v>5</v>
      </c>
      <c r="F388" s="249"/>
      <c r="G388" s="250">
        <f>ROUND(E388*F388,2)</f>
        <v>0</v>
      </c>
      <c r="H388" s="227">
        <v>0</v>
      </c>
      <c r="I388" s="226">
        <f>ROUND(E388*H388,2)</f>
        <v>0</v>
      </c>
      <c r="J388" s="227">
        <v>24.9</v>
      </c>
      <c r="K388" s="226">
        <f>ROUND(E388*J388,2)</f>
        <v>124.5</v>
      </c>
      <c r="L388" s="226">
        <v>15</v>
      </c>
      <c r="M388" s="226">
        <f>G388*(1+L388/100)</f>
        <v>0</v>
      </c>
      <c r="N388" s="226">
        <v>0</v>
      </c>
      <c r="O388" s="226">
        <f>ROUND(E388*N388,2)</f>
        <v>0</v>
      </c>
      <c r="P388" s="226">
        <v>0</v>
      </c>
      <c r="Q388" s="226">
        <f>ROUND(E388*P388,2)</f>
        <v>0</v>
      </c>
      <c r="R388" s="226"/>
      <c r="S388" s="226" t="s">
        <v>145</v>
      </c>
      <c r="T388" s="226" t="s">
        <v>161</v>
      </c>
      <c r="U388" s="226">
        <v>5.0500000000000003E-2</v>
      </c>
      <c r="V388" s="226">
        <f>ROUND(E388*U388,2)</f>
        <v>0.25</v>
      </c>
      <c r="W388" s="226"/>
      <c r="X388" s="226" t="s">
        <v>146</v>
      </c>
      <c r="Y388" s="207"/>
      <c r="Z388" s="207"/>
      <c r="AA388" s="207"/>
      <c r="AB388" s="207"/>
      <c r="AC388" s="207"/>
      <c r="AD388" s="207"/>
      <c r="AE388" s="207"/>
      <c r="AF388" s="207"/>
      <c r="AG388" s="207" t="s">
        <v>147</v>
      </c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</row>
    <row r="389" spans="1:60" outlineLevel="1" x14ac:dyDescent="0.25">
      <c r="A389" s="245">
        <v>159</v>
      </c>
      <c r="B389" s="246" t="s">
        <v>588</v>
      </c>
      <c r="C389" s="255" t="s">
        <v>589</v>
      </c>
      <c r="D389" s="247" t="s">
        <v>224</v>
      </c>
      <c r="E389" s="248">
        <v>1</v>
      </c>
      <c r="F389" s="249"/>
      <c r="G389" s="250">
        <f>ROUND(E389*F389,2)</f>
        <v>0</v>
      </c>
      <c r="H389" s="227">
        <v>0</v>
      </c>
      <c r="I389" s="226">
        <f>ROUND(E389*H389,2)</f>
        <v>0</v>
      </c>
      <c r="J389" s="227">
        <v>29.6</v>
      </c>
      <c r="K389" s="226">
        <f>ROUND(E389*J389,2)</f>
        <v>29.6</v>
      </c>
      <c r="L389" s="226">
        <v>15</v>
      </c>
      <c r="M389" s="226">
        <f>G389*(1+L389/100)</f>
        <v>0</v>
      </c>
      <c r="N389" s="226">
        <v>0</v>
      </c>
      <c r="O389" s="226">
        <f>ROUND(E389*N389,2)</f>
        <v>0</v>
      </c>
      <c r="P389" s="226">
        <v>0</v>
      </c>
      <c r="Q389" s="226">
        <f>ROUND(E389*P389,2)</f>
        <v>0</v>
      </c>
      <c r="R389" s="226"/>
      <c r="S389" s="226" t="s">
        <v>145</v>
      </c>
      <c r="T389" s="226" t="s">
        <v>161</v>
      </c>
      <c r="U389" s="226">
        <v>0.06</v>
      </c>
      <c r="V389" s="226">
        <f>ROUND(E389*U389,2)</f>
        <v>0.06</v>
      </c>
      <c r="W389" s="226"/>
      <c r="X389" s="226" t="s">
        <v>146</v>
      </c>
      <c r="Y389" s="207"/>
      <c r="Z389" s="207"/>
      <c r="AA389" s="207"/>
      <c r="AB389" s="207"/>
      <c r="AC389" s="207"/>
      <c r="AD389" s="207"/>
      <c r="AE389" s="207"/>
      <c r="AF389" s="207"/>
      <c r="AG389" s="207" t="s">
        <v>147</v>
      </c>
      <c r="AH389" s="207"/>
      <c r="AI389" s="207"/>
      <c r="AJ389" s="207"/>
      <c r="AK389" s="207"/>
      <c r="AL389" s="207"/>
      <c r="AM389" s="207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07"/>
      <c r="BE389" s="207"/>
      <c r="BF389" s="207"/>
      <c r="BG389" s="207"/>
      <c r="BH389" s="207"/>
    </row>
    <row r="390" spans="1:60" outlineLevel="1" x14ac:dyDescent="0.25">
      <c r="A390" s="245">
        <v>160</v>
      </c>
      <c r="B390" s="246" t="s">
        <v>590</v>
      </c>
      <c r="C390" s="255" t="s">
        <v>591</v>
      </c>
      <c r="D390" s="247" t="s">
        <v>224</v>
      </c>
      <c r="E390" s="248">
        <v>8</v>
      </c>
      <c r="F390" s="249"/>
      <c r="G390" s="250">
        <f>ROUND(E390*F390,2)</f>
        <v>0</v>
      </c>
      <c r="H390" s="227">
        <v>0</v>
      </c>
      <c r="I390" s="226">
        <f>ROUND(E390*H390,2)</f>
        <v>0</v>
      </c>
      <c r="J390" s="227">
        <v>151</v>
      </c>
      <c r="K390" s="226">
        <f>ROUND(E390*J390,2)</f>
        <v>1208</v>
      </c>
      <c r="L390" s="226">
        <v>15</v>
      </c>
      <c r="M390" s="226">
        <f>G390*(1+L390/100)</f>
        <v>0</v>
      </c>
      <c r="N390" s="226">
        <v>0</v>
      </c>
      <c r="O390" s="226">
        <f>ROUND(E390*N390,2)</f>
        <v>0</v>
      </c>
      <c r="P390" s="226">
        <v>0</v>
      </c>
      <c r="Q390" s="226">
        <f>ROUND(E390*P390,2)</f>
        <v>0</v>
      </c>
      <c r="R390" s="226"/>
      <c r="S390" s="226" t="s">
        <v>145</v>
      </c>
      <c r="T390" s="226" t="s">
        <v>161</v>
      </c>
      <c r="U390" s="226">
        <v>0.30567</v>
      </c>
      <c r="V390" s="226">
        <f>ROUND(E390*U390,2)</f>
        <v>2.4500000000000002</v>
      </c>
      <c r="W390" s="226"/>
      <c r="X390" s="226" t="s">
        <v>146</v>
      </c>
      <c r="Y390" s="207"/>
      <c r="Z390" s="207"/>
      <c r="AA390" s="207"/>
      <c r="AB390" s="207"/>
      <c r="AC390" s="207"/>
      <c r="AD390" s="207"/>
      <c r="AE390" s="207"/>
      <c r="AF390" s="207"/>
      <c r="AG390" s="207" t="s">
        <v>147</v>
      </c>
      <c r="AH390" s="207"/>
      <c r="AI390" s="207"/>
      <c r="AJ390" s="207"/>
      <c r="AK390" s="207"/>
      <c r="AL390" s="207"/>
      <c r="AM390" s="207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07"/>
      <c r="BE390" s="207"/>
      <c r="BF390" s="207"/>
      <c r="BG390" s="207"/>
      <c r="BH390" s="207"/>
    </row>
    <row r="391" spans="1:60" ht="20.399999999999999" outlineLevel="1" x14ac:dyDescent="0.25">
      <c r="A391" s="245">
        <v>161</v>
      </c>
      <c r="B391" s="246" t="s">
        <v>592</v>
      </c>
      <c r="C391" s="255" t="s">
        <v>593</v>
      </c>
      <c r="D391" s="247" t="s">
        <v>224</v>
      </c>
      <c r="E391" s="248">
        <v>13</v>
      </c>
      <c r="F391" s="249"/>
      <c r="G391" s="250">
        <f>ROUND(E391*F391,2)</f>
        <v>0</v>
      </c>
      <c r="H391" s="227">
        <v>241.05</v>
      </c>
      <c r="I391" s="226">
        <f>ROUND(E391*H391,2)</f>
        <v>3133.65</v>
      </c>
      <c r="J391" s="227">
        <v>142.44999999999999</v>
      </c>
      <c r="K391" s="226">
        <f>ROUND(E391*J391,2)</f>
        <v>1851.85</v>
      </c>
      <c r="L391" s="226">
        <v>15</v>
      </c>
      <c r="M391" s="226">
        <f>G391*(1+L391/100)</f>
        <v>0</v>
      </c>
      <c r="N391" s="226">
        <v>1E-4</v>
      </c>
      <c r="O391" s="226">
        <f>ROUND(E391*N391,2)</f>
        <v>0</v>
      </c>
      <c r="P391" s="226">
        <v>0</v>
      </c>
      <c r="Q391" s="226">
        <f>ROUND(E391*P391,2)</f>
        <v>0</v>
      </c>
      <c r="R391" s="226"/>
      <c r="S391" s="226" t="s">
        <v>145</v>
      </c>
      <c r="T391" s="226" t="s">
        <v>161</v>
      </c>
      <c r="U391" s="226">
        <v>0.249</v>
      </c>
      <c r="V391" s="226">
        <f>ROUND(E391*U391,2)</f>
        <v>3.24</v>
      </c>
      <c r="W391" s="226"/>
      <c r="X391" s="226" t="s">
        <v>146</v>
      </c>
      <c r="Y391" s="207"/>
      <c r="Z391" s="207"/>
      <c r="AA391" s="207"/>
      <c r="AB391" s="207"/>
      <c r="AC391" s="207"/>
      <c r="AD391" s="207"/>
      <c r="AE391" s="207"/>
      <c r="AF391" s="207"/>
      <c r="AG391" s="207" t="s">
        <v>147</v>
      </c>
      <c r="AH391" s="207"/>
      <c r="AI391" s="207"/>
      <c r="AJ391" s="207"/>
      <c r="AK391" s="207"/>
      <c r="AL391" s="207"/>
      <c r="AM391" s="207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07"/>
      <c r="BE391" s="207"/>
      <c r="BF391" s="207"/>
      <c r="BG391" s="207"/>
      <c r="BH391" s="207"/>
    </row>
    <row r="392" spans="1:60" outlineLevel="1" x14ac:dyDescent="0.25">
      <c r="A392" s="245">
        <v>162</v>
      </c>
      <c r="B392" s="246" t="s">
        <v>594</v>
      </c>
      <c r="C392" s="255" t="s">
        <v>595</v>
      </c>
      <c r="D392" s="247" t="s">
        <v>224</v>
      </c>
      <c r="E392" s="248">
        <v>6</v>
      </c>
      <c r="F392" s="249"/>
      <c r="G392" s="250">
        <f>ROUND(E392*F392,2)</f>
        <v>0</v>
      </c>
      <c r="H392" s="227">
        <v>0</v>
      </c>
      <c r="I392" s="226">
        <f>ROUND(E392*H392,2)</f>
        <v>0</v>
      </c>
      <c r="J392" s="227">
        <v>167.5</v>
      </c>
      <c r="K392" s="226">
        <f>ROUND(E392*J392,2)</f>
        <v>1005</v>
      </c>
      <c r="L392" s="226">
        <v>15</v>
      </c>
      <c r="M392" s="226">
        <f>G392*(1+L392/100)</f>
        <v>0</v>
      </c>
      <c r="N392" s="226">
        <v>0</v>
      </c>
      <c r="O392" s="226">
        <f>ROUND(E392*N392,2)</f>
        <v>0</v>
      </c>
      <c r="P392" s="226">
        <v>0</v>
      </c>
      <c r="Q392" s="226">
        <f>ROUND(E392*P392,2)</f>
        <v>0</v>
      </c>
      <c r="R392" s="226"/>
      <c r="S392" s="226" t="s">
        <v>145</v>
      </c>
      <c r="T392" s="226" t="s">
        <v>161</v>
      </c>
      <c r="U392" s="226">
        <v>0.34</v>
      </c>
      <c r="V392" s="226">
        <f>ROUND(E392*U392,2)</f>
        <v>2.04</v>
      </c>
      <c r="W392" s="226"/>
      <c r="X392" s="226" t="s">
        <v>146</v>
      </c>
      <c r="Y392" s="207"/>
      <c r="Z392" s="207"/>
      <c r="AA392" s="207"/>
      <c r="AB392" s="207"/>
      <c r="AC392" s="207"/>
      <c r="AD392" s="207"/>
      <c r="AE392" s="207"/>
      <c r="AF392" s="207"/>
      <c r="AG392" s="207" t="s">
        <v>147</v>
      </c>
      <c r="AH392" s="207"/>
      <c r="AI392" s="207"/>
      <c r="AJ392" s="207"/>
      <c r="AK392" s="207"/>
      <c r="AL392" s="207"/>
      <c r="AM392" s="207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07"/>
      <c r="BE392" s="207"/>
      <c r="BF392" s="207"/>
      <c r="BG392" s="207"/>
      <c r="BH392" s="207"/>
    </row>
    <row r="393" spans="1:60" outlineLevel="1" x14ac:dyDescent="0.25">
      <c r="A393" s="245">
        <v>163</v>
      </c>
      <c r="B393" s="246" t="s">
        <v>596</v>
      </c>
      <c r="C393" s="255" t="s">
        <v>597</v>
      </c>
      <c r="D393" s="247" t="s">
        <v>224</v>
      </c>
      <c r="E393" s="248">
        <v>1</v>
      </c>
      <c r="F393" s="249"/>
      <c r="G393" s="250">
        <f>ROUND(E393*F393,2)</f>
        <v>0</v>
      </c>
      <c r="H393" s="227">
        <v>0</v>
      </c>
      <c r="I393" s="226">
        <f>ROUND(E393*H393,2)</f>
        <v>0</v>
      </c>
      <c r="J393" s="227">
        <v>308.5</v>
      </c>
      <c r="K393" s="226">
        <f>ROUND(E393*J393,2)</f>
        <v>308.5</v>
      </c>
      <c r="L393" s="226">
        <v>15</v>
      </c>
      <c r="M393" s="226">
        <f>G393*(1+L393/100)</f>
        <v>0</v>
      </c>
      <c r="N393" s="226">
        <v>0</v>
      </c>
      <c r="O393" s="226">
        <f>ROUND(E393*N393,2)</f>
        <v>0</v>
      </c>
      <c r="P393" s="226">
        <v>0</v>
      </c>
      <c r="Q393" s="226">
        <f>ROUND(E393*P393,2)</f>
        <v>0</v>
      </c>
      <c r="R393" s="226"/>
      <c r="S393" s="226" t="s">
        <v>145</v>
      </c>
      <c r="T393" s="226" t="s">
        <v>161</v>
      </c>
      <c r="U393" s="226">
        <v>0.625</v>
      </c>
      <c r="V393" s="226">
        <f>ROUND(E393*U393,2)</f>
        <v>0.63</v>
      </c>
      <c r="W393" s="226"/>
      <c r="X393" s="226" t="s">
        <v>146</v>
      </c>
      <c r="Y393" s="207"/>
      <c r="Z393" s="207"/>
      <c r="AA393" s="207"/>
      <c r="AB393" s="207"/>
      <c r="AC393" s="207"/>
      <c r="AD393" s="207"/>
      <c r="AE393" s="207"/>
      <c r="AF393" s="207"/>
      <c r="AG393" s="207" t="s">
        <v>147</v>
      </c>
      <c r="AH393" s="207"/>
      <c r="AI393" s="207"/>
      <c r="AJ393" s="207"/>
      <c r="AK393" s="207"/>
      <c r="AL393" s="207"/>
      <c r="AM393" s="207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07"/>
      <c r="BE393" s="207"/>
      <c r="BF393" s="207"/>
      <c r="BG393" s="207"/>
      <c r="BH393" s="207"/>
    </row>
    <row r="394" spans="1:60" outlineLevel="1" x14ac:dyDescent="0.25">
      <c r="A394" s="245">
        <v>164</v>
      </c>
      <c r="B394" s="246" t="s">
        <v>598</v>
      </c>
      <c r="C394" s="255" t="s">
        <v>599</v>
      </c>
      <c r="D394" s="247" t="s">
        <v>224</v>
      </c>
      <c r="E394" s="248">
        <v>1</v>
      </c>
      <c r="F394" s="249"/>
      <c r="G394" s="250">
        <f>ROUND(E394*F394,2)</f>
        <v>0</v>
      </c>
      <c r="H394" s="227">
        <v>0</v>
      </c>
      <c r="I394" s="226">
        <f>ROUND(E394*H394,2)</f>
        <v>0</v>
      </c>
      <c r="J394" s="227">
        <v>223.5</v>
      </c>
      <c r="K394" s="226">
        <f>ROUND(E394*J394,2)</f>
        <v>223.5</v>
      </c>
      <c r="L394" s="226">
        <v>15</v>
      </c>
      <c r="M394" s="226">
        <f>G394*(1+L394/100)</f>
        <v>0</v>
      </c>
      <c r="N394" s="226">
        <v>0</v>
      </c>
      <c r="O394" s="226">
        <f>ROUND(E394*N394,2)</f>
        <v>0</v>
      </c>
      <c r="P394" s="226">
        <v>0</v>
      </c>
      <c r="Q394" s="226">
        <f>ROUND(E394*P394,2)</f>
        <v>0</v>
      </c>
      <c r="R394" s="226"/>
      <c r="S394" s="226" t="s">
        <v>145</v>
      </c>
      <c r="T394" s="226" t="s">
        <v>161</v>
      </c>
      <c r="U394" s="226">
        <v>0.45350000000000001</v>
      </c>
      <c r="V394" s="226">
        <f>ROUND(E394*U394,2)</f>
        <v>0.45</v>
      </c>
      <c r="W394" s="226"/>
      <c r="X394" s="226" t="s">
        <v>146</v>
      </c>
      <c r="Y394" s="207"/>
      <c r="Z394" s="207"/>
      <c r="AA394" s="207"/>
      <c r="AB394" s="207"/>
      <c r="AC394" s="207"/>
      <c r="AD394" s="207"/>
      <c r="AE394" s="207"/>
      <c r="AF394" s="207"/>
      <c r="AG394" s="207" t="s">
        <v>147</v>
      </c>
      <c r="AH394" s="207"/>
      <c r="AI394" s="207"/>
      <c r="AJ394" s="207"/>
      <c r="AK394" s="207"/>
      <c r="AL394" s="207"/>
      <c r="AM394" s="207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07"/>
      <c r="BE394" s="207"/>
      <c r="BF394" s="207"/>
      <c r="BG394" s="207"/>
      <c r="BH394" s="207"/>
    </row>
    <row r="395" spans="1:60" outlineLevel="1" x14ac:dyDescent="0.25">
      <c r="A395" s="245">
        <v>165</v>
      </c>
      <c r="B395" s="246" t="s">
        <v>600</v>
      </c>
      <c r="C395" s="255" t="s">
        <v>601</v>
      </c>
      <c r="D395" s="247" t="s">
        <v>224</v>
      </c>
      <c r="E395" s="248">
        <v>1</v>
      </c>
      <c r="F395" s="249"/>
      <c r="G395" s="250">
        <f>ROUND(E395*F395,2)</f>
        <v>0</v>
      </c>
      <c r="H395" s="227">
        <v>0</v>
      </c>
      <c r="I395" s="226">
        <f>ROUND(E395*H395,2)</f>
        <v>0</v>
      </c>
      <c r="J395" s="227">
        <v>178.5</v>
      </c>
      <c r="K395" s="226">
        <f>ROUND(E395*J395,2)</f>
        <v>178.5</v>
      </c>
      <c r="L395" s="226">
        <v>15</v>
      </c>
      <c r="M395" s="226">
        <f>G395*(1+L395/100)</f>
        <v>0</v>
      </c>
      <c r="N395" s="226">
        <v>0</v>
      </c>
      <c r="O395" s="226">
        <f>ROUND(E395*N395,2)</f>
        <v>0</v>
      </c>
      <c r="P395" s="226">
        <v>0</v>
      </c>
      <c r="Q395" s="226">
        <f>ROUND(E395*P395,2)</f>
        <v>0</v>
      </c>
      <c r="R395" s="226"/>
      <c r="S395" s="226" t="s">
        <v>145</v>
      </c>
      <c r="T395" s="226" t="s">
        <v>161</v>
      </c>
      <c r="U395" s="226">
        <v>0.36199999999999999</v>
      </c>
      <c r="V395" s="226">
        <f>ROUND(E395*U395,2)</f>
        <v>0.36</v>
      </c>
      <c r="W395" s="226"/>
      <c r="X395" s="226" t="s">
        <v>146</v>
      </c>
      <c r="Y395" s="207"/>
      <c r="Z395" s="207"/>
      <c r="AA395" s="207"/>
      <c r="AB395" s="207"/>
      <c r="AC395" s="207"/>
      <c r="AD395" s="207"/>
      <c r="AE395" s="207"/>
      <c r="AF395" s="207"/>
      <c r="AG395" s="207" t="s">
        <v>147</v>
      </c>
      <c r="AH395" s="207"/>
      <c r="AI395" s="207"/>
      <c r="AJ395" s="207"/>
      <c r="AK395" s="207"/>
      <c r="AL395" s="207"/>
      <c r="AM395" s="207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07"/>
      <c r="BE395" s="207"/>
      <c r="BF395" s="207"/>
      <c r="BG395" s="207"/>
      <c r="BH395" s="207"/>
    </row>
    <row r="396" spans="1:60" outlineLevel="1" x14ac:dyDescent="0.25">
      <c r="A396" s="245">
        <v>166</v>
      </c>
      <c r="B396" s="246" t="s">
        <v>602</v>
      </c>
      <c r="C396" s="255" t="s">
        <v>603</v>
      </c>
      <c r="D396" s="247" t="s">
        <v>224</v>
      </c>
      <c r="E396" s="248">
        <v>6</v>
      </c>
      <c r="F396" s="249"/>
      <c r="G396" s="250">
        <f>ROUND(E396*F396,2)</f>
        <v>0</v>
      </c>
      <c r="H396" s="227">
        <v>0</v>
      </c>
      <c r="I396" s="226">
        <f>ROUND(E396*H396,2)</f>
        <v>0</v>
      </c>
      <c r="J396" s="227">
        <v>212</v>
      </c>
      <c r="K396" s="226">
        <f>ROUND(E396*J396,2)</f>
        <v>1272</v>
      </c>
      <c r="L396" s="226">
        <v>15</v>
      </c>
      <c r="M396" s="226">
        <f>G396*(1+L396/100)</f>
        <v>0</v>
      </c>
      <c r="N396" s="226">
        <v>0</v>
      </c>
      <c r="O396" s="226">
        <f>ROUND(E396*N396,2)</f>
        <v>0</v>
      </c>
      <c r="P396" s="226">
        <v>0</v>
      </c>
      <c r="Q396" s="226">
        <f>ROUND(E396*P396,2)</f>
        <v>0</v>
      </c>
      <c r="R396" s="226"/>
      <c r="S396" s="226" t="s">
        <v>145</v>
      </c>
      <c r="T396" s="226" t="s">
        <v>161</v>
      </c>
      <c r="U396" s="226">
        <v>0.43</v>
      </c>
      <c r="V396" s="226">
        <f>ROUND(E396*U396,2)</f>
        <v>2.58</v>
      </c>
      <c r="W396" s="226"/>
      <c r="X396" s="226" t="s">
        <v>146</v>
      </c>
      <c r="Y396" s="207"/>
      <c r="Z396" s="207"/>
      <c r="AA396" s="207"/>
      <c r="AB396" s="207"/>
      <c r="AC396" s="207"/>
      <c r="AD396" s="207"/>
      <c r="AE396" s="207"/>
      <c r="AF396" s="207"/>
      <c r="AG396" s="207" t="s">
        <v>147</v>
      </c>
      <c r="AH396" s="207"/>
      <c r="AI396" s="207"/>
      <c r="AJ396" s="207"/>
      <c r="AK396" s="207"/>
      <c r="AL396" s="207"/>
      <c r="AM396" s="207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07"/>
      <c r="BE396" s="207"/>
      <c r="BF396" s="207"/>
      <c r="BG396" s="207"/>
      <c r="BH396" s="207"/>
    </row>
    <row r="397" spans="1:60" outlineLevel="1" x14ac:dyDescent="0.25">
      <c r="A397" s="245">
        <v>167</v>
      </c>
      <c r="B397" s="246" t="s">
        <v>604</v>
      </c>
      <c r="C397" s="255" t="s">
        <v>605</v>
      </c>
      <c r="D397" s="247" t="s">
        <v>157</v>
      </c>
      <c r="E397" s="248">
        <v>12</v>
      </c>
      <c r="F397" s="249"/>
      <c r="G397" s="250">
        <f>ROUND(E397*F397,2)</f>
        <v>0</v>
      </c>
      <c r="H397" s="227">
        <v>0</v>
      </c>
      <c r="I397" s="226">
        <f>ROUND(E397*H397,2)</f>
        <v>0</v>
      </c>
      <c r="J397" s="227">
        <v>31.7</v>
      </c>
      <c r="K397" s="226">
        <f>ROUND(E397*J397,2)</f>
        <v>380.4</v>
      </c>
      <c r="L397" s="226">
        <v>15</v>
      </c>
      <c r="M397" s="226">
        <f>G397*(1+L397/100)</f>
        <v>0</v>
      </c>
      <c r="N397" s="226">
        <v>0</v>
      </c>
      <c r="O397" s="226">
        <f>ROUND(E397*N397,2)</f>
        <v>0</v>
      </c>
      <c r="P397" s="226">
        <v>0</v>
      </c>
      <c r="Q397" s="226">
        <f>ROUND(E397*P397,2)</f>
        <v>0</v>
      </c>
      <c r="R397" s="226"/>
      <c r="S397" s="226" t="s">
        <v>145</v>
      </c>
      <c r="T397" s="226" t="s">
        <v>161</v>
      </c>
      <c r="U397" s="226">
        <v>6.4149999999999999E-2</v>
      </c>
      <c r="V397" s="226">
        <f>ROUND(E397*U397,2)</f>
        <v>0.77</v>
      </c>
      <c r="W397" s="226"/>
      <c r="X397" s="226" t="s">
        <v>146</v>
      </c>
      <c r="Y397" s="207"/>
      <c r="Z397" s="207"/>
      <c r="AA397" s="207"/>
      <c r="AB397" s="207"/>
      <c r="AC397" s="207"/>
      <c r="AD397" s="207"/>
      <c r="AE397" s="207"/>
      <c r="AF397" s="207"/>
      <c r="AG397" s="207" t="s">
        <v>147</v>
      </c>
      <c r="AH397" s="207"/>
      <c r="AI397" s="207"/>
      <c r="AJ397" s="207"/>
      <c r="AK397" s="207"/>
      <c r="AL397" s="207"/>
      <c r="AM397" s="207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07"/>
      <c r="BE397" s="207"/>
      <c r="BF397" s="207"/>
      <c r="BG397" s="207"/>
      <c r="BH397" s="207"/>
    </row>
    <row r="398" spans="1:60" outlineLevel="1" x14ac:dyDescent="0.25">
      <c r="A398" s="245">
        <v>168</v>
      </c>
      <c r="B398" s="246" t="s">
        <v>606</v>
      </c>
      <c r="C398" s="255" t="s">
        <v>607</v>
      </c>
      <c r="D398" s="247" t="s">
        <v>157</v>
      </c>
      <c r="E398" s="248">
        <v>0.5</v>
      </c>
      <c r="F398" s="249"/>
      <c r="G398" s="250">
        <f>ROUND(E398*F398,2)</f>
        <v>0</v>
      </c>
      <c r="H398" s="227">
        <v>0</v>
      </c>
      <c r="I398" s="226">
        <f>ROUND(E398*H398,2)</f>
        <v>0</v>
      </c>
      <c r="J398" s="227">
        <v>73.400000000000006</v>
      </c>
      <c r="K398" s="226">
        <f>ROUND(E398*J398,2)</f>
        <v>36.700000000000003</v>
      </c>
      <c r="L398" s="226">
        <v>15</v>
      </c>
      <c r="M398" s="226">
        <f>G398*(1+L398/100)</f>
        <v>0</v>
      </c>
      <c r="N398" s="226">
        <v>0</v>
      </c>
      <c r="O398" s="226">
        <f>ROUND(E398*N398,2)</f>
        <v>0</v>
      </c>
      <c r="P398" s="226">
        <v>0</v>
      </c>
      <c r="Q398" s="226">
        <f>ROUND(E398*P398,2)</f>
        <v>0</v>
      </c>
      <c r="R398" s="226"/>
      <c r="S398" s="226" t="s">
        <v>145</v>
      </c>
      <c r="T398" s="226" t="s">
        <v>161</v>
      </c>
      <c r="U398" s="226">
        <v>0.14868000000000001</v>
      </c>
      <c r="V398" s="226">
        <f>ROUND(E398*U398,2)</f>
        <v>7.0000000000000007E-2</v>
      </c>
      <c r="W398" s="226"/>
      <c r="X398" s="226" t="s">
        <v>146</v>
      </c>
      <c r="Y398" s="207"/>
      <c r="Z398" s="207"/>
      <c r="AA398" s="207"/>
      <c r="AB398" s="207"/>
      <c r="AC398" s="207"/>
      <c r="AD398" s="207"/>
      <c r="AE398" s="207"/>
      <c r="AF398" s="207"/>
      <c r="AG398" s="207" t="s">
        <v>147</v>
      </c>
      <c r="AH398" s="207"/>
      <c r="AI398" s="207"/>
      <c r="AJ398" s="207"/>
      <c r="AK398" s="207"/>
      <c r="AL398" s="207"/>
      <c r="AM398" s="207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07"/>
      <c r="BE398" s="207"/>
      <c r="BF398" s="207"/>
      <c r="BG398" s="207"/>
      <c r="BH398" s="207"/>
    </row>
    <row r="399" spans="1:60" ht="20.399999999999999" outlineLevel="1" x14ac:dyDescent="0.25">
      <c r="A399" s="245">
        <v>169</v>
      </c>
      <c r="B399" s="246" t="s">
        <v>608</v>
      </c>
      <c r="C399" s="255" t="s">
        <v>609</v>
      </c>
      <c r="D399" s="247" t="s">
        <v>157</v>
      </c>
      <c r="E399" s="248">
        <v>70</v>
      </c>
      <c r="F399" s="249"/>
      <c r="G399" s="250">
        <f>ROUND(E399*F399,2)</f>
        <v>0</v>
      </c>
      <c r="H399" s="227">
        <v>14.55</v>
      </c>
      <c r="I399" s="226">
        <f>ROUND(E399*H399,2)</f>
        <v>1018.5</v>
      </c>
      <c r="J399" s="227">
        <v>38.65</v>
      </c>
      <c r="K399" s="226">
        <f>ROUND(E399*J399,2)</f>
        <v>2705.5</v>
      </c>
      <c r="L399" s="226">
        <v>15</v>
      </c>
      <c r="M399" s="226">
        <f>G399*(1+L399/100)</f>
        <v>0</v>
      </c>
      <c r="N399" s="226">
        <v>1.6000000000000001E-4</v>
      </c>
      <c r="O399" s="226">
        <f>ROUND(E399*N399,2)</f>
        <v>0.01</v>
      </c>
      <c r="P399" s="226">
        <v>0</v>
      </c>
      <c r="Q399" s="226">
        <f>ROUND(E399*P399,2)</f>
        <v>0</v>
      </c>
      <c r="R399" s="226"/>
      <c r="S399" s="226" t="s">
        <v>145</v>
      </c>
      <c r="T399" s="226" t="s">
        <v>161</v>
      </c>
      <c r="U399" s="226">
        <v>7.0000000000000007E-2</v>
      </c>
      <c r="V399" s="226">
        <f>ROUND(E399*U399,2)</f>
        <v>4.9000000000000004</v>
      </c>
      <c r="W399" s="226"/>
      <c r="X399" s="226" t="s">
        <v>146</v>
      </c>
      <c r="Y399" s="207"/>
      <c r="Z399" s="207"/>
      <c r="AA399" s="207"/>
      <c r="AB399" s="207"/>
      <c r="AC399" s="207"/>
      <c r="AD399" s="207"/>
      <c r="AE399" s="207"/>
      <c r="AF399" s="207"/>
      <c r="AG399" s="207" t="s">
        <v>147</v>
      </c>
      <c r="AH399" s="207"/>
      <c r="AI399" s="207"/>
      <c r="AJ399" s="207"/>
      <c r="AK399" s="207"/>
      <c r="AL399" s="207"/>
      <c r="AM399" s="207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07"/>
      <c r="BE399" s="207"/>
      <c r="BF399" s="207"/>
      <c r="BG399" s="207"/>
      <c r="BH399" s="207"/>
    </row>
    <row r="400" spans="1:60" ht="20.399999999999999" outlineLevel="1" x14ac:dyDescent="0.25">
      <c r="A400" s="245">
        <v>170</v>
      </c>
      <c r="B400" s="246" t="s">
        <v>610</v>
      </c>
      <c r="C400" s="255" t="s">
        <v>611</v>
      </c>
      <c r="D400" s="247" t="s">
        <v>157</v>
      </c>
      <c r="E400" s="248">
        <v>80</v>
      </c>
      <c r="F400" s="249"/>
      <c r="G400" s="250">
        <f>ROUND(E400*F400,2)</f>
        <v>0</v>
      </c>
      <c r="H400" s="227">
        <v>24.46</v>
      </c>
      <c r="I400" s="226">
        <f>ROUND(E400*H400,2)</f>
        <v>1956.8</v>
      </c>
      <c r="J400" s="227">
        <v>40.14</v>
      </c>
      <c r="K400" s="226">
        <f>ROUND(E400*J400,2)</f>
        <v>3211.2</v>
      </c>
      <c r="L400" s="226">
        <v>15</v>
      </c>
      <c r="M400" s="226">
        <f>G400*(1+L400/100)</f>
        <v>0</v>
      </c>
      <c r="N400" s="226">
        <v>2.1000000000000001E-4</v>
      </c>
      <c r="O400" s="226">
        <f>ROUND(E400*N400,2)</f>
        <v>0.02</v>
      </c>
      <c r="P400" s="226">
        <v>0</v>
      </c>
      <c r="Q400" s="226">
        <f>ROUND(E400*P400,2)</f>
        <v>0</v>
      </c>
      <c r="R400" s="226"/>
      <c r="S400" s="226" t="s">
        <v>145</v>
      </c>
      <c r="T400" s="226" t="s">
        <v>161</v>
      </c>
      <c r="U400" s="226">
        <v>7.0000000000000007E-2</v>
      </c>
      <c r="V400" s="226">
        <f>ROUND(E400*U400,2)</f>
        <v>5.6</v>
      </c>
      <c r="W400" s="226"/>
      <c r="X400" s="226" t="s">
        <v>146</v>
      </c>
      <c r="Y400" s="207"/>
      <c r="Z400" s="207"/>
      <c r="AA400" s="207"/>
      <c r="AB400" s="207"/>
      <c r="AC400" s="207"/>
      <c r="AD400" s="207"/>
      <c r="AE400" s="207"/>
      <c r="AF400" s="207"/>
      <c r="AG400" s="207" t="s">
        <v>147</v>
      </c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</row>
    <row r="401" spans="1:60" outlineLevel="1" x14ac:dyDescent="0.25">
      <c r="A401" s="245">
        <v>171</v>
      </c>
      <c r="B401" s="246" t="s">
        <v>612</v>
      </c>
      <c r="C401" s="255" t="s">
        <v>613</v>
      </c>
      <c r="D401" s="247" t="s">
        <v>157</v>
      </c>
      <c r="E401" s="248">
        <v>30</v>
      </c>
      <c r="F401" s="249"/>
      <c r="G401" s="250">
        <f>ROUND(E401*F401,2)</f>
        <v>0</v>
      </c>
      <c r="H401" s="227">
        <v>0</v>
      </c>
      <c r="I401" s="226">
        <f>ROUND(E401*H401,2)</f>
        <v>0</v>
      </c>
      <c r="J401" s="227">
        <v>30.9</v>
      </c>
      <c r="K401" s="226">
        <f>ROUND(E401*J401,2)</f>
        <v>927</v>
      </c>
      <c r="L401" s="226">
        <v>15</v>
      </c>
      <c r="M401" s="226">
        <f>G401*(1+L401/100)</f>
        <v>0</v>
      </c>
      <c r="N401" s="226">
        <v>0</v>
      </c>
      <c r="O401" s="226">
        <f>ROUND(E401*N401,2)</f>
        <v>0</v>
      </c>
      <c r="P401" s="226">
        <v>0</v>
      </c>
      <c r="Q401" s="226">
        <f>ROUND(E401*P401,2)</f>
        <v>0</v>
      </c>
      <c r="R401" s="226"/>
      <c r="S401" s="226" t="s">
        <v>145</v>
      </c>
      <c r="T401" s="226" t="s">
        <v>145</v>
      </c>
      <c r="U401" s="226">
        <v>6.2700000000000006E-2</v>
      </c>
      <c r="V401" s="226">
        <f>ROUND(E401*U401,2)</f>
        <v>1.88</v>
      </c>
      <c r="W401" s="226"/>
      <c r="X401" s="226" t="s">
        <v>146</v>
      </c>
      <c r="Y401" s="207"/>
      <c r="Z401" s="207"/>
      <c r="AA401" s="207"/>
      <c r="AB401" s="207"/>
      <c r="AC401" s="207"/>
      <c r="AD401" s="207"/>
      <c r="AE401" s="207"/>
      <c r="AF401" s="207"/>
      <c r="AG401" s="207" t="s">
        <v>147</v>
      </c>
      <c r="AH401" s="207"/>
      <c r="AI401" s="207"/>
      <c r="AJ401" s="207"/>
      <c r="AK401" s="207"/>
      <c r="AL401" s="207"/>
      <c r="AM401" s="207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07"/>
      <c r="BE401" s="207"/>
      <c r="BF401" s="207"/>
      <c r="BG401" s="207"/>
      <c r="BH401" s="207"/>
    </row>
    <row r="402" spans="1:60" outlineLevel="1" x14ac:dyDescent="0.25">
      <c r="A402" s="245">
        <v>172</v>
      </c>
      <c r="B402" s="246" t="s">
        <v>614</v>
      </c>
      <c r="C402" s="255" t="s">
        <v>615</v>
      </c>
      <c r="D402" s="247" t="s">
        <v>224</v>
      </c>
      <c r="E402" s="248">
        <v>21</v>
      </c>
      <c r="F402" s="249"/>
      <c r="G402" s="250">
        <f>ROUND(E402*F402,2)</f>
        <v>0</v>
      </c>
      <c r="H402" s="227">
        <v>0</v>
      </c>
      <c r="I402" s="226">
        <f>ROUND(E402*H402,2)</f>
        <v>0</v>
      </c>
      <c r="J402" s="227">
        <v>163</v>
      </c>
      <c r="K402" s="226">
        <f>ROUND(E402*J402,2)</f>
        <v>3423</v>
      </c>
      <c r="L402" s="226">
        <v>15</v>
      </c>
      <c r="M402" s="226">
        <f>G402*(1+L402/100)</f>
        <v>0</v>
      </c>
      <c r="N402" s="226">
        <v>0</v>
      </c>
      <c r="O402" s="226">
        <f>ROUND(E402*N402,2)</f>
        <v>0</v>
      </c>
      <c r="P402" s="226">
        <v>0</v>
      </c>
      <c r="Q402" s="226">
        <f>ROUND(E402*P402,2)</f>
        <v>0</v>
      </c>
      <c r="R402" s="226"/>
      <c r="S402" s="226" t="s">
        <v>145</v>
      </c>
      <c r="T402" s="226" t="s">
        <v>161</v>
      </c>
      <c r="U402" s="226">
        <v>0.33050000000000002</v>
      </c>
      <c r="V402" s="226">
        <f>ROUND(E402*U402,2)</f>
        <v>6.94</v>
      </c>
      <c r="W402" s="226"/>
      <c r="X402" s="226" t="s">
        <v>146</v>
      </c>
      <c r="Y402" s="207"/>
      <c r="Z402" s="207"/>
      <c r="AA402" s="207"/>
      <c r="AB402" s="207"/>
      <c r="AC402" s="207"/>
      <c r="AD402" s="207"/>
      <c r="AE402" s="207"/>
      <c r="AF402" s="207"/>
      <c r="AG402" s="207" t="s">
        <v>147</v>
      </c>
      <c r="AH402" s="207"/>
      <c r="AI402" s="207"/>
      <c r="AJ402" s="207"/>
      <c r="AK402" s="207"/>
      <c r="AL402" s="207"/>
      <c r="AM402" s="207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07"/>
      <c r="BE402" s="207"/>
      <c r="BF402" s="207"/>
      <c r="BG402" s="207"/>
      <c r="BH402" s="207"/>
    </row>
    <row r="403" spans="1:60" outlineLevel="1" x14ac:dyDescent="0.25">
      <c r="A403" s="245">
        <v>173</v>
      </c>
      <c r="B403" s="246" t="s">
        <v>616</v>
      </c>
      <c r="C403" s="255" t="s">
        <v>617</v>
      </c>
      <c r="D403" s="247" t="s">
        <v>224</v>
      </c>
      <c r="E403" s="248">
        <v>1</v>
      </c>
      <c r="F403" s="249"/>
      <c r="G403" s="250">
        <f>ROUND(E403*F403,2)</f>
        <v>0</v>
      </c>
      <c r="H403" s="227">
        <v>0</v>
      </c>
      <c r="I403" s="226">
        <f>ROUND(E403*H403,2)</f>
        <v>0</v>
      </c>
      <c r="J403" s="227">
        <v>172.5</v>
      </c>
      <c r="K403" s="226">
        <f>ROUND(E403*J403,2)</f>
        <v>172.5</v>
      </c>
      <c r="L403" s="226">
        <v>15</v>
      </c>
      <c r="M403" s="226">
        <f>G403*(1+L403/100)</f>
        <v>0</v>
      </c>
      <c r="N403" s="226">
        <v>0</v>
      </c>
      <c r="O403" s="226">
        <f>ROUND(E403*N403,2)</f>
        <v>0</v>
      </c>
      <c r="P403" s="226">
        <v>0</v>
      </c>
      <c r="Q403" s="226">
        <f>ROUND(E403*P403,2)</f>
        <v>0</v>
      </c>
      <c r="R403" s="226"/>
      <c r="S403" s="226" t="s">
        <v>145</v>
      </c>
      <c r="T403" s="226" t="s">
        <v>161</v>
      </c>
      <c r="U403" s="226">
        <v>0.35</v>
      </c>
      <c r="V403" s="226">
        <f>ROUND(E403*U403,2)</f>
        <v>0.35</v>
      </c>
      <c r="W403" s="226"/>
      <c r="X403" s="226" t="s">
        <v>146</v>
      </c>
      <c r="Y403" s="207"/>
      <c r="Z403" s="207"/>
      <c r="AA403" s="207"/>
      <c r="AB403" s="207"/>
      <c r="AC403" s="207"/>
      <c r="AD403" s="207"/>
      <c r="AE403" s="207"/>
      <c r="AF403" s="207"/>
      <c r="AG403" s="207" t="s">
        <v>147</v>
      </c>
      <c r="AH403" s="207"/>
      <c r="AI403" s="207"/>
      <c r="AJ403" s="207"/>
      <c r="AK403" s="207"/>
      <c r="AL403" s="207"/>
      <c r="AM403" s="207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07"/>
      <c r="BE403" s="207"/>
      <c r="BF403" s="207"/>
      <c r="BG403" s="207"/>
      <c r="BH403" s="207"/>
    </row>
    <row r="404" spans="1:60" outlineLevel="1" x14ac:dyDescent="0.25">
      <c r="A404" s="245">
        <v>174</v>
      </c>
      <c r="B404" s="246" t="s">
        <v>618</v>
      </c>
      <c r="C404" s="255" t="s">
        <v>619</v>
      </c>
      <c r="D404" s="247" t="s">
        <v>285</v>
      </c>
      <c r="E404" s="248">
        <v>1</v>
      </c>
      <c r="F404" s="249"/>
      <c r="G404" s="250">
        <f>ROUND(E404*F404,2)</f>
        <v>0</v>
      </c>
      <c r="H404" s="227">
        <v>0</v>
      </c>
      <c r="I404" s="226">
        <f>ROUND(E404*H404,2)</f>
        <v>0</v>
      </c>
      <c r="J404" s="227">
        <v>1500</v>
      </c>
      <c r="K404" s="226">
        <f>ROUND(E404*J404,2)</f>
        <v>1500</v>
      </c>
      <c r="L404" s="226">
        <v>15</v>
      </c>
      <c r="M404" s="226">
        <f>G404*(1+L404/100)</f>
        <v>0</v>
      </c>
      <c r="N404" s="226">
        <v>0</v>
      </c>
      <c r="O404" s="226">
        <f>ROUND(E404*N404,2)</f>
        <v>0</v>
      </c>
      <c r="P404" s="226">
        <v>0</v>
      </c>
      <c r="Q404" s="226">
        <f>ROUND(E404*P404,2)</f>
        <v>0</v>
      </c>
      <c r="R404" s="226"/>
      <c r="S404" s="226" t="s">
        <v>286</v>
      </c>
      <c r="T404" s="226" t="s">
        <v>161</v>
      </c>
      <c r="U404" s="226">
        <v>0</v>
      </c>
      <c r="V404" s="226">
        <f>ROUND(E404*U404,2)</f>
        <v>0</v>
      </c>
      <c r="W404" s="226"/>
      <c r="X404" s="226" t="s">
        <v>146</v>
      </c>
      <c r="Y404" s="207"/>
      <c r="Z404" s="207"/>
      <c r="AA404" s="207"/>
      <c r="AB404" s="207"/>
      <c r="AC404" s="207"/>
      <c r="AD404" s="207"/>
      <c r="AE404" s="207"/>
      <c r="AF404" s="207"/>
      <c r="AG404" s="207" t="s">
        <v>147</v>
      </c>
      <c r="AH404" s="207"/>
      <c r="AI404" s="207"/>
      <c r="AJ404" s="207"/>
      <c r="AK404" s="207"/>
      <c r="AL404" s="207"/>
      <c r="AM404" s="207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07"/>
      <c r="BE404" s="207"/>
      <c r="BF404" s="207"/>
      <c r="BG404" s="207"/>
      <c r="BH404" s="207"/>
    </row>
    <row r="405" spans="1:60" outlineLevel="1" x14ac:dyDescent="0.25">
      <c r="A405" s="245">
        <v>175</v>
      </c>
      <c r="B405" s="246" t="s">
        <v>620</v>
      </c>
      <c r="C405" s="255" t="s">
        <v>621</v>
      </c>
      <c r="D405" s="247" t="s">
        <v>160</v>
      </c>
      <c r="E405" s="248">
        <v>4</v>
      </c>
      <c r="F405" s="249"/>
      <c r="G405" s="250">
        <f>ROUND(E405*F405,2)</f>
        <v>0</v>
      </c>
      <c r="H405" s="227">
        <v>0</v>
      </c>
      <c r="I405" s="226">
        <f>ROUND(E405*H405,2)</f>
        <v>0</v>
      </c>
      <c r="J405" s="227">
        <v>518</v>
      </c>
      <c r="K405" s="226">
        <f>ROUND(E405*J405,2)</f>
        <v>2072</v>
      </c>
      <c r="L405" s="226">
        <v>15</v>
      </c>
      <c r="M405" s="226">
        <f>G405*(1+L405/100)</f>
        <v>0</v>
      </c>
      <c r="N405" s="226">
        <v>0</v>
      </c>
      <c r="O405" s="226">
        <f>ROUND(E405*N405,2)</f>
        <v>0</v>
      </c>
      <c r="P405" s="226">
        <v>0</v>
      </c>
      <c r="Q405" s="226">
        <f>ROUND(E405*P405,2)</f>
        <v>0</v>
      </c>
      <c r="R405" s="226"/>
      <c r="S405" s="226" t="s">
        <v>286</v>
      </c>
      <c r="T405" s="226" t="s">
        <v>161</v>
      </c>
      <c r="U405" s="226">
        <v>0</v>
      </c>
      <c r="V405" s="226">
        <f>ROUND(E405*U405,2)</f>
        <v>0</v>
      </c>
      <c r="W405" s="226"/>
      <c r="X405" s="226" t="s">
        <v>146</v>
      </c>
      <c r="Y405" s="207"/>
      <c r="Z405" s="207"/>
      <c r="AA405" s="207"/>
      <c r="AB405" s="207"/>
      <c r="AC405" s="207"/>
      <c r="AD405" s="207"/>
      <c r="AE405" s="207"/>
      <c r="AF405" s="207"/>
      <c r="AG405" s="207" t="s">
        <v>147</v>
      </c>
      <c r="AH405" s="207"/>
      <c r="AI405" s="207"/>
      <c r="AJ405" s="207"/>
      <c r="AK405" s="207"/>
      <c r="AL405" s="207"/>
      <c r="AM405" s="207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07"/>
      <c r="BE405" s="207"/>
      <c r="BF405" s="207"/>
      <c r="BG405" s="207"/>
      <c r="BH405" s="207"/>
    </row>
    <row r="406" spans="1:60" outlineLevel="1" x14ac:dyDescent="0.25">
      <c r="A406" s="245">
        <v>176</v>
      </c>
      <c r="B406" s="246" t="s">
        <v>622</v>
      </c>
      <c r="C406" s="255" t="s">
        <v>623</v>
      </c>
      <c r="D406" s="247" t="s">
        <v>160</v>
      </c>
      <c r="E406" s="248">
        <v>4</v>
      </c>
      <c r="F406" s="249"/>
      <c r="G406" s="250">
        <f>ROUND(E406*F406,2)</f>
        <v>0</v>
      </c>
      <c r="H406" s="227">
        <v>0</v>
      </c>
      <c r="I406" s="226">
        <f>ROUND(E406*H406,2)</f>
        <v>0</v>
      </c>
      <c r="J406" s="227">
        <v>350</v>
      </c>
      <c r="K406" s="226">
        <f>ROUND(E406*J406,2)</f>
        <v>1400</v>
      </c>
      <c r="L406" s="226">
        <v>15</v>
      </c>
      <c r="M406" s="226">
        <f>G406*(1+L406/100)</f>
        <v>0</v>
      </c>
      <c r="N406" s="226">
        <v>0</v>
      </c>
      <c r="O406" s="226">
        <f>ROUND(E406*N406,2)</f>
        <v>0</v>
      </c>
      <c r="P406" s="226">
        <v>0</v>
      </c>
      <c r="Q406" s="226">
        <f>ROUND(E406*P406,2)</f>
        <v>0</v>
      </c>
      <c r="R406" s="226"/>
      <c r="S406" s="226" t="s">
        <v>286</v>
      </c>
      <c r="T406" s="226" t="s">
        <v>161</v>
      </c>
      <c r="U406" s="226">
        <v>0</v>
      </c>
      <c r="V406" s="226">
        <f>ROUND(E406*U406,2)</f>
        <v>0</v>
      </c>
      <c r="W406" s="226"/>
      <c r="X406" s="226" t="s">
        <v>146</v>
      </c>
      <c r="Y406" s="207"/>
      <c r="Z406" s="207"/>
      <c r="AA406" s="207"/>
      <c r="AB406" s="207"/>
      <c r="AC406" s="207"/>
      <c r="AD406" s="207"/>
      <c r="AE406" s="207"/>
      <c r="AF406" s="207"/>
      <c r="AG406" s="207" t="s">
        <v>147</v>
      </c>
      <c r="AH406" s="207"/>
      <c r="AI406" s="207"/>
      <c r="AJ406" s="207"/>
      <c r="AK406" s="207"/>
      <c r="AL406" s="207"/>
      <c r="AM406" s="207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07"/>
      <c r="BE406" s="207"/>
      <c r="BF406" s="207"/>
      <c r="BG406" s="207"/>
      <c r="BH406" s="207"/>
    </row>
    <row r="407" spans="1:60" outlineLevel="1" x14ac:dyDescent="0.25">
      <c r="A407" s="245">
        <v>177</v>
      </c>
      <c r="B407" s="246" t="s">
        <v>624</v>
      </c>
      <c r="C407" s="255" t="s">
        <v>625</v>
      </c>
      <c r="D407" s="247" t="s">
        <v>403</v>
      </c>
      <c r="E407" s="248">
        <v>1</v>
      </c>
      <c r="F407" s="249"/>
      <c r="G407" s="250">
        <f>ROUND(E407*F407,2)</f>
        <v>0</v>
      </c>
      <c r="H407" s="227">
        <v>860</v>
      </c>
      <c r="I407" s="226">
        <f>ROUND(E407*H407,2)</f>
        <v>860</v>
      </c>
      <c r="J407" s="227">
        <v>0</v>
      </c>
      <c r="K407" s="226">
        <f>ROUND(E407*J407,2)</f>
        <v>0</v>
      </c>
      <c r="L407" s="226">
        <v>15</v>
      </c>
      <c r="M407" s="226">
        <f>G407*(1+L407/100)</f>
        <v>0</v>
      </c>
      <c r="N407" s="226">
        <v>0</v>
      </c>
      <c r="O407" s="226">
        <f>ROUND(E407*N407,2)</f>
        <v>0</v>
      </c>
      <c r="P407" s="226">
        <v>0</v>
      </c>
      <c r="Q407" s="226">
        <f>ROUND(E407*P407,2)</f>
        <v>0</v>
      </c>
      <c r="R407" s="226"/>
      <c r="S407" s="226" t="s">
        <v>286</v>
      </c>
      <c r="T407" s="226" t="s">
        <v>161</v>
      </c>
      <c r="U407" s="226">
        <v>0</v>
      </c>
      <c r="V407" s="226">
        <f>ROUND(E407*U407,2)</f>
        <v>0</v>
      </c>
      <c r="W407" s="226"/>
      <c r="X407" s="226" t="s">
        <v>168</v>
      </c>
      <c r="Y407" s="207"/>
      <c r="Z407" s="207"/>
      <c r="AA407" s="207"/>
      <c r="AB407" s="207"/>
      <c r="AC407" s="207"/>
      <c r="AD407" s="207"/>
      <c r="AE407" s="207"/>
      <c r="AF407" s="207"/>
      <c r="AG407" s="207" t="s">
        <v>169</v>
      </c>
      <c r="AH407" s="207"/>
      <c r="AI407" s="207"/>
      <c r="AJ407" s="207"/>
      <c r="AK407" s="207"/>
      <c r="AL407" s="207"/>
      <c r="AM407" s="207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07"/>
      <c r="BE407" s="207"/>
      <c r="BF407" s="207"/>
      <c r="BG407" s="207"/>
      <c r="BH407" s="207"/>
    </row>
    <row r="408" spans="1:60" outlineLevel="1" x14ac:dyDescent="0.25">
      <c r="A408" s="245">
        <v>178</v>
      </c>
      <c r="B408" s="246" t="s">
        <v>626</v>
      </c>
      <c r="C408" s="255" t="s">
        <v>627</v>
      </c>
      <c r="D408" s="247" t="s">
        <v>157</v>
      </c>
      <c r="E408" s="248">
        <v>30</v>
      </c>
      <c r="F408" s="249"/>
      <c r="G408" s="250">
        <f>ROUND(E408*F408,2)</f>
        <v>0</v>
      </c>
      <c r="H408" s="227">
        <v>103.5</v>
      </c>
      <c r="I408" s="226">
        <f>ROUND(E408*H408,2)</f>
        <v>3105</v>
      </c>
      <c r="J408" s="227">
        <v>0</v>
      </c>
      <c r="K408" s="226">
        <f>ROUND(E408*J408,2)</f>
        <v>0</v>
      </c>
      <c r="L408" s="226">
        <v>15</v>
      </c>
      <c r="M408" s="226">
        <f>G408*(1+L408/100)</f>
        <v>0</v>
      </c>
      <c r="N408" s="226">
        <v>5.2999999999999998E-4</v>
      </c>
      <c r="O408" s="226">
        <f>ROUND(E408*N408,2)</f>
        <v>0.02</v>
      </c>
      <c r="P408" s="226">
        <v>0</v>
      </c>
      <c r="Q408" s="226">
        <f>ROUND(E408*P408,2)</f>
        <v>0</v>
      </c>
      <c r="R408" s="226" t="s">
        <v>167</v>
      </c>
      <c r="S408" s="226" t="s">
        <v>145</v>
      </c>
      <c r="T408" s="226" t="s">
        <v>145</v>
      </c>
      <c r="U408" s="226">
        <v>0</v>
      </c>
      <c r="V408" s="226">
        <f>ROUND(E408*U408,2)</f>
        <v>0</v>
      </c>
      <c r="W408" s="226"/>
      <c r="X408" s="226" t="s">
        <v>168</v>
      </c>
      <c r="Y408" s="207"/>
      <c r="Z408" s="207"/>
      <c r="AA408" s="207"/>
      <c r="AB408" s="207"/>
      <c r="AC408" s="207"/>
      <c r="AD408" s="207"/>
      <c r="AE408" s="207"/>
      <c r="AF408" s="207"/>
      <c r="AG408" s="207" t="s">
        <v>169</v>
      </c>
      <c r="AH408" s="207"/>
      <c r="AI408" s="207"/>
      <c r="AJ408" s="207"/>
      <c r="AK408" s="207"/>
      <c r="AL408" s="207"/>
      <c r="AM408" s="207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07"/>
      <c r="BE408" s="207"/>
      <c r="BF408" s="207"/>
      <c r="BG408" s="207"/>
      <c r="BH408" s="207"/>
    </row>
    <row r="409" spans="1:60" outlineLevel="1" x14ac:dyDescent="0.25">
      <c r="A409" s="245">
        <v>179</v>
      </c>
      <c r="B409" s="246" t="s">
        <v>628</v>
      </c>
      <c r="C409" s="255" t="s">
        <v>629</v>
      </c>
      <c r="D409" s="247" t="s">
        <v>157</v>
      </c>
      <c r="E409" s="248">
        <v>12</v>
      </c>
      <c r="F409" s="249"/>
      <c r="G409" s="250">
        <f>ROUND(E409*F409,2)</f>
        <v>0</v>
      </c>
      <c r="H409" s="227">
        <v>17.2</v>
      </c>
      <c r="I409" s="226">
        <f>ROUND(E409*H409,2)</f>
        <v>206.4</v>
      </c>
      <c r="J409" s="227">
        <v>0</v>
      </c>
      <c r="K409" s="226">
        <f>ROUND(E409*J409,2)</f>
        <v>0</v>
      </c>
      <c r="L409" s="226">
        <v>15</v>
      </c>
      <c r="M409" s="226">
        <f>G409*(1+L409/100)</f>
        <v>0</v>
      </c>
      <c r="N409" s="226">
        <v>8.0000000000000007E-5</v>
      </c>
      <c r="O409" s="226">
        <f>ROUND(E409*N409,2)</f>
        <v>0</v>
      </c>
      <c r="P409" s="226">
        <v>0</v>
      </c>
      <c r="Q409" s="226">
        <f>ROUND(E409*P409,2)</f>
        <v>0</v>
      </c>
      <c r="R409" s="226" t="s">
        <v>167</v>
      </c>
      <c r="S409" s="226" t="s">
        <v>145</v>
      </c>
      <c r="T409" s="226" t="s">
        <v>161</v>
      </c>
      <c r="U409" s="226">
        <v>0</v>
      </c>
      <c r="V409" s="226">
        <f>ROUND(E409*U409,2)</f>
        <v>0</v>
      </c>
      <c r="W409" s="226"/>
      <c r="X409" s="226" t="s">
        <v>168</v>
      </c>
      <c r="Y409" s="207"/>
      <c r="Z409" s="207"/>
      <c r="AA409" s="207"/>
      <c r="AB409" s="207"/>
      <c r="AC409" s="207"/>
      <c r="AD409" s="207"/>
      <c r="AE409" s="207"/>
      <c r="AF409" s="207"/>
      <c r="AG409" s="207" t="s">
        <v>169</v>
      </c>
      <c r="AH409" s="207"/>
      <c r="AI409" s="207"/>
      <c r="AJ409" s="207"/>
      <c r="AK409" s="207"/>
      <c r="AL409" s="207"/>
      <c r="AM409" s="207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07"/>
      <c r="BE409" s="207"/>
      <c r="BF409" s="207"/>
      <c r="BG409" s="207"/>
      <c r="BH409" s="207"/>
    </row>
    <row r="410" spans="1:60" outlineLevel="1" x14ac:dyDescent="0.25">
      <c r="A410" s="245">
        <v>180</v>
      </c>
      <c r="B410" s="246" t="s">
        <v>630</v>
      </c>
      <c r="C410" s="255" t="s">
        <v>631</v>
      </c>
      <c r="D410" s="247" t="s">
        <v>157</v>
      </c>
      <c r="E410" s="248">
        <v>0.5</v>
      </c>
      <c r="F410" s="249"/>
      <c r="G410" s="250">
        <f>ROUND(E410*F410,2)</f>
        <v>0</v>
      </c>
      <c r="H410" s="227">
        <v>21.2</v>
      </c>
      <c r="I410" s="226">
        <f>ROUND(E410*H410,2)</f>
        <v>10.6</v>
      </c>
      <c r="J410" s="227">
        <v>0</v>
      </c>
      <c r="K410" s="226">
        <f>ROUND(E410*J410,2)</f>
        <v>0</v>
      </c>
      <c r="L410" s="226">
        <v>15</v>
      </c>
      <c r="M410" s="226">
        <f>G410*(1+L410/100)</f>
        <v>0</v>
      </c>
      <c r="N410" s="226">
        <v>6.0000000000000002E-5</v>
      </c>
      <c r="O410" s="226">
        <f>ROUND(E410*N410,2)</f>
        <v>0</v>
      </c>
      <c r="P410" s="226">
        <v>0</v>
      </c>
      <c r="Q410" s="226">
        <f>ROUND(E410*P410,2)</f>
        <v>0</v>
      </c>
      <c r="R410" s="226" t="s">
        <v>167</v>
      </c>
      <c r="S410" s="226" t="s">
        <v>145</v>
      </c>
      <c r="T410" s="226" t="s">
        <v>161</v>
      </c>
      <c r="U410" s="226">
        <v>0</v>
      </c>
      <c r="V410" s="226">
        <f>ROUND(E410*U410,2)</f>
        <v>0</v>
      </c>
      <c r="W410" s="226"/>
      <c r="X410" s="226" t="s">
        <v>168</v>
      </c>
      <c r="Y410" s="207"/>
      <c r="Z410" s="207"/>
      <c r="AA410" s="207"/>
      <c r="AB410" s="207"/>
      <c r="AC410" s="207"/>
      <c r="AD410" s="207"/>
      <c r="AE410" s="207"/>
      <c r="AF410" s="207"/>
      <c r="AG410" s="207" t="s">
        <v>169</v>
      </c>
      <c r="AH410" s="207"/>
      <c r="AI410" s="207"/>
      <c r="AJ410" s="207"/>
      <c r="AK410" s="207"/>
      <c r="AL410" s="207"/>
      <c r="AM410" s="207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07"/>
      <c r="BE410" s="207"/>
      <c r="BF410" s="207"/>
      <c r="BG410" s="207"/>
      <c r="BH410" s="207"/>
    </row>
    <row r="411" spans="1:60" outlineLevel="1" x14ac:dyDescent="0.25">
      <c r="A411" s="245">
        <v>181</v>
      </c>
      <c r="B411" s="246" t="s">
        <v>632</v>
      </c>
      <c r="C411" s="255" t="s">
        <v>633</v>
      </c>
      <c r="D411" s="247" t="s">
        <v>224</v>
      </c>
      <c r="E411" s="248">
        <v>8</v>
      </c>
      <c r="F411" s="249"/>
      <c r="G411" s="250">
        <f>ROUND(E411*F411,2)</f>
        <v>0</v>
      </c>
      <c r="H411" s="227">
        <v>143.5</v>
      </c>
      <c r="I411" s="226">
        <f>ROUND(E411*H411,2)</f>
        <v>1148</v>
      </c>
      <c r="J411" s="227">
        <v>0</v>
      </c>
      <c r="K411" s="226">
        <f>ROUND(E411*J411,2)</f>
        <v>0</v>
      </c>
      <c r="L411" s="226">
        <v>15</v>
      </c>
      <c r="M411" s="226">
        <f>G411*(1+L411/100)</f>
        <v>0</v>
      </c>
      <c r="N411" s="226">
        <v>1.0000000000000001E-5</v>
      </c>
      <c r="O411" s="226">
        <f>ROUND(E411*N411,2)</f>
        <v>0</v>
      </c>
      <c r="P411" s="226">
        <v>0</v>
      </c>
      <c r="Q411" s="226">
        <f>ROUND(E411*P411,2)</f>
        <v>0</v>
      </c>
      <c r="R411" s="226" t="s">
        <v>167</v>
      </c>
      <c r="S411" s="226" t="s">
        <v>145</v>
      </c>
      <c r="T411" s="226" t="s">
        <v>161</v>
      </c>
      <c r="U411" s="226">
        <v>0</v>
      </c>
      <c r="V411" s="226">
        <f>ROUND(E411*U411,2)</f>
        <v>0</v>
      </c>
      <c r="W411" s="226"/>
      <c r="X411" s="226" t="s">
        <v>168</v>
      </c>
      <c r="Y411" s="207"/>
      <c r="Z411" s="207"/>
      <c r="AA411" s="207"/>
      <c r="AB411" s="207"/>
      <c r="AC411" s="207"/>
      <c r="AD411" s="207"/>
      <c r="AE411" s="207"/>
      <c r="AF411" s="207"/>
      <c r="AG411" s="207" t="s">
        <v>169</v>
      </c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</row>
    <row r="412" spans="1:60" outlineLevel="1" x14ac:dyDescent="0.25">
      <c r="A412" s="245">
        <v>182</v>
      </c>
      <c r="B412" s="246" t="s">
        <v>634</v>
      </c>
      <c r="C412" s="255" t="s">
        <v>635</v>
      </c>
      <c r="D412" s="247" t="s">
        <v>224</v>
      </c>
      <c r="E412" s="248">
        <v>1</v>
      </c>
      <c r="F412" s="249"/>
      <c r="G412" s="250">
        <f>ROUND(E412*F412,2)</f>
        <v>0</v>
      </c>
      <c r="H412" s="227">
        <v>557</v>
      </c>
      <c r="I412" s="226">
        <f>ROUND(E412*H412,2)</f>
        <v>557</v>
      </c>
      <c r="J412" s="227">
        <v>0</v>
      </c>
      <c r="K412" s="226">
        <f>ROUND(E412*J412,2)</f>
        <v>0</v>
      </c>
      <c r="L412" s="226">
        <v>15</v>
      </c>
      <c r="M412" s="226">
        <f>G412*(1+L412/100)</f>
        <v>0</v>
      </c>
      <c r="N412" s="226">
        <v>2.4000000000000001E-4</v>
      </c>
      <c r="O412" s="226">
        <f>ROUND(E412*N412,2)</f>
        <v>0</v>
      </c>
      <c r="P412" s="226">
        <v>0</v>
      </c>
      <c r="Q412" s="226">
        <f>ROUND(E412*P412,2)</f>
        <v>0</v>
      </c>
      <c r="R412" s="226" t="s">
        <v>167</v>
      </c>
      <c r="S412" s="226" t="s">
        <v>145</v>
      </c>
      <c r="T412" s="226" t="s">
        <v>161</v>
      </c>
      <c r="U412" s="226">
        <v>0</v>
      </c>
      <c r="V412" s="226">
        <f>ROUND(E412*U412,2)</f>
        <v>0</v>
      </c>
      <c r="W412" s="226"/>
      <c r="X412" s="226" t="s">
        <v>168</v>
      </c>
      <c r="Y412" s="207"/>
      <c r="Z412" s="207"/>
      <c r="AA412" s="207"/>
      <c r="AB412" s="207"/>
      <c r="AC412" s="207"/>
      <c r="AD412" s="207"/>
      <c r="AE412" s="207"/>
      <c r="AF412" s="207"/>
      <c r="AG412" s="207" t="s">
        <v>169</v>
      </c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</row>
    <row r="413" spans="1:60" outlineLevel="1" x14ac:dyDescent="0.25">
      <c r="A413" s="245">
        <v>183</v>
      </c>
      <c r="B413" s="246" t="s">
        <v>636</v>
      </c>
      <c r="C413" s="255" t="s">
        <v>637</v>
      </c>
      <c r="D413" s="247" t="s">
        <v>224</v>
      </c>
      <c r="E413" s="248">
        <v>8</v>
      </c>
      <c r="F413" s="249"/>
      <c r="G413" s="250">
        <f>ROUND(E413*F413,2)</f>
        <v>0</v>
      </c>
      <c r="H413" s="227">
        <v>48.6</v>
      </c>
      <c r="I413" s="226">
        <f>ROUND(E413*H413,2)</f>
        <v>388.8</v>
      </c>
      <c r="J413" s="227">
        <v>0</v>
      </c>
      <c r="K413" s="226">
        <f>ROUND(E413*J413,2)</f>
        <v>0</v>
      </c>
      <c r="L413" s="226">
        <v>15</v>
      </c>
      <c r="M413" s="226">
        <f>G413*(1+L413/100)</f>
        <v>0</v>
      </c>
      <c r="N413" s="226">
        <v>1.0000000000000001E-5</v>
      </c>
      <c r="O413" s="226">
        <f>ROUND(E413*N413,2)</f>
        <v>0</v>
      </c>
      <c r="P413" s="226">
        <v>0</v>
      </c>
      <c r="Q413" s="226">
        <f>ROUND(E413*P413,2)</f>
        <v>0</v>
      </c>
      <c r="R413" s="226" t="s">
        <v>167</v>
      </c>
      <c r="S413" s="226" t="s">
        <v>145</v>
      </c>
      <c r="T413" s="226" t="s">
        <v>161</v>
      </c>
      <c r="U413" s="226">
        <v>0</v>
      </c>
      <c r="V413" s="226">
        <f>ROUND(E413*U413,2)</f>
        <v>0</v>
      </c>
      <c r="W413" s="226"/>
      <c r="X413" s="226" t="s">
        <v>168</v>
      </c>
      <c r="Y413" s="207"/>
      <c r="Z413" s="207"/>
      <c r="AA413" s="207"/>
      <c r="AB413" s="207"/>
      <c r="AC413" s="207"/>
      <c r="AD413" s="207"/>
      <c r="AE413" s="207"/>
      <c r="AF413" s="207"/>
      <c r="AG413" s="207" t="s">
        <v>169</v>
      </c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</row>
    <row r="414" spans="1:60" outlineLevel="1" x14ac:dyDescent="0.25">
      <c r="A414" s="245">
        <v>184</v>
      </c>
      <c r="B414" s="246" t="s">
        <v>638</v>
      </c>
      <c r="C414" s="255" t="s">
        <v>639</v>
      </c>
      <c r="D414" s="247" t="s">
        <v>224</v>
      </c>
      <c r="E414" s="248">
        <v>8</v>
      </c>
      <c r="F414" s="249"/>
      <c r="G414" s="250">
        <f>ROUND(E414*F414,2)</f>
        <v>0</v>
      </c>
      <c r="H414" s="227">
        <v>30.8</v>
      </c>
      <c r="I414" s="226">
        <f>ROUND(E414*H414,2)</f>
        <v>246.4</v>
      </c>
      <c r="J414" s="227">
        <v>0</v>
      </c>
      <c r="K414" s="226">
        <f>ROUND(E414*J414,2)</f>
        <v>0</v>
      </c>
      <c r="L414" s="226">
        <v>15</v>
      </c>
      <c r="M414" s="226">
        <f>G414*(1+L414/100)</f>
        <v>0</v>
      </c>
      <c r="N414" s="226">
        <v>5.0000000000000002E-5</v>
      </c>
      <c r="O414" s="226">
        <f>ROUND(E414*N414,2)</f>
        <v>0</v>
      </c>
      <c r="P414" s="226">
        <v>0</v>
      </c>
      <c r="Q414" s="226">
        <f>ROUND(E414*P414,2)</f>
        <v>0</v>
      </c>
      <c r="R414" s="226" t="s">
        <v>167</v>
      </c>
      <c r="S414" s="226" t="s">
        <v>145</v>
      </c>
      <c r="T414" s="226" t="s">
        <v>161</v>
      </c>
      <c r="U414" s="226">
        <v>0</v>
      </c>
      <c r="V414" s="226">
        <f>ROUND(E414*U414,2)</f>
        <v>0</v>
      </c>
      <c r="W414" s="226"/>
      <c r="X414" s="226" t="s">
        <v>168</v>
      </c>
      <c r="Y414" s="207"/>
      <c r="Z414" s="207"/>
      <c r="AA414" s="207"/>
      <c r="AB414" s="207"/>
      <c r="AC414" s="207"/>
      <c r="AD414" s="207"/>
      <c r="AE414" s="207"/>
      <c r="AF414" s="207"/>
      <c r="AG414" s="207" t="s">
        <v>169</v>
      </c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</row>
    <row r="415" spans="1:60" outlineLevel="1" x14ac:dyDescent="0.25">
      <c r="A415" s="245">
        <v>185</v>
      </c>
      <c r="B415" s="246" t="s">
        <v>640</v>
      </c>
      <c r="C415" s="255" t="s">
        <v>641</v>
      </c>
      <c r="D415" s="247" t="s">
        <v>224</v>
      </c>
      <c r="E415" s="248">
        <v>1</v>
      </c>
      <c r="F415" s="249"/>
      <c r="G415" s="250">
        <f>ROUND(E415*F415,2)</f>
        <v>0</v>
      </c>
      <c r="H415" s="227">
        <v>42.3</v>
      </c>
      <c r="I415" s="226">
        <f>ROUND(E415*H415,2)</f>
        <v>42.3</v>
      </c>
      <c r="J415" s="227">
        <v>0</v>
      </c>
      <c r="K415" s="226">
        <f>ROUND(E415*J415,2)</f>
        <v>0</v>
      </c>
      <c r="L415" s="226">
        <v>15</v>
      </c>
      <c r="M415" s="226">
        <f>G415*(1+L415/100)</f>
        <v>0</v>
      </c>
      <c r="N415" s="226">
        <v>0</v>
      </c>
      <c r="O415" s="226">
        <f>ROUND(E415*N415,2)</f>
        <v>0</v>
      </c>
      <c r="P415" s="226">
        <v>0</v>
      </c>
      <c r="Q415" s="226">
        <f>ROUND(E415*P415,2)</f>
        <v>0</v>
      </c>
      <c r="R415" s="226" t="s">
        <v>167</v>
      </c>
      <c r="S415" s="226" t="s">
        <v>145</v>
      </c>
      <c r="T415" s="226" t="s">
        <v>161</v>
      </c>
      <c r="U415" s="226">
        <v>0</v>
      </c>
      <c r="V415" s="226">
        <f>ROUND(E415*U415,2)</f>
        <v>0</v>
      </c>
      <c r="W415" s="226"/>
      <c r="X415" s="226" t="s">
        <v>168</v>
      </c>
      <c r="Y415" s="207"/>
      <c r="Z415" s="207"/>
      <c r="AA415" s="207"/>
      <c r="AB415" s="207"/>
      <c r="AC415" s="207"/>
      <c r="AD415" s="207"/>
      <c r="AE415" s="207"/>
      <c r="AF415" s="207"/>
      <c r="AG415" s="207" t="s">
        <v>169</v>
      </c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</row>
    <row r="416" spans="1:60" outlineLevel="1" x14ac:dyDescent="0.25">
      <c r="A416" s="245">
        <v>186</v>
      </c>
      <c r="B416" s="246" t="s">
        <v>642</v>
      </c>
      <c r="C416" s="255" t="s">
        <v>643</v>
      </c>
      <c r="D416" s="247" t="s">
        <v>224</v>
      </c>
      <c r="E416" s="248">
        <v>21</v>
      </c>
      <c r="F416" s="249"/>
      <c r="G416" s="250">
        <f>ROUND(E416*F416,2)</f>
        <v>0</v>
      </c>
      <c r="H416" s="227">
        <v>13</v>
      </c>
      <c r="I416" s="226">
        <f>ROUND(E416*H416,2)</f>
        <v>273</v>
      </c>
      <c r="J416" s="227">
        <v>0</v>
      </c>
      <c r="K416" s="226">
        <f>ROUND(E416*J416,2)</f>
        <v>0</v>
      </c>
      <c r="L416" s="226">
        <v>15</v>
      </c>
      <c r="M416" s="226">
        <f>G416*(1+L416/100)</f>
        <v>0</v>
      </c>
      <c r="N416" s="226">
        <v>4.0000000000000003E-5</v>
      </c>
      <c r="O416" s="226">
        <f>ROUND(E416*N416,2)</f>
        <v>0</v>
      </c>
      <c r="P416" s="226">
        <v>0</v>
      </c>
      <c r="Q416" s="226">
        <f>ROUND(E416*P416,2)</f>
        <v>0</v>
      </c>
      <c r="R416" s="226" t="s">
        <v>167</v>
      </c>
      <c r="S416" s="226" t="s">
        <v>145</v>
      </c>
      <c r="T416" s="226" t="s">
        <v>161</v>
      </c>
      <c r="U416" s="226">
        <v>0</v>
      </c>
      <c r="V416" s="226">
        <f>ROUND(E416*U416,2)</f>
        <v>0</v>
      </c>
      <c r="W416" s="226"/>
      <c r="X416" s="226" t="s">
        <v>168</v>
      </c>
      <c r="Y416" s="207"/>
      <c r="Z416" s="207"/>
      <c r="AA416" s="207"/>
      <c r="AB416" s="207"/>
      <c r="AC416" s="207"/>
      <c r="AD416" s="207"/>
      <c r="AE416" s="207"/>
      <c r="AF416" s="207"/>
      <c r="AG416" s="207" t="s">
        <v>169</v>
      </c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</row>
    <row r="417" spans="1:60" outlineLevel="1" x14ac:dyDescent="0.25">
      <c r="A417" s="245">
        <v>187</v>
      </c>
      <c r="B417" s="246" t="s">
        <v>644</v>
      </c>
      <c r="C417" s="255" t="s">
        <v>645</v>
      </c>
      <c r="D417" s="247" t="s">
        <v>224</v>
      </c>
      <c r="E417" s="248">
        <v>5</v>
      </c>
      <c r="F417" s="249"/>
      <c r="G417" s="250">
        <f>ROUND(E417*F417,2)</f>
        <v>0</v>
      </c>
      <c r="H417" s="227">
        <v>1043</v>
      </c>
      <c r="I417" s="226">
        <f>ROUND(E417*H417,2)</f>
        <v>5215</v>
      </c>
      <c r="J417" s="227">
        <v>0</v>
      </c>
      <c r="K417" s="226">
        <f>ROUND(E417*J417,2)</f>
        <v>0</v>
      </c>
      <c r="L417" s="226">
        <v>15</v>
      </c>
      <c r="M417" s="226">
        <f>G417*(1+L417/100)</f>
        <v>0</v>
      </c>
      <c r="N417" s="226">
        <v>4.0000000000000001E-3</v>
      </c>
      <c r="O417" s="226">
        <f>ROUND(E417*N417,2)</f>
        <v>0.02</v>
      </c>
      <c r="P417" s="226">
        <v>0</v>
      </c>
      <c r="Q417" s="226">
        <f>ROUND(E417*P417,2)</f>
        <v>0</v>
      </c>
      <c r="R417" s="226" t="s">
        <v>167</v>
      </c>
      <c r="S417" s="226" t="s">
        <v>145</v>
      </c>
      <c r="T417" s="226" t="s">
        <v>161</v>
      </c>
      <c r="U417" s="226">
        <v>0</v>
      </c>
      <c r="V417" s="226">
        <f>ROUND(E417*U417,2)</f>
        <v>0</v>
      </c>
      <c r="W417" s="226"/>
      <c r="X417" s="226" t="s">
        <v>168</v>
      </c>
      <c r="Y417" s="207"/>
      <c r="Z417" s="207"/>
      <c r="AA417" s="207"/>
      <c r="AB417" s="207"/>
      <c r="AC417" s="207"/>
      <c r="AD417" s="207"/>
      <c r="AE417" s="207"/>
      <c r="AF417" s="207"/>
      <c r="AG417" s="207" t="s">
        <v>169</v>
      </c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</row>
    <row r="418" spans="1:60" outlineLevel="1" x14ac:dyDescent="0.25">
      <c r="A418" s="245">
        <v>188</v>
      </c>
      <c r="B418" s="246" t="s">
        <v>646</v>
      </c>
      <c r="C418" s="255" t="s">
        <v>647</v>
      </c>
      <c r="D418" s="247" t="s">
        <v>224</v>
      </c>
      <c r="E418" s="248">
        <v>1</v>
      </c>
      <c r="F418" s="249"/>
      <c r="G418" s="250">
        <f>ROUND(E418*F418,2)</f>
        <v>0</v>
      </c>
      <c r="H418" s="227">
        <v>1210</v>
      </c>
      <c r="I418" s="226">
        <f>ROUND(E418*H418,2)</f>
        <v>1210</v>
      </c>
      <c r="J418" s="227">
        <v>0</v>
      </c>
      <c r="K418" s="226">
        <f>ROUND(E418*J418,2)</f>
        <v>0</v>
      </c>
      <c r="L418" s="226">
        <v>15</v>
      </c>
      <c r="M418" s="226">
        <f>G418*(1+L418/100)</f>
        <v>0</v>
      </c>
      <c r="N418" s="226">
        <v>4.0000000000000001E-3</v>
      </c>
      <c r="O418" s="226">
        <f>ROUND(E418*N418,2)</f>
        <v>0</v>
      </c>
      <c r="P418" s="226">
        <v>0</v>
      </c>
      <c r="Q418" s="226">
        <f>ROUND(E418*P418,2)</f>
        <v>0</v>
      </c>
      <c r="R418" s="226"/>
      <c r="S418" s="226" t="s">
        <v>286</v>
      </c>
      <c r="T418" s="226" t="s">
        <v>161</v>
      </c>
      <c r="U418" s="226">
        <v>0</v>
      </c>
      <c r="V418" s="226">
        <f>ROUND(E418*U418,2)</f>
        <v>0</v>
      </c>
      <c r="W418" s="226"/>
      <c r="X418" s="226" t="s">
        <v>168</v>
      </c>
      <c r="Y418" s="207"/>
      <c r="Z418" s="207"/>
      <c r="AA418" s="207"/>
      <c r="AB418" s="207"/>
      <c r="AC418" s="207"/>
      <c r="AD418" s="207"/>
      <c r="AE418" s="207"/>
      <c r="AF418" s="207"/>
      <c r="AG418" s="207" t="s">
        <v>169</v>
      </c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</row>
    <row r="419" spans="1:60" outlineLevel="1" x14ac:dyDescent="0.25">
      <c r="A419" s="245">
        <v>189</v>
      </c>
      <c r="B419" s="246" t="s">
        <v>648</v>
      </c>
      <c r="C419" s="255" t="s">
        <v>649</v>
      </c>
      <c r="D419" s="247" t="s">
        <v>224</v>
      </c>
      <c r="E419" s="248">
        <v>1</v>
      </c>
      <c r="F419" s="249"/>
      <c r="G419" s="250">
        <f>ROUND(E419*F419,2)</f>
        <v>0</v>
      </c>
      <c r="H419" s="227">
        <v>978</v>
      </c>
      <c r="I419" s="226">
        <f>ROUND(E419*H419,2)</f>
        <v>978</v>
      </c>
      <c r="J419" s="227">
        <v>0</v>
      </c>
      <c r="K419" s="226">
        <f>ROUND(E419*J419,2)</f>
        <v>0</v>
      </c>
      <c r="L419" s="226">
        <v>15</v>
      </c>
      <c r="M419" s="226">
        <f>G419*(1+L419/100)</f>
        <v>0</v>
      </c>
      <c r="N419" s="226">
        <v>2.63E-2</v>
      </c>
      <c r="O419" s="226">
        <f>ROUND(E419*N419,2)</f>
        <v>0.03</v>
      </c>
      <c r="P419" s="226">
        <v>0</v>
      </c>
      <c r="Q419" s="226">
        <f>ROUND(E419*P419,2)</f>
        <v>0</v>
      </c>
      <c r="R419" s="226"/>
      <c r="S419" s="226" t="s">
        <v>286</v>
      </c>
      <c r="T419" s="226" t="s">
        <v>161</v>
      </c>
      <c r="U419" s="226">
        <v>0</v>
      </c>
      <c r="V419" s="226">
        <f>ROUND(E419*U419,2)</f>
        <v>0</v>
      </c>
      <c r="W419" s="226"/>
      <c r="X419" s="226" t="s">
        <v>168</v>
      </c>
      <c r="Y419" s="207"/>
      <c r="Z419" s="207"/>
      <c r="AA419" s="207"/>
      <c r="AB419" s="207"/>
      <c r="AC419" s="207"/>
      <c r="AD419" s="207"/>
      <c r="AE419" s="207"/>
      <c r="AF419" s="207"/>
      <c r="AG419" s="207" t="s">
        <v>169</v>
      </c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</row>
    <row r="420" spans="1:60" outlineLevel="1" x14ac:dyDescent="0.25">
      <c r="A420" s="245">
        <v>190</v>
      </c>
      <c r="B420" s="246" t="s">
        <v>650</v>
      </c>
      <c r="C420" s="255" t="s">
        <v>651</v>
      </c>
      <c r="D420" s="247" t="s">
        <v>224</v>
      </c>
      <c r="E420" s="248">
        <v>2</v>
      </c>
      <c r="F420" s="249"/>
      <c r="G420" s="250">
        <f>ROUND(E420*F420,2)</f>
        <v>0</v>
      </c>
      <c r="H420" s="227">
        <v>199.5</v>
      </c>
      <c r="I420" s="226">
        <f>ROUND(E420*H420,2)</f>
        <v>399</v>
      </c>
      <c r="J420" s="227">
        <v>0</v>
      </c>
      <c r="K420" s="226">
        <f>ROUND(E420*J420,2)</f>
        <v>0</v>
      </c>
      <c r="L420" s="226">
        <v>15</v>
      </c>
      <c r="M420" s="226">
        <f>G420*(1+L420/100)</f>
        <v>0</v>
      </c>
      <c r="N420" s="226">
        <v>1.8000000000000001E-4</v>
      </c>
      <c r="O420" s="226">
        <f>ROUND(E420*N420,2)</f>
        <v>0</v>
      </c>
      <c r="P420" s="226">
        <v>0</v>
      </c>
      <c r="Q420" s="226">
        <f>ROUND(E420*P420,2)</f>
        <v>0</v>
      </c>
      <c r="R420" s="226" t="s">
        <v>167</v>
      </c>
      <c r="S420" s="226" t="s">
        <v>145</v>
      </c>
      <c r="T420" s="226" t="s">
        <v>161</v>
      </c>
      <c r="U420" s="226">
        <v>0</v>
      </c>
      <c r="V420" s="226">
        <f>ROUND(E420*U420,2)</f>
        <v>0</v>
      </c>
      <c r="W420" s="226"/>
      <c r="X420" s="226" t="s">
        <v>168</v>
      </c>
      <c r="Y420" s="207"/>
      <c r="Z420" s="207"/>
      <c r="AA420" s="207"/>
      <c r="AB420" s="207"/>
      <c r="AC420" s="207"/>
      <c r="AD420" s="207"/>
      <c r="AE420" s="207"/>
      <c r="AF420" s="207"/>
      <c r="AG420" s="207" t="s">
        <v>169</v>
      </c>
      <c r="AH420" s="207"/>
      <c r="AI420" s="207"/>
      <c r="AJ420" s="207"/>
      <c r="AK420" s="207"/>
      <c r="AL420" s="207"/>
      <c r="AM420" s="207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07"/>
      <c r="BE420" s="207"/>
      <c r="BF420" s="207"/>
      <c r="BG420" s="207"/>
      <c r="BH420" s="207"/>
    </row>
    <row r="421" spans="1:60" outlineLevel="1" x14ac:dyDescent="0.25">
      <c r="A421" s="245">
        <v>191</v>
      </c>
      <c r="B421" s="246" t="s">
        <v>652</v>
      </c>
      <c r="C421" s="255" t="s">
        <v>653</v>
      </c>
      <c r="D421" s="247" t="s">
        <v>224</v>
      </c>
      <c r="E421" s="248">
        <v>1</v>
      </c>
      <c r="F421" s="249"/>
      <c r="G421" s="250">
        <f>ROUND(E421*F421,2)</f>
        <v>0</v>
      </c>
      <c r="H421" s="227">
        <v>145</v>
      </c>
      <c r="I421" s="226">
        <f>ROUND(E421*H421,2)</f>
        <v>145</v>
      </c>
      <c r="J421" s="227">
        <v>0</v>
      </c>
      <c r="K421" s="226">
        <f>ROUND(E421*J421,2)</f>
        <v>0</v>
      </c>
      <c r="L421" s="226">
        <v>15</v>
      </c>
      <c r="M421" s="226">
        <f>G421*(1+L421/100)</f>
        <v>0</v>
      </c>
      <c r="N421" s="226">
        <v>1.8000000000000001E-4</v>
      </c>
      <c r="O421" s="226">
        <f>ROUND(E421*N421,2)</f>
        <v>0</v>
      </c>
      <c r="P421" s="226">
        <v>0</v>
      </c>
      <c r="Q421" s="226">
        <f>ROUND(E421*P421,2)</f>
        <v>0</v>
      </c>
      <c r="R421" s="226" t="s">
        <v>167</v>
      </c>
      <c r="S421" s="226" t="s">
        <v>145</v>
      </c>
      <c r="T421" s="226" t="s">
        <v>161</v>
      </c>
      <c r="U421" s="226">
        <v>0</v>
      </c>
      <c r="V421" s="226">
        <f>ROUND(E421*U421,2)</f>
        <v>0</v>
      </c>
      <c r="W421" s="226"/>
      <c r="X421" s="226" t="s">
        <v>168</v>
      </c>
      <c r="Y421" s="207"/>
      <c r="Z421" s="207"/>
      <c r="AA421" s="207"/>
      <c r="AB421" s="207"/>
      <c r="AC421" s="207"/>
      <c r="AD421" s="207"/>
      <c r="AE421" s="207"/>
      <c r="AF421" s="207"/>
      <c r="AG421" s="207" t="s">
        <v>169</v>
      </c>
      <c r="AH421" s="207"/>
      <c r="AI421" s="207"/>
      <c r="AJ421" s="207"/>
      <c r="AK421" s="207"/>
      <c r="AL421" s="207"/>
      <c r="AM421" s="207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07"/>
      <c r="BE421" s="207"/>
      <c r="BF421" s="207"/>
      <c r="BG421" s="207"/>
      <c r="BH421" s="207"/>
    </row>
    <row r="422" spans="1:60" outlineLevel="1" x14ac:dyDescent="0.25">
      <c r="A422" s="245">
        <v>192</v>
      </c>
      <c r="B422" s="246" t="s">
        <v>654</v>
      </c>
      <c r="C422" s="255" t="s">
        <v>655</v>
      </c>
      <c r="D422" s="247" t="s">
        <v>224</v>
      </c>
      <c r="E422" s="248">
        <v>1</v>
      </c>
      <c r="F422" s="249"/>
      <c r="G422" s="250">
        <f>ROUND(E422*F422,2)</f>
        <v>0</v>
      </c>
      <c r="H422" s="227">
        <v>378</v>
      </c>
      <c r="I422" s="226">
        <f>ROUND(E422*H422,2)</f>
        <v>378</v>
      </c>
      <c r="J422" s="227">
        <v>0</v>
      </c>
      <c r="K422" s="226">
        <f>ROUND(E422*J422,2)</f>
        <v>0</v>
      </c>
      <c r="L422" s="226">
        <v>15</v>
      </c>
      <c r="M422" s="226">
        <f>G422*(1+L422/100)</f>
        <v>0</v>
      </c>
      <c r="N422" s="226">
        <v>4.0000000000000002E-4</v>
      </c>
      <c r="O422" s="226">
        <f>ROUND(E422*N422,2)</f>
        <v>0</v>
      </c>
      <c r="P422" s="226">
        <v>0</v>
      </c>
      <c r="Q422" s="226">
        <f>ROUND(E422*P422,2)</f>
        <v>0</v>
      </c>
      <c r="R422" s="226" t="s">
        <v>167</v>
      </c>
      <c r="S422" s="226" t="s">
        <v>145</v>
      </c>
      <c r="T422" s="226" t="s">
        <v>161</v>
      </c>
      <c r="U422" s="226">
        <v>0</v>
      </c>
      <c r="V422" s="226">
        <f>ROUND(E422*U422,2)</f>
        <v>0</v>
      </c>
      <c r="W422" s="226"/>
      <c r="X422" s="226" t="s">
        <v>168</v>
      </c>
      <c r="Y422" s="207"/>
      <c r="Z422" s="207"/>
      <c r="AA422" s="207"/>
      <c r="AB422" s="207"/>
      <c r="AC422" s="207"/>
      <c r="AD422" s="207"/>
      <c r="AE422" s="207"/>
      <c r="AF422" s="207"/>
      <c r="AG422" s="207" t="s">
        <v>169</v>
      </c>
      <c r="AH422" s="207"/>
      <c r="AI422" s="207"/>
      <c r="AJ422" s="207"/>
      <c r="AK422" s="207"/>
      <c r="AL422" s="207"/>
      <c r="AM422" s="207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07"/>
      <c r="BE422" s="207"/>
      <c r="BF422" s="207"/>
      <c r="BG422" s="207"/>
      <c r="BH422" s="207"/>
    </row>
    <row r="423" spans="1:60" outlineLevel="1" x14ac:dyDescent="0.25">
      <c r="A423" s="245">
        <v>193</v>
      </c>
      <c r="B423" s="246" t="s">
        <v>656</v>
      </c>
      <c r="C423" s="255" t="s">
        <v>657</v>
      </c>
      <c r="D423" s="247" t="s">
        <v>224</v>
      </c>
      <c r="E423" s="248">
        <v>1</v>
      </c>
      <c r="F423" s="249"/>
      <c r="G423" s="250">
        <f>ROUND(E423*F423,2)</f>
        <v>0</v>
      </c>
      <c r="H423" s="227">
        <v>885</v>
      </c>
      <c r="I423" s="226">
        <f>ROUND(E423*H423,2)</f>
        <v>885</v>
      </c>
      <c r="J423" s="227">
        <v>0</v>
      </c>
      <c r="K423" s="226">
        <f>ROUND(E423*J423,2)</f>
        <v>0</v>
      </c>
      <c r="L423" s="226">
        <v>15</v>
      </c>
      <c r="M423" s="226">
        <f>G423*(1+L423/100)</f>
        <v>0</v>
      </c>
      <c r="N423" s="226">
        <v>5.0000000000000001E-4</v>
      </c>
      <c r="O423" s="226">
        <f>ROUND(E423*N423,2)</f>
        <v>0</v>
      </c>
      <c r="P423" s="226">
        <v>0</v>
      </c>
      <c r="Q423" s="226">
        <f>ROUND(E423*P423,2)</f>
        <v>0</v>
      </c>
      <c r="R423" s="226" t="s">
        <v>167</v>
      </c>
      <c r="S423" s="226" t="s">
        <v>145</v>
      </c>
      <c r="T423" s="226" t="s">
        <v>161</v>
      </c>
      <c r="U423" s="226">
        <v>0</v>
      </c>
      <c r="V423" s="226">
        <f>ROUND(E423*U423,2)</f>
        <v>0</v>
      </c>
      <c r="W423" s="226"/>
      <c r="X423" s="226" t="s">
        <v>168</v>
      </c>
      <c r="Y423" s="207"/>
      <c r="Z423" s="207"/>
      <c r="AA423" s="207"/>
      <c r="AB423" s="207"/>
      <c r="AC423" s="207"/>
      <c r="AD423" s="207"/>
      <c r="AE423" s="207"/>
      <c r="AF423" s="207"/>
      <c r="AG423" s="207" t="s">
        <v>169</v>
      </c>
      <c r="AH423" s="207"/>
      <c r="AI423" s="207"/>
      <c r="AJ423" s="207"/>
      <c r="AK423" s="207"/>
      <c r="AL423" s="207"/>
      <c r="AM423" s="207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07"/>
      <c r="BE423" s="207"/>
      <c r="BF423" s="207"/>
      <c r="BG423" s="207"/>
      <c r="BH423" s="207"/>
    </row>
    <row r="424" spans="1:60" ht="20.399999999999999" outlineLevel="1" x14ac:dyDescent="0.25">
      <c r="A424" s="245">
        <v>194</v>
      </c>
      <c r="B424" s="246" t="s">
        <v>658</v>
      </c>
      <c r="C424" s="255" t="s">
        <v>659</v>
      </c>
      <c r="D424" s="247" t="s">
        <v>224</v>
      </c>
      <c r="E424" s="248">
        <v>2</v>
      </c>
      <c r="F424" s="249"/>
      <c r="G424" s="250">
        <f>ROUND(E424*F424,2)</f>
        <v>0</v>
      </c>
      <c r="H424" s="227">
        <v>1416</v>
      </c>
      <c r="I424" s="226">
        <f>ROUND(E424*H424,2)</f>
        <v>2832</v>
      </c>
      <c r="J424" s="227">
        <v>0</v>
      </c>
      <c r="K424" s="226">
        <f>ROUND(E424*J424,2)</f>
        <v>0</v>
      </c>
      <c r="L424" s="226">
        <v>15</v>
      </c>
      <c r="M424" s="226">
        <f>G424*(1+L424/100)</f>
        <v>0</v>
      </c>
      <c r="N424" s="226">
        <v>2.7E-4</v>
      </c>
      <c r="O424" s="226">
        <f>ROUND(E424*N424,2)</f>
        <v>0</v>
      </c>
      <c r="P424" s="226">
        <v>0</v>
      </c>
      <c r="Q424" s="226">
        <f>ROUND(E424*P424,2)</f>
        <v>0</v>
      </c>
      <c r="R424" s="226" t="s">
        <v>167</v>
      </c>
      <c r="S424" s="226" t="s">
        <v>145</v>
      </c>
      <c r="T424" s="226" t="s">
        <v>145</v>
      </c>
      <c r="U424" s="226">
        <v>0</v>
      </c>
      <c r="V424" s="226">
        <f>ROUND(E424*U424,2)</f>
        <v>0</v>
      </c>
      <c r="W424" s="226"/>
      <c r="X424" s="226" t="s">
        <v>168</v>
      </c>
      <c r="Y424" s="207"/>
      <c r="Z424" s="207"/>
      <c r="AA424" s="207"/>
      <c r="AB424" s="207"/>
      <c r="AC424" s="207"/>
      <c r="AD424" s="207"/>
      <c r="AE424" s="207"/>
      <c r="AF424" s="207"/>
      <c r="AG424" s="207" t="s">
        <v>169</v>
      </c>
      <c r="AH424" s="207"/>
      <c r="AI424" s="207"/>
      <c r="AJ424" s="207"/>
      <c r="AK424" s="207"/>
      <c r="AL424" s="207"/>
      <c r="AM424" s="207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07"/>
      <c r="BE424" s="207"/>
      <c r="BF424" s="207"/>
      <c r="BG424" s="207"/>
      <c r="BH424" s="207"/>
    </row>
    <row r="425" spans="1:60" outlineLevel="1" x14ac:dyDescent="0.25">
      <c r="A425" s="245">
        <v>195</v>
      </c>
      <c r="B425" s="246" t="s">
        <v>660</v>
      </c>
      <c r="C425" s="255" t="s">
        <v>661</v>
      </c>
      <c r="D425" s="247" t="s">
        <v>662</v>
      </c>
      <c r="E425" s="248">
        <v>25</v>
      </c>
      <c r="F425" s="249"/>
      <c r="G425" s="250">
        <f>ROUND(E425*F425,2)</f>
        <v>0</v>
      </c>
      <c r="H425" s="227">
        <v>12</v>
      </c>
      <c r="I425" s="226">
        <f>ROUND(E425*H425,2)</f>
        <v>300</v>
      </c>
      <c r="J425" s="227">
        <v>0</v>
      </c>
      <c r="K425" s="226">
        <f>ROUND(E425*J425,2)</f>
        <v>0</v>
      </c>
      <c r="L425" s="226">
        <v>15</v>
      </c>
      <c r="M425" s="226">
        <f>G425*(1+L425/100)</f>
        <v>0</v>
      </c>
      <c r="N425" s="226">
        <v>1</v>
      </c>
      <c r="O425" s="226">
        <f>ROUND(E425*N425,2)</f>
        <v>25</v>
      </c>
      <c r="P425" s="226">
        <v>0</v>
      </c>
      <c r="Q425" s="226">
        <f>ROUND(E425*P425,2)</f>
        <v>0</v>
      </c>
      <c r="R425" s="226" t="s">
        <v>167</v>
      </c>
      <c r="S425" s="226" t="s">
        <v>145</v>
      </c>
      <c r="T425" s="226" t="s">
        <v>161</v>
      </c>
      <c r="U425" s="226">
        <v>0</v>
      </c>
      <c r="V425" s="226">
        <f>ROUND(E425*U425,2)</f>
        <v>0</v>
      </c>
      <c r="W425" s="226"/>
      <c r="X425" s="226" t="s">
        <v>168</v>
      </c>
      <c r="Y425" s="207"/>
      <c r="Z425" s="207"/>
      <c r="AA425" s="207"/>
      <c r="AB425" s="207"/>
      <c r="AC425" s="207"/>
      <c r="AD425" s="207"/>
      <c r="AE425" s="207"/>
      <c r="AF425" s="207"/>
      <c r="AG425" s="207" t="s">
        <v>169</v>
      </c>
      <c r="AH425" s="207"/>
      <c r="AI425" s="207"/>
      <c r="AJ425" s="207"/>
      <c r="AK425" s="207"/>
      <c r="AL425" s="207"/>
      <c r="AM425" s="207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07"/>
      <c r="BE425" s="207"/>
      <c r="BF425" s="207"/>
      <c r="BG425" s="207"/>
      <c r="BH425" s="207"/>
    </row>
    <row r="426" spans="1:60" outlineLevel="1" x14ac:dyDescent="0.25">
      <c r="A426" s="245">
        <v>196</v>
      </c>
      <c r="B426" s="246" t="s">
        <v>663</v>
      </c>
      <c r="C426" s="255" t="s">
        <v>664</v>
      </c>
      <c r="D426" s="247" t="s">
        <v>285</v>
      </c>
      <c r="E426" s="248">
        <v>1</v>
      </c>
      <c r="F426" s="249"/>
      <c r="G426" s="250">
        <f>ROUND(E426*F426,2)</f>
        <v>0</v>
      </c>
      <c r="H426" s="227">
        <v>0</v>
      </c>
      <c r="I426" s="226">
        <f>ROUND(E426*H426,2)</f>
        <v>0</v>
      </c>
      <c r="J426" s="227">
        <v>5000</v>
      </c>
      <c r="K426" s="226">
        <f>ROUND(E426*J426,2)</f>
        <v>5000</v>
      </c>
      <c r="L426" s="226">
        <v>15</v>
      </c>
      <c r="M426" s="226">
        <f>G426*(1+L426/100)</f>
        <v>0</v>
      </c>
      <c r="N426" s="226">
        <v>0</v>
      </c>
      <c r="O426" s="226">
        <f>ROUND(E426*N426,2)</f>
        <v>0</v>
      </c>
      <c r="P426" s="226">
        <v>0</v>
      </c>
      <c r="Q426" s="226">
        <f>ROUND(E426*P426,2)</f>
        <v>0</v>
      </c>
      <c r="R426" s="226"/>
      <c r="S426" s="226" t="s">
        <v>286</v>
      </c>
      <c r="T426" s="226" t="s">
        <v>161</v>
      </c>
      <c r="U426" s="226">
        <v>0</v>
      </c>
      <c r="V426" s="226">
        <f>ROUND(E426*U426,2)</f>
        <v>0</v>
      </c>
      <c r="W426" s="226"/>
      <c r="X426" s="226" t="s">
        <v>211</v>
      </c>
      <c r="Y426" s="207"/>
      <c r="Z426" s="207"/>
      <c r="AA426" s="207"/>
      <c r="AB426" s="207"/>
      <c r="AC426" s="207"/>
      <c r="AD426" s="207"/>
      <c r="AE426" s="207"/>
      <c r="AF426" s="207"/>
      <c r="AG426" s="207" t="s">
        <v>212</v>
      </c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</row>
    <row r="427" spans="1:60" x14ac:dyDescent="0.25">
      <c r="A427" s="233" t="s">
        <v>140</v>
      </c>
      <c r="B427" s="234" t="s">
        <v>108</v>
      </c>
      <c r="C427" s="252" t="s">
        <v>109</v>
      </c>
      <c r="D427" s="235"/>
      <c r="E427" s="236"/>
      <c r="F427" s="237"/>
      <c r="G427" s="238">
        <f>SUMIF(AG428:AG431,"&lt;&gt;NOR",G428:G431)</f>
        <v>0</v>
      </c>
      <c r="H427" s="232"/>
      <c r="I427" s="232">
        <f>SUM(I428:I431)</f>
        <v>221.22</v>
      </c>
      <c r="J427" s="232"/>
      <c r="K427" s="232">
        <f>SUM(K428:K431)</f>
        <v>458.78</v>
      </c>
      <c r="L427" s="232"/>
      <c r="M427" s="232">
        <f>SUM(M428:M431)</f>
        <v>0</v>
      </c>
      <c r="N427" s="232"/>
      <c r="O427" s="232">
        <f>SUM(O428:O431)</f>
        <v>0</v>
      </c>
      <c r="P427" s="232"/>
      <c r="Q427" s="232">
        <f>SUM(Q428:Q431)</f>
        <v>0</v>
      </c>
      <c r="R427" s="232"/>
      <c r="S427" s="232"/>
      <c r="T427" s="232"/>
      <c r="U427" s="232"/>
      <c r="V427" s="232">
        <f>SUM(V428:V431)</f>
        <v>0.91999999999999993</v>
      </c>
      <c r="W427" s="232"/>
      <c r="X427" s="232"/>
      <c r="AG427" t="s">
        <v>141</v>
      </c>
    </row>
    <row r="428" spans="1:60" outlineLevel="1" x14ac:dyDescent="0.25">
      <c r="A428" s="245">
        <v>197</v>
      </c>
      <c r="B428" s="246" t="s">
        <v>665</v>
      </c>
      <c r="C428" s="255" t="s">
        <v>666</v>
      </c>
      <c r="D428" s="247" t="s">
        <v>224</v>
      </c>
      <c r="E428" s="248">
        <v>1</v>
      </c>
      <c r="F428" s="249"/>
      <c r="G428" s="250">
        <f>ROUND(E428*F428,2)</f>
        <v>0</v>
      </c>
      <c r="H428" s="227">
        <v>69.22</v>
      </c>
      <c r="I428" s="226">
        <f>ROUND(E428*H428,2)</f>
        <v>69.22</v>
      </c>
      <c r="J428" s="227">
        <v>122.28</v>
      </c>
      <c r="K428" s="226">
        <f>ROUND(E428*J428,2)</f>
        <v>122.28</v>
      </c>
      <c r="L428" s="226">
        <v>15</v>
      </c>
      <c r="M428" s="226">
        <f>G428*(1+L428/100)</f>
        <v>0</v>
      </c>
      <c r="N428" s="226">
        <v>0</v>
      </c>
      <c r="O428" s="226">
        <f>ROUND(E428*N428,2)</f>
        <v>0</v>
      </c>
      <c r="P428" s="226">
        <v>0</v>
      </c>
      <c r="Q428" s="226">
        <f>ROUND(E428*P428,2)</f>
        <v>0</v>
      </c>
      <c r="R428" s="226"/>
      <c r="S428" s="226" t="s">
        <v>145</v>
      </c>
      <c r="T428" s="226" t="s">
        <v>161</v>
      </c>
      <c r="U428" s="226">
        <v>0.23599999999999999</v>
      </c>
      <c r="V428" s="226">
        <f>ROUND(E428*U428,2)</f>
        <v>0.24</v>
      </c>
      <c r="W428" s="226"/>
      <c r="X428" s="226" t="s">
        <v>146</v>
      </c>
      <c r="Y428" s="207"/>
      <c r="Z428" s="207"/>
      <c r="AA428" s="207"/>
      <c r="AB428" s="207"/>
      <c r="AC428" s="207"/>
      <c r="AD428" s="207"/>
      <c r="AE428" s="207"/>
      <c r="AF428" s="207"/>
      <c r="AG428" s="207" t="s">
        <v>147</v>
      </c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</row>
    <row r="429" spans="1:60" outlineLevel="1" x14ac:dyDescent="0.25">
      <c r="A429" s="245">
        <v>198</v>
      </c>
      <c r="B429" s="246" t="s">
        <v>667</v>
      </c>
      <c r="C429" s="255" t="s">
        <v>668</v>
      </c>
      <c r="D429" s="247" t="s">
        <v>224</v>
      </c>
      <c r="E429" s="248">
        <v>1</v>
      </c>
      <c r="F429" s="249"/>
      <c r="G429" s="250">
        <f>ROUND(E429*F429,2)</f>
        <v>0</v>
      </c>
      <c r="H429" s="227">
        <v>0</v>
      </c>
      <c r="I429" s="226">
        <f>ROUND(E429*H429,2)</f>
        <v>0</v>
      </c>
      <c r="J429" s="227">
        <v>237</v>
      </c>
      <c r="K429" s="226">
        <f>ROUND(E429*J429,2)</f>
        <v>237</v>
      </c>
      <c r="L429" s="226">
        <v>15</v>
      </c>
      <c r="M429" s="226">
        <f>G429*(1+L429/100)</f>
        <v>0</v>
      </c>
      <c r="N429" s="226">
        <v>0</v>
      </c>
      <c r="O429" s="226">
        <f>ROUND(E429*N429,2)</f>
        <v>0</v>
      </c>
      <c r="P429" s="226">
        <v>0</v>
      </c>
      <c r="Q429" s="226">
        <f>ROUND(E429*P429,2)</f>
        <v>0</v>
      </c>
      <c r="R429" s="226"/>
      <c r="S429" s="226" t="s">
        <v>145</v>
      </c>
      <c r="T429" s="226" t="s">
        <v>161</v>
      </c>
      <c r="U429" s="226">
        <v>0.48</v>
      </c>
      <c r="V429" s="226">
        <f>ROUND(E429*U429,2)</f>
        <v>0.48</v>
      </c>
      <c r="W429" s="226"/>
      <c r="X429" s="226" t="s">
        <v>146</v>
      </c>
      <c r="Y429" s="207"/>
      <c r="Z429" s="207"/>
      <c r="AA429" s="207"/>
      <c r="AB429" s="207"/>
      <c r="AC429" s="207"/>
      <c r="AD429" s="207"/>
      <c r="AE429" s="207"/>
      <c r="AF429" s="207"/>
      <c r="AG429" s="207" t="s">
        <v>147</v>
      </c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</row>
    <row r="430" spans="1:60" outlineLevel="1" x14ac:dyDescent="0.25">
      <c r="A430" s="245">
        <v>199</v>
      </c>
      <c r="B430" s="246" t="s">
        <v>669</v>
      </c>
      <c r="C430" s="255" t="s">
        <v>670</v>
      </c>
      <c r="D430" s="247" t="s">
        <v>224</v>
      </c>
      <c r="E430" s="248">
        <v>1</v>
      </c>
      <c r="F430" s="249"/>
      <c r="G430" s="250">
        <f>ROUND(E430*F430,2)</f>
        <v>0</v>
      </c>
      <c r="H430" s="227">
        <v>0</v>
      </c>
      <c r="I430" s="226">
        <f>ROUND(E430*H430,2)</f>
        <v>0</v>
      </c>
      <c r="J430" s="227">
        <v>99.5</v>
      </c>
      <c r="K430" s="226">
        <f>ROUND(E430*J430,2)</f>
        <v>99.5</v>
      </c>
      <c r="L430" s="226">
        <v>15</v>
      </c>
      <c r="M430" s="226">
        <f>G430*(1+L430/100)</f>
        <v>0</v>
      </c>
      <c r="N430" s="226">
        <v>0</v>
      </c>
      <c r="O430" s="226">
        <f>ROUND(E430*N430,2)</f>
        <v>0</v>
      </c>
      <c r="P430" s="226">
        <v>0</v>
      </c>
      <c r="Q430" s="226">
        <f>ROUND(E430*P430,2)</f>
        <v>0</v>
      </c>
      <c r="R430" s="226"/>
      <c r="S430" s="226" t="s">
        <v>145</v>
      </c>
      <c r="T430" s="226" t="s">
        <v>161</v>
      </c>
      <c r="U430" s="226">
        <v>0.20166999999999999</v>
      </c>
      <c r="V430" s="226">
        <f>ROUND(E430*U430,2)</f>
        <v>0.2</v>
      </c>
      <c r="W430" s="226"/>
      <c r="X430" s="226" t="s">
        <v>146</v>
      </c>
      <c r="Y430" s="207"/>
      <c r="Z430" s="207"/>
      <c r="AA430" s="207"/>
      <c r="AB430" s="207"/>
      <c r="AC430" s="207"/>
      <c r="AD430" s="207"/>
      <c r="AE430" s="207"/>
      <c r="AF430" s="207"/>
      <c r="AG430" s="207" t="s">
        <v>147</v>
      </c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</row>
    <row r="431" spans="1:60" outlineLevel="1" x14ac:dyDescent="0.25">
      <c r="A431" s="245">
        <v>200</v>
      </c>
      <c r="B431" s="246" t="s">
        <v>671</v>
      </c>
      <c r="C431" s="255" t="s">
        <v>672</v>
      </c>
      <c r="D431" s="247" t="s">
        <v>224</v>
      </c>
      <c r="E431" s="248">
        <v>1</v>
      </c>
      <c r="F431" s="249"/>
      <c r="G431" s="250">
        <f>ROUND(E431*F431,2)</f>
        <v>0</v>
      </c>
      <c r="H431" s="227">
        <v>152</v>
      </c>
      <c r="I431" s="226">
        <f>ROUND(E431*H431,2)</f>
        <v>152</v>
      </c>
      <c r="J431" s="227">
        <v>0</v>
      </c>
      <c r="K431" s="226">
        <f>ROUND(E431*J431,2)</f>
        <v>0</v>
      </c>
      <c r="L431" s="226">
        <v>15</v>
      </c>
      <c r="M431" s="226">
        <f>G431*(1+L431/100)</f>
        <v>0</v>
      </c>
      <c r="N431" s="226">
        <v>1.0000000000000001E-5</v>
      </c>
      <c r="O431" s="226">
        <f>ROUND(E431*N431,2)</f>
        <v>0</v>
      </c>
      <c r="P431" s="226">
        <v>0</v>
      </c>
      <c r="Q431" s="226">
        <f>ROUND(E431*P431,2)</f>
        <v>0</v>
      </c>
      <c r="R431" s="226" t="s">
        <v>167</v>
      </c>
      <c r="S431" s="226" t="s">
        <v>145</v>
      </c>
      <c r="T431" s="226" t="s">
        <v>161</v>
      </c>
      <c r="U431" s="226">
        <v>0</v>
      </c>
      <c r="V431" s="226">
        <f>ROUND(E431*U431,2)</f>
        <v>0</v>
      </c>
      <c r="W431" s="226"/>
      <c r="X431" s="226" t="s">
        <v>168</v>
      </c>
      <c r="Y431" s="207"/>
      <c r="Z431" s="207"/>
      <c r="AA431" s="207"/>
      <c r="AB431" s="207"/>
      <c r="AC431" s="207"/>
      <c r="AD431" s="207"/>
      <c r="AE431" s="207"/>
      <c r="AF431" s="207"/>
      <c r="AG431" s="207" t="s">
        <v>169</v>
      </c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</row>
    <row r="432" spans="1:60" x14ac:dyDescent="0.25">
      <c r="A432" s="233" t="s">
        <v>140</v>
      </c>
      <c r="B432" s="234" t="s">
        <v>110</v>
      </c>
      <c r="C432" s="252" t="s">
        <v>111</v>
      </c>
      <c r="D432" s="235"/>
      <c r="E432" s="236"/>
      <c r="F432" s="237"/>
      <c r="G432" s="238">
        <f>SUMIF(AG433:AG439,"&lt;&gt;NOR",G433:G439)</f>
        <v>0</v>
      </c>
      <c r="H432" s="232"/>
      <c r="I432" s="232">
        <f>SUM(I433:I439)</f>
        <v>0</v>
      </c>
      <c r="J432" s="232"/>
      <c r="K432" s="232">
        <f>SUM(K433:K439)</f>
        <v>5008.8900000000003</v>
      </c>
      <c r="L432" s="232"/>
      <c r="M432" s="232">
        <f>SUM(M433:M439)</f>
        <v>0</v>
      </c>
      <c r="N432" s="232"/>
      <c r="O432" s="232">
        <f>SUM(O433:O439)</f>
        <v>0</v>
      </c>
      <c r="P432" s="232"/>
      <c r="Q432" s="232">
        <f>SUM(Q433:Q439)</f>
        <v>0</v>
      </c>
      <c r="R432" s="232"/>
      <c r="S432" s="232"/>
      <c r="T432" s="232"/>
      <c r="U432" s="232"/>
      <c r="V432" s="232">
        <f>SUM(V433:V439)</f>
        <v>7.6999999999999993</v>
      </c>
      <c r="W432" s="232"/>
      <c r="X432" s="232"/>
      <c r="AG432" t="s">
        <v>141</v>
      </c>
    </row>
    <row r="433" spans="1:60" outlineLevel="1" x14ac:dyDescent="0.25">
      <c r="A433" s="245">
        <v>201</v>
      </c>
      <c r="B433" s="246" t="s">
        <v>673</v>
      </c>
      <c r="C433" s="255" t="s">
        <v>674</v>
      </c>
      <c r="D433" s="247" t="s">
        <v>675</v>
      </c>
      <c r="E433" s="248">
        <v>4</v>
      </c>
      <c r="F433" s="249"/>
      <c r="G433" s="250">
        <f>ROUND(E433*F433,2)</f>
        <v>0</v>
      </c>
      <c r="H433" s="227">
        <v>0</v>
      </c>
      <c r="I433" s="226">
        <f>ROUND(E433*H433,2)</f>
        <v>0</v>
      </c>
      <c r="J433" s="227">
        <v>49.7</v>
      </c>
      <c r="K433" s="226">
        <f>ROUND(E433*J433,2)</f>
        <v>198.8</v>
      </c>
      <c r="L433" s="226">
        <v>15</v>
      </c>
      <c r="M433" s="226">
        <f>G433*(1+L433/100)</f>
        <v>0</v>
      </c>
      <c r="N433" s="226">
        <v>0</v>
      </c>
      <c r="O433" s="226">
        <f>ROUND(E433*N433,2)</f>
        <v>0</v>
      </c>
      <c r="P433" s="226">
        <v>0</v>
      </c>
      <c r="Q433" s="226">
        <f>ROUND(E433*P433,2)</f>
        <v>0</v>
      </c>
      <c r="R433" s="226"/>
      <c r="S433" s="226" t="s">
        <v>145</v>
      </c>
      <c r="T433" s="226" t="s">
        <v>161</v>
      </c>
      <c r="U433" s="226">
        <v>0</v>
      </c>
      <c r="V433" s="226">
        <f>ROUND(E433*U433,2)</f>
        <v>0</v>
      </c>
      <c r="W433" s="226"/>
      <c r="X433" s="226" t="s">
        <v>146</v>
      </c>
      <c r="Y433" s="207"/>
      <c r="Z433" s="207"/>
      <c r="AA433" s="207"/>
      <c r="AB433" s="207"/>
      <c r="AC433" s="207"/>
      <c r="AD433" s="207"/>
      <c r="AE433" s="207"/>
      <c r="AF433" s="207"/>
      <c r="AG433" s="207" t="s">
        <v>147</v>
      </c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</row>
    <row r="434" spans="1:60" outlineLevel="1" x14ac:dyDescent="0.25">
      <c r="A434" s="245">
        <v>202</v>
      </c>
      <c r="B434" s="246" t="s">
        <v>676</v>
      </c>
      <c r="C434" s="255" t="s">
        <v>677</v>
      </c>
      <c r="D434" s="247" t="s">
        <v>144</v>
      </c>
      <c r="E434" s="248">
        <v>2.7917000000000001</v>
      </c>
      <c r="F434" s="249"/>
      <c r="G434" s="250">
        <f>ROUND(E434*F434,2)</f>
        <v>0</v>
      </c>
      <c r="H434" s="227">
        <v>0</v>
      </c>
      <c r="I434" s="226">
        <f>ROUND(E434*H434,2)</f>
        <v>0</v>
      </c>
      <c r="J434" s="227">
        <v>168.5</v>
      </c>
      <c r="K434" s="226">
        <f>ROUND(E434*J434,2)</f>
        <v>470.4</v>
      </c>
      <c r="L434" s="226">
        <v>15</v>
      </c>
      <c r="M434" s="226">
        <f>G434*(1+L434/100)</f>
        <v>0</v>
      </c>
      <c r="N434" s="226">
        <v>0</v>
      </c>
      <c r="O434" s="226">
        <f>ROUND(E434*N434,2)</f>
        <v>0</v>
      </c>
      <c r="P434" s="226">
        <v>0</v>
      </c>
      <c r="Q434" s="226">
        <f>ROUND(E434*P434,2)</f>
        <v>0</v>
      </c>
      <c r="R434" s="226"/>
      <c r="S434" s="226" t="s">
        <v>145</v>
      </c>
      <c r="T434" s="226" t="s">
        <v>161</v>
      </c>
      <c r="U434" s="226">
        <v>0.27700000000000002</v>
      </c>
      <c r="V434" s="226">
        <f>ROUND(E434*U434,2)</f>
        <v>0.77</v>
      </c>
      <c r="W434" s="226"/>
      <c r="X434" s="226" t="s">
        <v>678</v>
      </c>
      <c r="Y434" s="207"/>
      <c r="Z434" s="207"/>
      <c r="AA434" s="207"/>
      <c r="AB434" s="207"/>
      <c r="AC434" s="207"/>
      <c r="AD434" s="207"/>
      <c r="AE434" s="207"/>
      <c r="AF434" s="207"/>
      <c r="AG434" s="207" t="s">
        <v>679</v>
      </c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</row>
    <row r="435" spans="1:60" outlineLevel="1" x14ac:dyDescent="0.25">
      <c r="A435" s="245">
        <v>203</v>
      </c>
      <c r="B435" s="246" t="s">
        <v>680</v>
      </c>
      <c r="C435" s="255" t="s">
        <v>681</v>
      </c>
      <c r="D435" s="247" t="s">
        <v>144</v>
      </c>
      <c r="E435" s="248">
        <v>2.7917000000000001</v>
      </c>
      <c r="F435" s="249"/>
      <c r="G435" s="250">
        <f>ROUND(E435*F435,2)</f>
        <v>0</v>
      </c>
      <c r="H435" s="227">
        <v>0</v>
      </c>
      <c r="I435" s="226">
        <f>ROUND(E435*H435,2)</f>
        <v>0</v>
      </c>
      <c r="J435" s="227">
        <v>234.5</v>
      </c>
      <c r="K435" s="226">
        <f>ROUND(E435*J435,2)</f>
        <v>654.65</v>
      </c>
      <c r="L435" s="226">
        <v>15</v>
      </c>
      <c r="M435" s="226">
        <f>G435*(1+L435/100)</f>
        <v>0</v>
      </c>
      <c r="N435" s="226">
        <v>0</v>
      </c>
      <c r="O435" s="226">
        <f>ROUND(E435*N435,2)</f>
        <v>0</v>
      </c>
      <c r="P435" s="226">
        <v>0</v>
      </c>
      <c r="Q435" s="226">
        <f>ROUND(E435*P435,2)</f>
        <v>0</v>
      </c>
      <c r="R435" s="226"/>
      <c r="S435" s="226" t="s">
        <v>145</v>
      </c>
      <c r="T435" s="226" t="s">
        <v>161</v>
      </c>
      <c r="U435" s="226">
        <v>0.49</v>
      </c>
      <c r="V435" s="226">
        <f>ROUND(E435*U435,2)</f>
        <v>1.37</v>
      </c>
      <c r="W435" s="226"/>
      <c r="X435" s="226" t="s">
        <v>678</v>
      </c>
      <c r="Y435" s="207"/>
      <c r="Z435" s="207"/>
      <c r="AA435" s="207"/>
      <c r="AB435" s="207"/>
      <c r="AC435" s="207"/>
      <c r="AD435" s="207"/>
      <c r="AE435" s="207"/>
      <c r="AF435" s="207"/>
      <c r="AG435" s="207" t="s">
        <v>679</v>
      </c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</row>
    <row r="436" spans="1:60" outlineLevel="1" x14ac:dyDescent="0.25">
      <c r="A436" s="245">
        <v>204</v>
      </c>
      <c r="B436" s="246" t="s">
        <v>682</v>
      </c>
      <c r="C436" s="255" t="s">
        <v>683</v>
      </c>
      <c r="D436" s="247" t="s">
        <v>144</v>
      </c>
      <c r="E436" s="248">
        <v>55.834049999999998</v>
      </c>
      <c r="F436" s="249"/>
      <c r="G436" s="250">
        <f>ROUND(E436*F436,2)</f>
        <v>0</v>
      </c>
      <c r="H436" s="227">
        <v>0</v>
      </c>
      <c r="I436" s="226">
        <f>ROUND(E436*H436,2)</f>
        <v>0</v>
      </c>
      <c r="J436" s="227">
        <v>16</v>
      </c>
      <c r="K436" s="226">
        <f>ROUND(E436*J436,2)</f>
        <v>893.34</v>
      </c>
      <c r="L436" s="226">
        <v>15</v>
      </c>
      <c r="M436" s="226">
        <f>G436*(1+L436/100)</f>
        <v>0</v>
      </c>
      <c r="N436" s="226">
        <v>0</v>
      </c>
      <c r="O436" s="226">
        <f>ROUND(E436*N436,2)</f>
        <v>0</v>
      </c>
      <c r="P436" s="226">
        <v>0</v>
      </c>
      <c r="Q436" s="226">
        <f>ROUND(E436*P436,2)</f>
        <v>0</v>
      </c>
      <c r="R436" s="226"/>
      <c r="S436" s="226" t="s">
        <v>145</v>
      </c>
      <c r="T436" s="226" t="s">
        <v>161</v>
      </c>
      <c r="U436" s="226">
        <v>0</v>
      </c>
      <c r="V436" s="226">
        <f>ROUND(E436*U436,2)</f>
        <v>0</v>
      </c>
      <c r="W436" s="226"/>
      <c r="X436" s="226" t="s">
        <v>678</v>
      </c>
      <c r="Y436" s="207"/>
      <c r="Z436" s="207"/>
      <c r="AA436" s="207"/>
      <c r="AB436" s="207"/>
      <c r="AC436" s="207"/>
      <c r="AD436" s="207"/>
      <c r="AE436" s="207"/>
      <c r="AF436" s="207"/>
      <c r="AG436" s="207" t="s">
        <v>679</v>
      </c>
      <c r="AH436" s="207"/>
      <c r="AI436" s="207"/>
      <c r="AJ436" s="207"/>
      <c r="AK436" s="207"/>
      <c r="AL436" s="207"/>
      <c r="AM436" s="207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07"/>
      <c r="BE436" s="207"/>
      <c r="BF436" s="207"/>
      <c r="BG436" s="207"/>
      <c r="BH436" s="207"/>
    </row>
    <row r="437" spans="1:60" outlineLevel="1" x14ac:dyDescent="0.25">
      <c r="A437" s="245">
        <v>205</v>
      </c>
      <c r="B437" s="246" t="s">
        <v>684</v>
      </c>
      <c r="C437" s="255" t="s">
        <v>685</v>
      </c>
      <c r="D437" s="247" t="s">
        <v>144</v>
      </c>
      <c r="E437" s="248">
        <v>2.7917000000000001</v>
      </c>
      <c r="F437" s="249"/>
      <c r="G437" s="250">
        <f>ROUND(E437*F437,2)</f>
        <v>0</v>
      </c>
      <c r="H437" s="227">
        <v>0</v>
      </c>
      <c r="I437" s="226">
        <f>ROUND(E437*H437,2)</f>
        <v>0</v>
      </c>
      <c r="J437" s="227">
        <v>331</v>
      </c>
      <c r="K437" s="226">
        <f>ROUND(E437*J437,2)</f>
        <v>924.05</v>
      </c>
      <c r="L437" s="226">
        <v>15</v>
      </c>
      <c r="M437" s="226">
        <f>G437*(1+L437/100)</f>
        <v>0</v>
      </c>
      <c r="N437" s="226">
        <v>0</v>
      </c>
      <c r="O437" s="226">
        <f>ROUND(E437*N437,2)</f>
        <v>0</v>
      </c>
      <c r="P437" s="226">
        <v>0</v>
      </c>
      <c r="Q437" s="226">
        <f>ROUND(E437*P437,2)</f>
        <v>0</v>
      </c>
      <c r="R437" s="226"/>
      <c r="S437" s="226" t="s">
        <v>145</v>
      </c>
      <c r="T437" s="226" t="s">
        <v>161</v>
      </c>
      <c r="U437" s="226">
        <v>0.94199999999999995</v>
      </c>
      <c r="V437" s="226">
        <f>ROUND(E437*U437,2)</f>
        <v>2.63</v>
      </c>
      <c r="W437" s="226"/>
      <c r="X437" s="226" t="s">
        <v>678</v>
      </c>
      <c r="Y437" s="207"/>
      <c r="Z437" s="207"/>
      <c r="AA437" s="207"/>
      <c r="AB437" s="207"/>
      <c r="AC437" s="207"/>
      <c r="AD437" s="207"/>
      <c r="AE437" s="207"/>
      <c r="AF437" s="207"/>
      <c r="AG437" s="207" t="s">
        <v>679</v>
      </c>
      <c r="AH437" s="207"/>
      <c r="AI437" s="207"/>
      <c r="AJ437" s="207"/>
      <c r="AK437" s="207"/>
      <c r="AL437" s="207"/>
      <c r="AM437" s="207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07"/>
      <c r="BE437" s="207"/>
      <c r="BF437" s="207"/>
      <c r="BG437" s="207"/>
      <c r="BH437" s="207"/>
    </row>
    <row r="438" spans="1:60" outlineLevel="1" x14ac:dyDescent="0.25">
      <c r="A438" s="245">
        <v>206</v>
      </c>
      <c r="B438" s="246" t="s">
        <v>686</v>
      </c>
      <c r="C438" s="255" t="s">
        <v>687</v>
      </c>
      <c r="D438" s="247" t="s">
        <v>144</v>
      </c>
      <c r="E438" s="248">
        <v>27.917020000000001</v>
      </c>
      <c r="F438" s="249"/>
      <c r="G438" s="250">
        <f>ROUND(E438*F438,2)</f>
        <v>0</v>
      </c>
      <c r="H438" s="227">
        <v>0</v>
      </c>
      <c r="I438" s="226">
        <f>ROUND(E438*H438,2)</f>
        <v>0</v>
      </c>
      <c r="J438" s="227">
        <v>36.9</v>
      </c>
      <c r="K438" s="226">
        <f>ROUND(E438*J438,2)</f>
        <v>1030.1400000000001</v>
      </c>
      <c r="L438" s="226">
        <v>15</v>
      </c>
      <c r="M438" s="226">
        <f>G438*(1+L438/100)</f>
        <v>0</v>
      </c>
      <c r="N438" s="226">
        <v>0</v>
      </c>
      <c r="O438" s="226">
        <f>ROUND(E438*N438,2)</f>
        <v>0</v>
      </c>
      <c r="P438" s="226">
        <v>0</v>
      </c>
      <c r="Q438" s="226">
        <f>ROUND(E438*P438,2)</f>
        <v>0</v>
      </c>
      <c r="R438" s="226"/>
      <c r="S438" s="226" t="s">
        <v>145</v>
      </c>
      <c r="T438" s="226" t="s">
        <v>161</v>
      </c>
      <c r="U438" s="226">
        <v>0.105</v>
      </c>
      <c r="V438" s="226">
        <f>ROUND(E438*U438,2)</f>
        <v>2.93</v>
      </c>
      <c r="W438" s="226"/>
      <c r="X438" s="226" t="s">
        <v>678</v>
      </c>
      <c r="Y438" s="207"/>
      <c r="Z438" s="207"/>
      <c r="AA438" s="207"/>
      <c r="AB438" s="207"/>
      <c r="AC438" s="207"/>
      <c r="AD438" s="207"/>
      <c r="AE438" s="207"/>
      <c r="AF438" s="207"/>
      <c r="AG438" s="207" t="s">
        <v>679</v>
      </c>
      <c r="AH438" s="207"/>
      <c r="AI438" s="207"/>
      <c r="AJ438" s="207"/>
      <c r="AK438" s="207"/>
      <c r="AL438" s="207"/>
      <c r="AM438" s="207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07"/>
      <c r="BE438" s="207"/>
      <c r="BF438" s="207"/>
      <c r="BG438" s="207"/>
      <c r="BH438" s="207"/>
    </row>
    <row r="439" spans="1:60" outlineLevel="1" x14ac:dyDescent="0.25">
      <c r="A439" s="239">
        <v>207</v>
      </c>
      <c r="B439" s="240" t="s">
        <v>688</v>
      </c>
      <c r="C439" s="253" t="s">
        <v>689</v>
      </c>
      <c r="D439" s="241" t="s">
        <v>144</v>
      </c>
      <c r="E439" s="242">
        <v>2.7917000000000001</v>
      </c>
      <c r="F439" s="243"/>
      <c r="G439" s="244">
        <f>ROUND(E439*F439,2)</f>
        <v>0</v>
      </c>
      <c r="H439" s="227">
        <v>0</v>
      </c>
      <c r="I439" s="226">
        <f>ROUND(E439*H439,2)</f>
        <v>0</v>
      </c>
      <c r="J439" s="227">
        <v>300</v>
      </c>
      <c r="K439" s="226">
        <f>ROUND(E439*J439,2)</f>
        <v>837.51</v>
      </c>
      <c r="L439" s="226">
        <v>15</v>
      </c>
      <c r="M439" s="226">
        <f>G439*(1+L439/100)</f>
        <v>0</v>
      </c>
      <c r="N439" s="226">
        <v>0</v>
      </c>
      <c r="O439" s="226">
        <f>ROUND(E439*N439,2)</f>
        <v>0</v>
      </c>
      <c r="P439" s="226">
        <v>0</v>
      </c>
      <c r="Q439" s="226">
        <f>ROUND(E439*P439,2)</f>
        <v>0</v>
      </c>
      <c r="R439" s="226"/>
      <c r="S439" s="226" t="s">
        <v>690</v>
      </c>
      <c r="T439" s="226" t="s">
        <v>161</v>
      </c>
      <c r="U439" s="226">
        <v>0</v>
      </c>
      <c r="V439" s="226">
        <f>ROUND(E439*U439,2)</f>
        <v>0</v>
      </c>
      <c r="W439" s="226"/>
      <c r="X439" s="226" t="s">
        <v>678</v>
      </c>
      <c r="Y439" s="207"/>
      <c r="Z439" s="207"/>
      <c r="AA439" s="207"/>
      <c r="AB439" s="207"/>
      <c r="AC439" s="207"/>
      <c r="AD439" s="207"/>
      <c r="AE439" s="207"/>
      <c r="AF439" s="207"/>
      <c r="AG439" s="207" t="s">
        <v>679</v>
      </c>
      <c r="AH439" s="207"/>
      <c r="AI439" s="207"/>
      <c r="AJ439" s="207"/>
      <c r="AK439" s="207"/>
      <c r="AL439" s="207"/>
      <c r="AM439" s="207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07"/>
      <c r="BE439" s="207"/>
      <c r="BF439" s="207"/>
      <c r="BG439" s="207"/>
      <c r="BH439" s="207"/>
    </row>
    <row r="440" spans="1:60" x14ac:dyDescent="0.25">
      <c r="A440" s="3"/>
      <c r="B440" s="4"/>
      <c r="C440" s="258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AE440">
        <v>15</v>
      </c>
      <c r="AF440">
        <v>21</v>
      </c>
      <c r="AG440" t="s">
        <v>127</v>
      </c>
    </row>
    <row r="441" spans="1:60" x14ac:dyDescent="0.25">
      <c r="A441" s="210"/>
      <c r="B441" s="211" t="s">
        <v>31</v>
      </c>
      <c r="C441" s="259"/>
      <c r="D441" s="212"/>
      <c r="E441" s="213"/>
      <c r="F441" s="213"/>
      <c r="G441" s="251">
        <f>G8+G19+G22+G61+G68+G71+G78+G122+G124+G133+G135+G144+G159+G169+G201+G211+G238+G257+G298+G332+G345+G383+G387+G427+G432</f>
        <v>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AE441">
        <f>SUMIF(L7:L439,AE440,G7:G439)</f>
        <v>0</v>
      </c>
      <c r="AF441">
        <f>SUMIF(L7:L439,AF440,G7:G439)</f>
        <v>0</v>
      </c>
      <c r="AG441" t="s">
        <v>691</v>
      </c>
    </row>
    <row r="442" spans="1:60" x14ac:dyDescent="0.25">
      <c r="A442" s="3"/>
      <c r="B442" s="4"/>
      <c r="C442" s="258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60" x14ac:dyDescent="0.25">
      <c r="A443" s="3"/>
      <c r="B443" s="4"/>
      <c r="C443" s="258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60" x14ac:dyDescent="0.25">
      <c r="A444" s="214" t="s">
        <v>692</v>
      </c>
      <c r="B444" s="214"/>
      <c r="C444" s="260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60" x14ac:dyDescent="0.25">
      <c r="A445" s="215"/>
      <c r="B445" s="216"/>
      <c r="C445" s="261"/>
      <c r="D445" s="216"/>
      <c r="E445" s="216"/>
      <c r="F445" s="216"/>
      <c r="G445" s="217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AG445" t="s">
        <v>693</v>
      </c>
    </row>
    <row r="446" spans="1:60" x14ac:dyDescent="0.25">
      <c r="A446" s="218"/>
      <c r="B446" s="219"/>
      <c r="C446" s="262"/>
      <c r="D446" s="219"/>
      <c r="E446" s="219"/>
      <c r="F446" s="219"/>
      <c r="G446" s="22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60" x14ac:dyDescent="0.25">
      <c r="A447" s="218"/>
      <c r="B447" s="219"/>
      <c r="C447" s="262"/>
      <c r="D447" s="219"/>
      <c r="E447" s="219"/>
      <c r="F447" s="219"/>
      <c r="G447" s="22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60" x14ac:dyDescent="0.25">
      <c r="A448" s="218"/>
      <c r="B448" s="219"/>
      <c r="C448" s="262"/>
      <c r="D448" s="219"/>
      <c r="E448" s="219"/>
      <c r="F448" s="219"/>
      <c r="G448" s="22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33" x14ac:dyDescent="0.25">
      <c r="A449" s="221"/>
      <c r="B449" s="222"/>
      <c r="C449" s="263"/>
      <c r="D449" s="222"/>
      <c r="E449" s="222"/>
      <c r="F449" s="222"/>
      <c r="G449" s="22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33" x14ac:dyDescent="0.25">
      <c r="A450" s="3"/>
      <c r="B450" s="4"/>
      <c r="C450" s="258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33" x14ac:dyDescent="0.25">
      <c r="C451" s="264"/>
      <c r="D451" s="10"/>
      <c r="AG451" t="s">
        <v>694</v>
      </c>
    </row>
    <row r="452" spans="1:33" x14ac:dyDescent="0.25">
      <c r="D452" s="10"/>
    </row>
    <row r="453" spans="1:33" x14ac:dyDescent="0.25">
      <c r="D453" s="10"/>
    </row>
    <row r="454" spans="1:33" x14ac:dyDescent="0.25">
      <c r="D454" s="10"/>
    </row>
    <row r="455" spans="1:33" x14ac:dyDescent="0.25">
      <c r="D455" s="10"/>
    </row>
    <row r="456" spans="1:33" x14ac:dyDescent="0.25">
      <c r="D456" s="10"/>
    </row>
    <row r="457" spans="1:33" x14ac:dyDescent="0.25">
      <c r="D457" s="10"/>
    </row>
    <row r="458" spans="1:33" x14ac:dyDescent="0.25">
      <c r="D458" s="10"/>
    </row>
    <row r="459" spans="1:33" x14ac:dyDescent="0.25">
      <c r="D459" s="10"/>
    </row>
    <row r="460" spans="1:33" x14ac:dyDescent="0.25">
      <c r="D460" s="10"/>
    </row>
    <row r="461" spans="1:33" x14ac:dyDescent="0.25">
      <c r="D461" s="10"/>
    </row>
    <row r="462" spans="1:33" x14ac:dyDescent="0.25">
      <c r="D462" s="10"/>
    </row>
    <row r="463" spans="1:33" x14ac:dyDescent="0.25">
      <c r="D463" s="10"/>
    </row>
    <row r="464" spans="1:33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44:C444"/>
    <mergeCell ref="A445:G44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D87B-3742-4DD8-A045-398DBD42EC47}">
  <sheetPr>
    <outlinePr summaryBelow="0"/>
  </sheetPr>
  <dimension ref="A1:BH5000"/>
  <sheetViews>
    <sheetView workbookViewId="0">
      <pane ySplit="7" topLeftCell="A8" activePane="bottomLeft" state="frozen"/>
      <selection pane="bottomLeft" activeCell="AA330" sqref="AA330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115</v>
      </c>
    </row>
    <row r="2" spans="1:60" ht="25.05" customHeight="1" x14ac:dyDescent="0.25">
      <c r="A2" s="193" t="s">
        <v>8</v>
      </c>
      <c r="B2" s="49"/>
      <c r="C2" s="196" t="s">
        <v>785</v>
      </c>
      <c r="D2" s="194"/>
      <c r="E2" s="194"/>
      <c r="F2" s="194"/>
      <c r="G2" s="195"/>
      <c r="AG2" t="s">
        <v>116</v>
      </c>
    </row>
    <row r="3" spans="1:60" ht="25.05" customHeight="1" x14ac:dyDescent="0.25">
      <c r="A3" s="193" t="s">
        <v>9</v>
      </c>
      <c r="B3" s="49"/>
      <c r="C3" s="196" t="s">
        <v>45</v>
      </c>
      <c r="D3" s="194"/>
      <c r="E3" s="194"/>
      <c r="F3" s="194"/>
      <c r="G3" s="195"/>
      <c r="AC3" s="172" t="s">
        <v>116</v>
      </c>
      <c r="AG3" t="s">
        <v>117</v>
      </c>
    </row>
    <row r="4" spans="1:60" ht="25.05" customHeight="1" x14ac:dyDescent="0.25">
      <c r="A4" s="197" t="s">
        <v>10</v>
      </c>
      <c r="B4" s="198"/>
      <c r="C4" s="199" t="s">
        <v>48</v>
      </c>
      <c r="D4" s="200"/>
      <c r="E4" s="200"/>
      <c r="F4" s="200"/>
      <c r="G4" s="201"/>
      <c r="AG4" t="s">
        <v>118</v>
      </c>
    </row>
    <row r="5" spans="1:60" x14ac:dyDescent="0.25">
      <c r="D5" s="10"/>
    </row>
    <row r="6" spans="1:60" ht="39.6" x14ac:dyDescent="0.25">
      <c r="A6" s="203" t="s">
        <v>119</v>
      </c>
      <c r="B6" s="205" t="s">
        <v>120</v>
      </c>
      <c r="C6" s="205" t="s">
        <v>121</v>
      </c>
      <c r="D6" s="204" t="s">
        <v>122</v>
      </c>
      <c r="E6" s="203" t="s">
        <v>123</v>
      </c>
      <c r="F6" s="202" t="s">
        <v>124</v>
      </c>
      <c r="G6" s="203" t="s">
        <v>31</v>
      </c>
      <c r="H6" s="206" t="s">
        <v>32</v>
      </c>
      <c r="I6" s="206" t="s">
        <v>125</v>
      </c>
      <c r="J6" s="206" t="s">
        <v>33</v>
      </c>
      <c r="K6" s="206" t="s">
        <v>126</v>
      </c>
      <c r="L6" s="206" t="s">
        <v>127</v>
      </c>
      <c r="M6" s="206" t="s">
        <v>128</v>
      </c>
      <c r="N6" s="206" t="s">
        <v>129</v>
      </c>
      <c r="O6" s="206" t="s">
        <v>130</v>
      </c>
      <c r="P6" s="206" t="s">
        <v>131</v>
      </c>
      <c r="Q6" s="206" t="s">
        <v>132</v>
      </c>
      <c r="R6" s="206" t="s">
        <v>133</v>
      </c>
      <c r="S6" s="206" t="s">
        <v>134</v>
      </c>
      <c r="T6" s="206" t="s">
        <v>135</v>
      </c>
      <c r="U6" s="206" t="s">
        <v>136</v>
      </c>
      <c r="V6" s="206" t="s">
        <v>137</v>
      </c>
      <c r="W6" s="206" t="s">
        <v>138</v>
      </c>
      <c r="X6" s="206" t="s">
        <v>139</v>
      </c>
    </row>
    <row r="7" spans="1:60" hidden="1" x14ac:dyDescent="0.25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5">
      <c r="A8" s="233" t="s">
        <v>140</v>
      </c>
      <c r="B8" s="234" t="s">
        <v>56</v>
      </c>
      <c r="C8" s="252" t="s">
        <v>57</v>
      </c>
      <c r="D8" s="235"/>
      <c r="E8" s="236"/>
      <c r="F8" s="237"/>
      <c r="G8" s="238">
        <f>SUMIF(AG9:AG11,"&lt;&gt;NOR",G9:G11)</f>
        <v>0</v>
      </c>
      <c r="H8" s="232"/>
      <c r="I8" s="232">
        <f>SUM(I9:I11)</f>
        <v>241.88</v>
      </c>
      <c r="J8" s="232"/>
      <c r="K8" s="232">
        <f>SUM(K9:K11)</f>
        <v>933.06999999999994</v>
      </c>
      <c r="L8" s="232"/>
      <c r="M8" s="232">
        <f>SUM(M9:M11)</f>
        <v>0</v>
      </c>
      <c r="N8" s="232"/>
      <c r="O8" s="232">
        <f>SUM(O9:O11)</f>
        <v>0.02</v>
      </c>
      <c r="P8" s="232"/>
      <c r="Q8" s="232">
        <f>SUM(Q9:Q11)</f>
        <v>0</v>
      </c>
      <c r="R8" s="232"/>
      <c r="S8" s="232"/>
      <c r="T8" s="232"/>
      <c r="U8" s="232"/>
      <c r="V8" s="232">
        <f>SUM(V9:V11)</f>
        <v>2.25</v>
      </c>
      <c r="W8" s="232"/>
      <c r="X8" s="232"/>
      <c r="AG8" t="s">
        <v>141</v>
      </c>
    </row>
    <row r="9" spans="1:60" outlineLevel="1" x14ac:dyDescent="0.25">
      <c r="A9" s="245">
        <v>1</v>
      </c>
      <c r="B9" s="246" t="s">
        <v>158</v>
      </c>
      <c r="C9" s="255" t="s">
        <v>159</v>
      </c>
      <c r="D9" s="247" t="s">
        <v>160</v>
      </c>
      <c r="E9" s="248">
        <v>2</v>
      </c>
      <c r="F9" s="249"/>
      <c r="G9" s="250">
        <f>ROUND(E9*F9,2)</f>
        <v>0</v>
      </c>
      <c r="H9" s="227">
        <v>120.94</v>
      </c>
      <c r="I9" s="226">
        <f>ROUND(E9*H9,2)</f>
        <v>241.88</v>
      </c>
      <c r="J9" s="227">
        <v>329.06</v>
      </c>
      <c r="K9" s="226">
        <f>ROUND(E9*J9,2)</f>
        <v>658.12</v>
      </c>
      <c r="L9" s="226">
        <v>15</v>
      </c>
      <c r="M9" s="226">
        <f>G9*(1+L9/100)</f>
        <v>0</v>
      </c>
      <c r="N9" s="226">
        <v>1.1469999999999999E-2</v>
      </c>
      <c r="O9" s="226">
        <f>ROUND(E9*N9,2)</f>
        <v>0.02</v>
      </c>
      <c r="P9" s="226">
        <v>0</v>
      </c>
      <c r="Q9" s="226">
        <f>ROUND(E9*P9,2)</f>
        <v>0</v>
      </c>
      <c r="R9" s="226"/>
      <c r="S9" s="226" t="s">
        <v>145</v>
      </c>
      <c r="T9" s="226" t="s">
        <v>161</v>
      </c>
      <c r="U9" s="226">
        <v>0.85</v>
      </c>
      <c r="V9" s="226">
        <f>ROUND(E9*U9,2)</f>
        <v>1.7</v>
      </c>
      <c r="W9" s="226"/>
      <c r="X9" s="226" t="s">
        <v>146</v>
      </c>
      <c r="Y9" s="207"/>
      <c r="Z9" s="207"/>
      <c r="AA9" s="207"/>
      <c r="AB9" s="207"/>
      <c r="AC9" s="207"/>
      <c r="AD9" s="207"/>
      <c r="AE9" s="207"/>
      <c r="AF9" s="207"/>
      <c r="AG9" s="207" t="s">
        <v>147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0.399999999999999" outlineLevel="1" x14ac:dyDescent="0.25">
      <c r="A10" s="239">
        <v>2</v>
      </c>
      <c r="B10" s="240" t="s">
        <v>162</v>
      </c>
      <c r="C10" s="253" t="s">
        <v>163</v>
      </c>
      <c r="D10" s="241" t="s">
        <v>152</v>
      </c>
      <c r="E10" s="242">
        <v>1.95</v>
      </c>
      <c r="F10" s="243"/>
      <c r="G10" s="244">
        <f>ROUND(E10*F10,2)</f>
        <v>0</v>
      </c>
      <c r="H10" s="227">
        <v>0</v>
      </c>
      <c r="I10" s="226">
        <f>ROUND(E10*H10,2)</f>
        <v>0</v>
      </c>
      <c r="J10" s="227">
        <v>141</v>
      </c>
      <c r="K10" s="226">
        <f>ROUND(E10*J10,2)</f>
        <v>274.95</v>
      </c>
      <c r="L10" s="226">
        <v>15</v>
      </c>
      <c r="M10" s="226">
        <f>G10*(1+L10/100)</f>
        <v>0</v>
      </c>
      <c r="N10" s="226">
        <v>0</v>
      </c>
      <c r="O10" s="226">
        <f>ROUND(E10*N10,2)</f>
        <v>0</v>
      </c>
      <c r="P10" s="226">
        <v>0</v>
      </c>
      <c r="Q10" s="226">
        <f>ROUND(E10*P10,2)</f>
        <v>0</v>
      </c>
      <c r="R10" s="226"/>
      <c r="S10" s="226" t="s">
        <v>145</v>
      </c>
      <c r="T10" s="226" t="s">
        <v>145</v>
      </c>
      <c r="U10" s="226">
        <v>0.28000000000000003</v>
      </c>
      <c r="V10" s="226">
        <f>ROUND(E10*U10,2)</f>
        <v>0.55000000000000004</v>
      </c>
      <c r="W10" s="226"/>
      <c r="X10" s="226" t="s">
        <v>146</v>
      </c>
      <c r="Y10" s="207"/>
      <c r="Z10" s="207"/>
      <c r="AA10" s="207"/>
      <c r="AB10" s="207"/>
      <c r="AC10" s="207"/>
      <c r="AD10" s="207"/>
      <c r="AE10" s="207"/>
      <c r="AF10" s="207"/>
      <c r="AG10" s="207" t="s">
        <v>147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24"/>
      <c r="B11" s="225"/>
      <c r="C11" s="254" t="s">
        <v>164</v>
      </c>
      <c r="D11" s="228"/>
      <c r="E11" s="229">
        <v>1.95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07"/>
      <c r="Z11" s="207"/>
      <c r="AA11" s="207"/>
      <c r="AB11" s="207"/>
      <c r="AC11" s="207"/>
      <c r="AD11" s="207"/>
      <c r="AE11" s="207"/>
      <c r="AF11" s="207"/>
      <c r="AG11" s="207" t="s">
        <v>149</v>
      </c>
      <c r="AH11" s="207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x14ac:dyDescent="0.25">
      <c r="A12" s="233" t="s">
        <v>140</v>
      </c>
      <c r="B12" s="234" t="s">
        <v>58</v>
      </c>
      <c r="C12" s="252" t="s">
        <v>59</v>
      </c>
      <c r="D12" s="235"/>
      <c r="E12" s="236"/>
      <c r="F12" s="237"/>
      <c r="G12" s="238">
        <f>SUMIF(AG13:AG14,"&lt;&gt;NOR",G13:G14)</f>
        <v>0</v>
      </c>
      <c r="H12" s="232"/>
      <c r="I12" s="232">
        <f>SUM(I13:I14)</f>
        <v>557.42999999999995</v>
      </c>
      <c r="J12" s="232"/>
      <c r="K12" s="232">
        <f>SUM(K13:K14)</f>
        <v>1012.32</v>
      </c>
      <c r="L12" s="232"/>
      <c r="M12" s="232">
        <f>SUM(M13:M14)</f>
        <v>0</v>
      </c>
      <c r="N12" s="232"/>
      <c r="O12" s="232">
        <f>SUM(O13:O14)</f>
        <v>0.02</v>
      </c>
      <c r="P12" s="232"/>
      <c r="Q12" s="232">
        <f>SUM(Q13:Q14)</f>
        <v>0</v>
      </c>
      <c r="R12" s="232"/>
      <c r="S12" s="232"/>
      <c r="T12" s="232"/>
      <c r="U12" s="232"/>
      <c r="V12" s="232">
        <f>SUM(V13:V14)</f>
        <v>1.85</v>
      </c>
      <c r="W12" s="232"/>
      <c r="X12" s="232"/>
      <c r="AG12" t="s">
        <v>141</v>
      </c>
    </row>
    <row r="13" spans="1:60" outlineLevel="1" x14ac:dyDescent="0.25">
      <c r="A13" s="239">
        <v>3</v>
      </c>
      <c r="B13" s="240" t="s">
        <v>170</v>
      </c>
      <c r="C13" s="253" t="s">
        <v>171</v>
      </c>
      <c r="D13" s="241" t="s">
        <v>152</v>
      </c>
      <c r="E13" s="242">
        <v>1.95</v>
      </c>
      <c r="F13" s="243"/>
      <c r="G13" s="244">
        <f>ROUND(E13*F13,2)</f>
        <v>0</v>
      </c>
      <c r="H13" s="227">
        <v>285.86</v>
      </c>
      <c r="I13" s="226">
        <f>ROUND(E13*H13,2)</f>
        <v>557.42999999999995</v>
      </c>
      <c r="J13" s="227">
        <v>519.14</v>
      </c>
      <c r="K13" s="226">
        <f>ROUND(E13*J13,2)</f>
        <v>1012.32</v>
      </c>
      <c r="L13" s="226">
        <v>15</v>
      </c>
      <c r="M13" s="226">
        <f>G13*(1+L13/100)</f>
        <v>0</v>
      </c>
      <c r="N13" s="226">
        <v>1.1900000000000001E-2</v>
      </c>
      <c r="O13" s="226">
        <f>ROUND(E13*N13,2)</f>
        <v>0.02</v>
      </c>
      <c r="P13" s="226">
        <v>0</v>
      </c>
      <c r="Q13" s="226">
        <f>ROUND(E13*P13,2)</f>
        <v>0</v>
      </c>
      <c r="R13" s="226"/>
      <c r="S13" s="226" t="s">
        <v>145</v>
      </c>
      <c r="T13" s="226" t="s">
        <v>145</v>
      </c>
      <c r="U13" s="226">
        <v>0.95</v>
      </c>
      <c r="V13" s="226">
        <f>ROUND(E13*U13,2)</f>
        <v>1.85</v>
      </c>
      <c r="W13" s="226"/>
      <c r="X13" s="226" t="s">
        <v>146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147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24"/>
      <c r="B14" s="225"/>
      <c r="C14" s="254" t="s">
        <v>164</v>
      </c>
      <c r="D14" s="228"/>
      <c r="E14" s="229">
        <v>1.95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07"/>
      <c r="Z14" s="207"/>
      <c r="AA14" s="207"/>
      <c r="AB14" s="207"/>
      <c r="AC14" s="207"/>
      <c r="AD14" s="207"/>
      <c r="AE14" s="207"/>
      <c r="AF14" s="207"/>
      <c r="AG14" s="207" t="s">
        <v>149</v>
      </c>
      <c r="AH14" s="207">
        <v>0</v>
      </c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x14ac:dyDescent="0.25">
      <c r="A15" s="233" t="s">
        <v>140</v>
      </c>
      <c r="B15" s="234" t="s">
        <v>60</v>
      </c>
      <c r="C15" s="252" t="s">
        <v>61</v>
      </c>
      <c r="D15" s="235"/>
      <c r="E15" s="236"/>
      <c r="F15" s="237"/>
      <c r="G15" s="238">
        <f>SUMIF(AG16:AG48,"&lt;&gt;NOR",G16:G48)</f>
        <v>0</v>
      </c>
      <c r="H15" s="232"/>
      <c r="I15" s="232">
        <f>SUM(I16:I48)</f>
        <v>1597.15</v>
      </c>
      <c r="J15" s="232"/>
      <c r="K15" s="232">
        <f>SUM(K16:K48)</f>
        <v>15039.180000000002</v>
      </c>
      <c r="L15" s="232"/>
      <c r="M15" s="232">
        <f>SUM(M16:M48)</f>
        <v>0</v>
      </c>
      <c r="N15" s="232"/>
      <c r="O15" s="232">
        <f>SUM(O16:O48)</f>
        <v>1.03</v>
      </c>
      <c r="P15" s="232"/>
      <c r="Q15" s="232">
        <f>SUM(Q16:Q48)</f>
        <v>0</v>
      </c>
      <c r="R15" s="232"/>
      <c r="S15" s="232"/>
      <c r="T15" s="232"/>
      <c r="U15" s="232"/>
      <c r="V15" s="232">
        <f>SUM(V16:V48)</f>
        <v>29.27</v>
      </c>
      <c r="W15" s="232"/>
      <c r="X15" s="232"/>
      <c r="AG15" t="s">
        <v>141</v>
      </c>
    </row>
    <row r="16" spans="1:60" outlineLevel="1" x14ac:dyDescent="0.25">
      <c r="A16" s="239">
        <v>4</v>
      </c>
      <c r="B16" s="240" t="s">
        <v>172</v>
      </c>
      <c r="C16" s="253" t="s">
        <v>173</v>
      </c>
      <c r="D16" s="241" t="s">
        <v>152</v>
      </c>
      <c r="E16" s="242">
        <v>1.08</v>
      </c>
      <c r="F16" s="243"/>
      <c r="G16" s="244">
        <f>ROUND(E16*F16,2)</f>
        <v>0</v>
      </c>
      <c r="H16" s="227">
        <v>28.71</v>
      </c>
      <c r="I16" s="226">
        <f>ROUND(E16*H16,2)</f>
        <v>31.01</v>
      </c>
      <c r="J16" s="227">
        <v>119.79</v>
      </c>
      <c r="K16" s="226">
        <f>ROUND(E16*J16,2)</f>
        <v>129.37</v>
      </c>
      <c r="L16" s="226">
        <v>15</v>
      </c>
      <c r="M16" s="226">
        <f>G16*(1+L16/100)</f>
        <v>0</v>
      </c>
      <c r="N16" s="226">
        <v>4.8999999999999998E-3</v>
      </c>
      <c r="O16" s="226">
        <f>ROUND(E16*N16,2)</f>
        <v>0.01</v>
      </c>
      <c r="P16" s="226">
        <v>0</v>
      </c>
      <c r="Q16" s="226">
        <f>ROUND(E16*P16,2)</f>
        <v>0</v>
      </c>
      <c r="R16" s="226"/>
      <c r="S16" s="226" t="s">
        <v>145</v>
      </c>
      <c r="T16" s="226" t="s">
        <v>145</v>
      </c>
      <c r="U16" s="226">
        <v>0.25</v>
      </c>
      <c r="V16" s="226">
        <f>ROUND(E16*U16,2)</f>
        <v>0.27</v>
      </c>
      <c r="W16" s="226"/>
      <c r="X16" s="226" t="s">
        <v>146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147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5">
      <c r="A17" s="224"/>
      <c r="B17" s="225"/>
      <c r="C17" s="254" t="s">
        <v>174</v>
      </c>
      <c r="D17" s="228"/>
      <c r="E17" s="229">
        <v>1.08</v>
      </c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07"/>
      <c r="Z17" s="207"/>
      <c r="AA17" s="207"/>
      <c r="AB17" s="207"/>
      <c r="AC17" s="207"/>
      <c r="AD17" s="207"/>
      <c r="AE17" s="207"/>
      <c r="AF17" s="207"/>
      <c r="AG17" s="207" t="s">
        <v>149</v>
      </c>
      <c r="AH17" s="207">
        <v>0</v>
      </c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ht="20.399999999999999" outlineLevel="1" x14ac:dyDescent="0.25">
      <c r="A18" s="239">
        <v>5</v>
      </c>
      <c r="B18" s="240" t="s">
        <v>175</v>
      </c>
      <c r="C18" s="253" t="s">
        <v>176</v>
      </c>
      <c r="D18" s="241" t="s">
        <v>152</v>
      </c>
      <c r="E18" s="242">
        <v>32.299999999999997</v>
      </c>
      <c r="F18" s="243"/>
      <c r="G18" s="244">
        <f>ROUND(E18*F18,2)</f>
        <v>0</v>
      </c>
      <c r="H18" s="227">
        <v>16.05</v>
      </c>
      <c r="I18" s="226">
        <f>ROUND(E18*H18,2)</f>
        <v>518.41999999999996</v>
      </c>
      <c r="J18" s="227">
        <v>96.45</v>
      </c>
      <c r="K18" s="226">
        <f>ROUND(E18*J18,2)</f>
        <v>3115.34</v>
      </c>
      <c r="L18" s="226">
        <v>15</v>
      </c>
      <c r="M18" s="226">
        <f>G18*(1+L18/100)</f>
        <v>0</v>
      </c>
      <c r="N18" s="226">
        <v>6.0899999999999999E-3</v>
      </c>
      <c r="O18" s="226">
        <f>ROUND(E18*N18,2)</f>
        <v>0.2</v>
      </c>
      <c r="P18" s="226">
        <v>0</v>
      </c>
      <c r="Q18" s="226">
        <f>ROUND(E18*P18,2)</f>
        <v>0</v>
      </c>
      <c r="R18" s="226"/>
      <c r="S18" s="226" t="s">
        <v>145</v>
      </c>
      <c r="T18" s="226" t="s">
        <v>145</v>
      </c>
      <c r="U18" s="226">
        <v>0.19273999999999999</v>
      </c>
      <c r="V18" s="226">
        <f>ROUND(E18*U18,2)</f>
        <v>6.23</v>
      </c>
      <c r="W18" s="226"/>
      <c r="X18" s="226" t="s">
        <v>146</v>
      </c>
      <c r="Y18" s="207"/>
      <c r="Z18" s="207"/>
      <c r="AA18" s="207"/>
      <c r="AB18" s="207"/>
      <c r="AC18" s="207"/>
      <c r="AD18" s="207"/>
      <c r="AE18" s="207"/>
      <c r="AF18" s="207"/>
      <c r="AG18" s="207" t="s">
        <v>147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5">
      <c r="A19" s="224"/>
      <c r="B19" s="225"/>
      <c r="C19" s="254" t="s">
        <v>177</v>
      </c>
      <c r="D19" s="228"/>
      <c r="E19" s="229">
        <v>5.04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07"/>
      <c r="Z19" s="207"/>
      <c r="AA19" s="207"/>
      <c r="AB19" s="207"/>
      <c r="AC19" s="207"/>
      <c r="AD19" s="207"/>
      <c r="AE19" s="207"/>
      <c r="AF19" s="207"/>
      <c r="AG19" s="207" t="s">
        <v>149</v>
      </c>
      <c r="AH19" s="207">
        <v>0</v>
      </c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5">
      <c r="A20" s="224"/>
      <c r="B20" s="225"/>
      <c r="C20" s="254" t="s">
        <v>178</v>
      </c>
      <c r="D20" s="228"/>
      <c r="E20" s="229">
        <v>6.72</v>
      </c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07"/>
      <c r="Z20" s="207"/>
      <c r="AA20" s="207"/>
      <c r="AB20" s="207"/>
      <c r="AC20" s="207"/>
      <c r="AD20" s="207"/>
      <c r="AE20" s="207"/>
      <c r="AF20" s="207"/>
      <c r="AG20" s="207" t="s">
        <v>149</v>
      </c>
      <c r="AH20" s="207">
        <v>0</v>
      </c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5">
      <c r="A21" s="224"/>
      <c r="B21" s="225"/>
      <c r="C21" s="254" t="s">
        <v>179</v>
      </c>
      <c r="D21" s="228"/>
      <c r="E21" s="229">
        <v>4.1399999999999997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07"/>
      <c r="Z21" s="207"/>
      <c r="AA21" s="207"/>
      <c r="AB21" s="207"/>
      <c r="AC21" s="207"/>
      <c r="AD21" s="207"/>
      <c r="AE21" s="207"/>
      <c r="AF21" s="207"/>
      <c r="AG21" s="207" t="s">
        <v>149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24"/>
      <c r="B22" s="225"/>
      <c r="C22" s="254" t="s">
        <v>180</v>
      </c>
      <c r="D22" s="228"/>
      <c r="E22" s="229">
        <v>16.399999999999999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07"/>
      <c r="Z22" s="207"/>
      <c r="AA22" s="207"/>
      <c r="AB22" s="207"/>
      <c r="AC22" s="207"/>
      <c r="AD22" s="207"/>
      <c r="AE22" s="207"/>
      <c r="AF22" s="207"/>
      <c r="AG22" s="207" t="s">
        <v>149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239">
        <v>6</v>
      </c>
      <c r="B23" s="240" t="s">
        <v>181</v>
      </c>
      <c r="C23" s="253" t="s">
        <v>182</v>
      </c>
      <c r="D23" s="241" t="s">
        <v>152</v>
      </c>
      <c r="E23" s="242">
        <v>3.88</v>
      </c>
      <c r="F23" s="243"/>
      <c r="G23" s="244">
        <f>ROUND(E23*F23,2)</f>
        <v>0</v>
      </c>
      <c r="H23" s="227">
        <v>43.02</v>
      </c>
      <c r="I23" s="226">
        <f>ROUND(E23*H23,2)</f>
        <v>166.92</v>
      </c>
      <c r="J23" s="227">
        <v>288.48</v>
      </c>
      <c r="K23" s="226">
        <f>ROUND(E23*J23,2)</f>
        <v>1119.3</v>
      </c>
      <c r="L23" s="226">
        <v>15</v>
      </c>
      <c r="M23" s="226">
        <f>G23*(1+L23/100)</f>
        <v>0</v>
      </c>
      <c r="N23" s="226">
        <v>4.4139999999999999E-2</v>
      </c>
      <c r="O23" s="226">
        <f>ROUND(E23*N23,2)</f>
        <v>0.17</v>
      </c>
      <c r="P23" s="226">
        <v>0</v>
      </c>
      <c r="Q23" s="226">
        <f>ROUND(E23*P23,2)</f>
        <v>0</v>
      </c>
      <c r="R23" s="226"/>
      <c r="S23" s="226" t="s">
        <v>145</v>
      </c>
      <c r="T23" s="226" t="s">
        <v>145</v>
      </c>
      <c r="U23" s="226">
        <v>0.6</v>
      </c>
      <c r="V23" s="226">
        <f>ROUND(E23*U23,2)</f>
        <v>2.33</v>
      </c>
      <c r="W23" s="226"/>
      <c r="X23" s="226" t="s">
        <v>146</v>
      </c>
      <c r="Y23" s="207"/>
      <c r="Z23" s="207"/>
      <c r="AA23" s="207"/>
      <c r="AB23" s="207"/>
      <c r="AC23" s="207"/>
      <c r="AD23" s="207"/>
      <c r="AE23" s="207"/>
      <c r="AF23" s="207"/>
      <c r="AG23" s="207" t="s">
        <v>147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24"/>
      <c r="B24" s="225"/>
      <c r="C24" s="254" t="s">
        <v>174</v>
      </c>
      <c r="D24" s="228"/>
      <c r="E24" s="229">
        <v>1.08</v>
      </c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07"/>
      <c r="Z24" s="207"/>
      <c r="AA24" s="207"/>
      <c r="AB24" s="207"/>
      <c r="AC24" s="207"/>
      <c r="AD24" s="207"/>
      <c r="AE24" s="207"/>
      <c r="AF24" s="207"/>
      <c r="AG24" s="207" t="s">
        <v>149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24"/>
      <c r="B25" s="225"/>
      <c r="C25" s="254" t="s">
        <v>183</v>
      </c>
      <c r="D25" s="228"/>
      <c r="E25" s="229">
        <v>2.8</v>
      </c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07"/>
      <c r="Z25" s="207"/>
      <c r="AA25" s="207"/>
      <c r="AB25" s="207"/>
      <c r="AC25" s="207"/>
      <c r="AD25" s="207"/>
      <c r="AE25" s="207"/>
      <c r="AF25" s="207"/>
      <c r="AG25" s="207" t="s">
        <v>149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ht="20.399999999999999" outlineLevel="1" x14ac:dyDescent="0.25">
      <c r="A26" s="239">
        <v>7</v>
      </c>
      <c r="B26" s="240" t="s">
        <v>187</v>
      </c>
      <c r="C26" s="253" t="s">
        <v>188</v>
      </c>
      <c r="D26" s="241" t="s">
        <v>152</v>
      </c>
      <c r="E26" s="242">
        <v>98.841999999999999</v>
      </c>
      <c r="F26" s="243"/>
      <c r="G26" s="244">
        <f>ROUND(E26*F26,2)</f>
        <v>0</v>
      </c>
      <c r="H26" s="227">
        <v>5.25</v>
      </c>
      <c r="I26" s="226">
        <f>ROUND(E26*H26,2)</f>
        <v>518.91999999999996</v>
      </c>
      <c r="J26" s="227">
        <v>87.05</v>
      </c>
      <c r="K26" s="226">
        <f>ROUND(E26*J26,2)</f>
        <v>8604.2000000000007</v>
      </c>
      <c r="L26" s="226">
        <v>15</v>
      </c>
      <c r="M26" s="226">
        <f>G26*(1+L26/100)</f>
        <v>0</v>
      </c>
      <c r="N26" s="226">
        <v>5.4299999999999999E-3</v>
      </c>
      <c r="O26" s="226">
        <f>ROUND(E26*N26,2)</f>
        <v>0.54</v>
      </c>
      <c r="P26" s="226">
        <v>0</v>
      </c>
      <c r="Q26" s="226">
        <f>ROUND(E26*P26,2)</f>
        <v>0</v>
      </c>
      <c r="R26" s="226"/>
      <c r="S26" s="226" t="s">
        <v>145</v>
      </c>
      <c r="T26" s="226" t="s">
        <v>145</v>
      </c>
      <c r="U26" s="226">
        <v>0.16941999999999999</v>
      </c>
      <c r="V26" s="226">
        <f>ROUND(E26*U26,2)</f>
        <v>16.75</v>
      </c>
      <c r="W26" s="226"/>
      <c r="X26" s="226" t="s">
        <v>146</v>
      </c>
      <c r="Y26" s="207"/>
      <c r="Z26" s="207"/>
      <c r="AA26" s="207"/>
      <c r="AB26" s="207"/>
      <c r="AC26" s="207"/>
      <c r="AD26" s="207"/>
      <c r="AE26" s="207"/>
      <c r="AF26" s="207"/>
      <c r="AG26" s="207" t="s">
        <v>147</v>
      </c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5">
      <c r="A27" s="224"/>
      <c r="B27" s="225"/>
      <c r="C27" s="254" t="s">
        <v>189</v>
      </c>
      <c r="D27" s="228"/>
      <c r="E27" s="229">
        <v>15.12</v>
      </c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07"/>
      <c r="Z27" s="207"/>
      <c r="AA27" s="207"/>
      <c r="AB27" s="207"/>
      <c r="AC27" s="207"/>
      <c r="AD27" s="207"/>
      <c r="AE27" s="207"/>
      <c r="AF27" s="207"/>
      <c r="AG27" s="207" t="s">
        <v>149</v>
      </c>
      <c r="AH27" s="207">
        <v>0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5">
      <c r="A28" s="224"/>
      <c r="B28" s="225"/>
      <c r="C28" s="254" t="s">
        <v>190</v>
      </c>
      <c r="D28" s="228"/>
      <c r="E28" s="229">
        <v>-3.1520000000000001</v>
      </c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07"/>
      <c r="Z28" s="207"/>
      <c r="AA28" s="207"/>
      <c r="AB28" s="207"/>
      <c r="AC28" s="207"/>
      <c r="AD28" s="207"/>
      <c r="AE28" s="207"/>
      <c r="AF28" s="207"/>
      <c r="AG28" s="207" t="s">
        <v>149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24"/>
      <c r="B29" s="225"/>
      <c r="C29" s="254" t="s">
        <v>191</v>
      </c>
      <c r="D29" s="228"/>
      <c r="E29" s="229">
        <v>24.84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07"/>
      <c r="Z29" s="207"/>
      <c r="AA29" s="207"/>
      <c r="AB29" s="207"/>
      <c r="AC29" s="207"/>
      <c r="AD29" s="207"/>
      <c r="AE29" s="207"/>
      <c r="AF29" s="207"/>
      <c r="AG29" s="207" t="s">
        <v>149</v>
      </c>
      <c r="AH29" s="207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24"/>
      <c r="B30" s="225"/>
      <c r="C30" s="254" t="s">
        <v>192</v>
      </c>
      <c r="D30" s="228"/>
      <c r="E30" s="229">
        <v>-6.3040000000000003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07"/>
      <c r="Z30" s="207"/>
      <c r="AA30" s="207"/>
      <c r="AB30" s="207"/>
      <c r="AC30" s="207"/>
      <c r="AD30" s="207"/>
      <c r="AE30" s="207"/>
      <c r="AF30" s="207"/>
      <c r="AG30" s="207" t="s">
        <v>149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5">
      <c r="A31" s="224"/>
      <c r="B31" s="225"/>
      <c r="C31" s="254" t="s">
        <v>193</v>
      </c>
      <c r="D31" s="228"/>
      <c r="E31" s="229">
        <v>28.08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07"/>
      <c r="Z31" s="207"/>
      <c r="AA31" s="207"/>
      <c r="AB31" s="207"/>
      <c r="AC31" s="207"/>
      <c r="AD31" s="207"/>
      <c r="AE31" s="207"/>
      <c r="AF31" s="207"/>
      <c r="AG31" s="207" t="s">
        <v>149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24"/>
      <c r="B32" s="225"/>
      <c r="C32" s="254" t="s">
        <v>194</v>
      </c>
      <c r="D32" s="228"/>
      <c r="E32" s="229">
        <v>-1.5760000000000001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07"/>
      <c r="Z32" s="207"/>
      <c r="AA32" s="207"/>
      <c r="AB32" s="207"/>
      <c r="AC32" s="207"/>
      <c r="AD32" s="207"/>
      <c r="AE32" s="207"/>
      <c r="AF32" s="207"/>
      <c r="AG32" s="207" t="s">
        <v>149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5">
      <c r="A33" s="224"/>
      <c r="B33" s="225"/>
      <c r="C33" s="254" t="s">
        <v>195</v>
      </c>
      <c r="D33" s="228"/>
      <c r="E33" s="229">
        <v>-2.25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07"/>
      <c r="Z33" s="207"/>
      <c r="AA33" s="207"/>
      <c r="AB33" s="207"/>
      <c r="AC33" s="207"/>
      <c r="AD33" s="207"/>
      <c r="AE33" s="207"/>
      <c r="AF33" s="207"/>
      <c r="AG33" s="207" t="s">
        <v>149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24"/>
      <c r="B34" s="225"/>
      <c r="C34" s="254" t="s">
        <v>196</v>
      </c>
      <c r="D34" s="228"/>
      <c r="E34" s="229">
        <v>5.04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07"/>
      <c r="Z34" s="207"/>
      <c r="AA34" s="207"/>
      <c r="AB34" s="207"/>
      <c r="AC34" s="207"/>
      <c r="AD34" s="207"/>
      <c r="AE34" s="207"/>
      <c r="AF34" s="207"/>
      <c r="AG34" s="207" t="s">
        <v>149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5">
      <c r="A35" s="224"/>
      <c r="B35" s="225"/>
      <c r="C35" s="254" t="s">
        <v>197</v>
      </c>
      <c r="D35" s="228"/>
      <c r="E35" s="229">
        <v>43.74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07"/>
      <c r="Z35" s="207"/>
      <c r="AA35" s="207"/>
      <c r="AB35" s="207"/>
      <c r="AC35" s="207"/>
      <c r="AD35" s="207"/>
      <c r="AE35" s="207"/>
      <c r="AF35" s="207"/>
      <c r="AG35" s="207" t="s">
        <v>149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5">
      <c r="A36" s="224"/>
      <c r="B36" s="225"/>
      <c r="C36" s="254" t="s">
        <v>194</v>
      </c>
      <c r="D36" s="228"/>
      <c r="E36" s="229">
        <v>-1.5760000000000001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07"/>
      <c r="Z36" s="207"/>
      <c r="AA36" s="207"/>
      <c r="AB36" s="207"/>
      <c r="AC36" s="207"/>
      <c r="AD36" s="207"/>
      <c r="AE36" s="207"/>
      <c r="AF36" s="207"/>
      <c r="AG36" s="207" t="s">
        <v>149</v>
      </c>
      <c r="AH36" s="207">
        <v>0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24"/>
      <c r="B37" s="225"/>
      <c r="C37" s="254" t="s">
        <v>695</v>
      </c>
      <c r="D37" s="228"/>
      <c r="E37" s="229">
        <v>-1.2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07"/>
      <c r="Z37" s="207"/>
      <c r="AA37" s="207"/>
      <c r="AB37" s="207"/>
      <c r="AC37" s="207"/>
      <c r="AD37" s="207"/>
      <c r="AE37" s="207"/>
      <c r="AF37" s="207"/>
      <c r="AG37" s="207" t="s">
        <v>149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24"/>
      <c r="B38" s="225"/>
      <c r="C38" s="254" t="s">
        <v>696</v>
      </c>
      <c r="D38" s="228"/>
      <c r="E38" s="229">
        <v>-1.92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07"/>
      <c r="Z38" s="207"/>
      <c r="AA38" s="207"/>
      <c r="AB38" s="207"/>
      <c r="AC38" s="207"/>
      <c r="AD38" s="207"/>
      <c r="AE38" s="207"/>
      <c r="AF38" s="207"/>
      <c r="AG38" s="207" t="s">
        <v>149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39">
        <v>8</v>
      </c>
      <c r="B39" s="240" t="s">
        <v>198</v>
      </c>
      <c r="C39" s="253" t="s">
        <v>199</v>
      </c>
      <c r="D39" s="241" t="s">
        <v>152</v>
      </c>
      <c r="E39" s="242">
        <v>1.92</v>
      </c>
      <c r="F39" s="243"/>
      <c r="G39" s="244">
        <f>ROUND(E39*F39,2)</f>
        <v>0</v>
      </c>
      <c r="H39" s="227">
        <v>164.95</v>
      </c>
      <c r="I39" s="226">
        <f>ROUND(E39*H39,2)</f>
        <v>316.7</v>
      </c>
      <c r="J39" s="227">
        <v>930.05</v>
      </c>
      <c r="K39" s="226">
        <f>ROUND(E39*J39,2)</f>
        <v>1785.7</v>
      </c>
      <c r="L39" s="226">
        <v>15</v>
      </c>
      <c r="M39" s="226">
        <f>G39*(1+L39/100)</f>
        <v>0</v>
      </c>
      <c r="N39" s="226">
        <v>5.8500000000000003E-2</v>
      </c>
      <c r="O39" s="226">
        <f>ROUND(E39*N39,2)</f>
        <v>0.11</v>
      </c>
      <c r="P39" s="226">
        <v>0</v>
      </c>
      <c r="Q39" s="226">
        <f>ROUND(E39*P39,2)</f>
        <v>0</v>
      </c>
      <c r="R39" s="226"/>
      <c r="S39" s="226" t="s">
        <v>145</v>
      </c>
      <c r="T39" s="226" t="s">
        <v>145</v>
      </c>
      <c r="U39" s="226">
        <v>1.86904</v>
      </c>
      <c r="V39" s="226">
        <f>ROUND(E39*U39,2)</f>
        <v>3.59</v>
      </c>
      <c r="W39" s="226"/>
      <c r="X39" s="226" t="s">
        <v>146</v>
      </c>
      <c r="Y39" s="207"/>
      <c r="Z39" s="207"/>
      <c r="AA39" s="207"/>
      <c r="AB39" s="207"/>
      <c r="AC39" s="207"/>
      <c r="AD39" s="207"/>
      <c r="AE39" s="207"/>
      <c r="AF39" s="207"/>
      <c r="AG39" s="207" t="s">
        <v>147</v>
      </c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24"/>
      <c r="B40" s="225"/>
      <c r="C40" s="254" t="s">
        <v>200</v>
      </c>
      <c r="D40" s="228"/>
      <c r="E40" s="229">
        <v>0.42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07"/>
      <c r="Z40" s="207"/>
      <c r="AA40" s="207"/>
      <c r="AB40" s="207"/>
      <c r="AC40" s="207"/>
      <c r="AD40" s="207"/>
      <c r="AE40" s="207"/>
      <c r="AF40" s="207"/>
      <c r="AG40" s="207" t="s">
        <v>149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24"/>
      <c r="B41" s="225"/>
      <c r="C41" s="254" t="s">
        <v>202</v>
      </c>
      <c r="D41" s="228"/>
      <c r="E41" s="229">
        <v>1.2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07"/>
      <c r="Z41" s="207"/>
      <c r="AA41" s="207"/>
      <c r="AB41" s="207"/>
      <c r="AC41" s="207"/>
      <c r="AD41" s="207"/>
      <c r="AE41" s="207"/>
      <c r="AF41" s="207"/>
      <c r="AG41" s="207" t="s">
        <v>149</v>
      </c>
      <c r="AH41" s="207">
        <v>0</v>
      </c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24"/>
      <c r="B42" s="225"/>
      <c r="C42" s="254" t="s">
        <v>203</v>
      </c>
      <c r="D42" s="228"/>
      <c r="E42" s="229">
        <v>0.3</v>
      </c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07"/>
      <c r="Z42" s="207"/>
      <c r="AA42" s="207"/>
      <c r="AB42" s="207"/>
      <c r="AC42" s="207"/>
      <c r="AD42" s="207"/>
      <c r="AE42" s="207"/>
      <c r="AF42" s="207"/>
      <c r="AG42" s="207" t="s">
        <v>149</v>
      </c>
      <c r="AH42" s="207">
        <v>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39">
        <v>9</v>
      </c>
      <c r="B43" s="240" t="s">
        <v>207</v>
      </c>
      <c r="C43" s="253" t="s">
        <v>208</v>
      </c>
      <c r="D43" s="241" t="s">
        <v>152</v>
      </c>
      <c r="E43" s="242">
        <v>1.08</v>
      </c>
      <c r="F43" s="243"/>
      <c r="G43" s="244">
        <f>ROUND(E43*F43,2)</f>
        <v>0</v>
      </c>
      <c r="H43" s="227">
        <v>41.83</v>
      </c>
      <c r="I43" s="226">
        <f>ROUND(E43*H43,2)</f>
        <v>45.18</v>
      </c>
      <c r="J43" s="227">
        <v>41.37</v>
      </c>
      <c r="K43" s="226">
        <f>ROUND(E43*J43,2)</f>
        <v>44.68</v>
      </c>
      <c r="L43" s="226">
        <v>15</v>
      </c>
      <c r="M43" s="226">
        <f>G43*(1+L43/100)</f>
        <v>0</v>
      </c>
      <c r="N43" s="226">
        <v>2.5999999999999998E-4</v>
      </c>
      <c r="O43" s="226">
        <f>ROUND(E43*N43,2)</f>
        <v>0</v>
      </c>
      <c r="P43" s="226">
        <v>0</v>
      </c>
      <c r="Q43" s="226">
        <f>ROUND(E43*P43,2)</f>
        <v>0</v>
      </c>
      <c r="R43" s="226"/>
      <c r="S43" s="226" t="s">
        <v>145</v>
      </c>
      <c r="T43" s="226" t="s">
        <v>145</v>
      </c>
      <c r="U43" s="226">
        <v>0.09</v>
      </c>
      <c r="V43" s="226">
        <f>ROUND(E43*U43,2)</f>
        <v>0.1</v>
      </c>
      <c r="W43" s="226"/>
      <c r="X43" s="226" t="s">
        <v>146</v>
      </c>
      <c r="Y43" s="207"/>
      <c r="Z43" s="207"/>
      <c r="AA43" s="207"/>
      <c r="AB43" s="207"/>
      <c r="AC43" s="207"/>
      <c r="AD43" s="207"/>
      <c r="AE43" s="207"/>
      <c r="AF43" s="207"/>
      <c r="AG43" s="207" t="s">
        <v>147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5">
      <c r="A44" s="224"/>
      <c r="B44" s="225"/>
      <c r="C44" s="254" t="s">
        <v>174</v>
      </c>
      <c r="D44" s="228"/>
      <c r="E44" s="229">
        <v>1.08</v>
      </c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07"/>
      <c r="Z44" s="207"/>
      <c r="AA44" s="207"/>
      <c r="AB44" s="207"/>
      <c r="AC44" s="207"/>
      <c r="AD44" s="207"/>
      <c r="AE44" s="207"/>
      <c r="AF44" s="207"/>
      <c r="AG44" s="207" t="s">
        <v>149</v>
      </c>
      <c r="AH44" s="207">
        <v>0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5">
      <c r="A45" s="239">
        <v>10</v>
      </c>
      <c r="B45" s="240" t="s">
        <v>209</v>
      </c>
      <c r="C45" s="253" t="s">
        <v>210</v>
      </c>
      <c r="D45" s="241" t="s">
        <v>152</v>
      </c>
      <c r="E45" s="242">
        <v>4.92</v>
      </c>
      <c r="F45" s="243"/>
      <c r="G45" s="244">
        <f>ROUND(E45*F45,2)</f>
        <v>0</v>
      </c>
      <c r="H45" s="227">
        <v>0</v>
      </c>
      <c r="I45" s="226">
        <f>ROUND(E45*H45,2)</f>
        <v>0</v>
      </c>
      <c r="J45" s="227">
        <v>48.9</v>
      </c>
      <c r="K45" s="226">
        <f>ROUND(E45*J45,2)</f>
        <v>240.59</v>
      </c>
      <c r="L45" s="226">
        <v>15</v>
      </c>
      <c r="M45" s="226">
        <f>G45*(1+L45/100)</f>
        <v>0</v>
      </c>
      <c r="N45" s="226">
        <v>4.0000000000000003E-5</v>
      </c>
      <c r="O45" s="226">
        <f>ROUND(E45*N45,2)</f>
        <v>0</v>
      </c>
      <c r="P45" s="226">
        <v>0</v>
      </c>
      <c r="Q45" s="226">
        <f>ROUND(E45*P45,2)</f>
        <v>0</v>
      </c>
      <c r="R45" s="226"/>
      <c r="S45" s="226" t="s">
        <v>145</v>
      </c>
      <c r="T45" s="226" t="s">
        <v>145</v>
      </c>
      <c r="U45" s="226">
        <v>0</v>
      </c>
      <c r="V45" s="226">
        <f>ROUND(E45*U45,2)</f>
        <v>0</v>
      </c>
      <c r="W45" s="226"/>
      <c r="X45" s="226" t="s">
        <v>211</v>
      </c>
      <c r="Y45" s="207"/>
      <c r="Z45" s="207"/>
      <c r="AA45" s="207"/>
      <c r="AB45" s="207"/>
      <c r="AC45" s="207"/>
      <c r="AD45" s="207"/>
      <c r="AE45" s="207"/>
      <c r="AF45" s="207"/>
      <c r="AG45" s="207" t="s">
        <v>212</v>
      </c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5">
      <c r="A46" s="224"/>
      <c r="B46" s="225"/>
      <c r="C46" s="254" t="s">
        <v>718</v>
      </c>
      <c r="D46" s="228"/>
      <c r="E46" s="229">
        <v>1.2</v>
      </c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07"/>
      <c r="Z46" s="207"/>
      <c r="AA46" s="207"/>
      <c r="AB46" s="207"/>
      <c r="AC46" s="207"/>
      <c r="AD46" s="207"/>
      <c r="AE46" s="207"/>
      <c r="AF46" s="207"/>
      <c r="AG46" s="207" t="s">
        <v>149</v>
      </c>
      <c r="AH46" s="207">
        <v>0</v>
      </c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5">
      <c r="A47" s="224"/>
      <c r="B47" s="225"/>
      <c r="C47" s="254" t="s">
        <v>214</v>
      </c>
      <c r="D47" s="228"/>
      <c r="E47" s="229">
        <v>1.8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07"/>
      <c r="Z47" s="207"/>
      <c r="AA47" s="207"/>
      <c r="AB47" s="207"/>
      <c r="AC47" s="207"/>
      <c r="AD47" s="207"/>
      <c r="AE47" s="207"/>
      <c r="AF47" s="207"/>
      <c r="AG47" s="207" t="s">
        <v>149</v>
      </c>
      <c r="AH47" s="207">
        <v>0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outlineLevel="1" x14ac:dyDescent="0.25">
      <c r="A48" s="224"/>
      <c r="B48" s="225"/>
      <c r="C48" s="254" t="s">
        <v>719</v>
      </c>
      <c r="D48" s="228"/>
      <c r="E48" s="229">
        <v>1.92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07"/>
      <c r="Z48" s="207"/>
      <c r="AA48" s="207"/>
      <c r="AB48" s="207"/>
      <c r="AC48" s="207"/>
      <c r="AD48" s="207"/>
      <c r="AE48" s="207"/>
      <c r="AF48" s="207"/>
      <c r="AG48" s="207" t="s">
        <v>149</v>
      </c>
      <c r="AH48" s="207">
        <v>0</v>
      </c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ht="26.4" x14ac:dyDescent="0.25">
      <c r="A49" s="233" t="s">
        <v>140</v>
      </c>
      <c r="B49" s="234" t="s">
        <v>68</v>
      </c>
      <c r="C49" s="252" t="s">
        <v>69</v>
      </c>
      <c r="D49" s="235"/>
      <c r="E49" s="236"/>
      <c r="F49" s="237"/>
      <c r="G49" s="238">
        <f>SUMIF(AG50:AG55,"&lt;&gt;NOR",G50:G55)</f>
        <v>0</v>
      </c>
      <c r="H49" s="232"/>
      <c r="I49" s="232">
        <f>SUM(I50:I55)</f>
        <v>52.75</v>
      </c>
      <c r="J49" s="232"/>
      <c r="K49" s="232">
        <f>SUM(K50:K55)</f>
        <v>4177.13</v>
      </c>
      <c r="L49" s="232"/>
      <c r="M49" s="232">
        <f>SUM(M50:M55)</f>
        <v>0</v>
      </c>
      <c r="N49" s="232"/>
      <c r="O49" s="232">
        <f>SUM(O50:O55)</f>
        <v>0</v>
      </c>
      <c r="P49" s="232"/>
      <c r="Q49" s="232">
        <f>SUM(Q50:Q55)</f>
        <v>0</v>
      </c>
      <c r="R49" s="232"/>
      <c r="S49" s="232"/>
      <c r="T49" s="232"/>
      <c r="U49" s="232"/>
      <c r="V49" s="232">
        <f>SUM(V50:V55)</f>
        <v>10.55</v>
      </c>
      <c r="W49" s="232"/>
      <c r="X49" s="232"/>
      <c r="AG49" t="s">
        <v>141</v>
      </c>
    </row>
    <row r="50" spans="1:60" outlineLevel="1" x14ac:dyDescent="0.25">
      <c r="A50" s="239">
        <v>11</v>
      </c>
      <c r="B50" s="240" t="s">
        <v>227</v>
      </c>
      <c r="C50" s="253" t="s">
        <v>228</v>
      </c>
      <c r="D50" s="241" t="s">
        <v>152</v>
      </c>
      <c r="E50" s="242">
        <v>34.25</v>
      </c>
      <c r="F50" s="243"/>
      <c r="G50" s="244">
        <f>ROUND(E50*F50,2)</f>
        <v>0</v>
      </c>
      <c r="H50" s="227">
        <v>1.54</v>
      </c>
      <c r="I50" s="226">
        <f>ROUND(E50*H50,2)</f>
        <v>52.75</v>
      </c>
      <c r="J50" s="227">
        <v>121.96</v>
      </c>
      <c r="K50" s="226">
        <f>ROUND(E50*J50,2)</f>
        <v>4177.13</v>
      </c>
      <c r="L50" s="226">
        <v>15</v>
      </c>
      <c r="M50" s="226">
        <f>G50*(1+L50/100)</f>
        <v>0</v>
      </c>
      <c r="N50" s="226">
        <v>4.0000000000000003E-5</v>
      </c>
      <c r="O50" s="226">
        <f>ROUND(E50*N50,2)</f>
        <v>0</v>
      </c>
      <c r="P50" s="226">
        <v>0</v>
      </c>
      <c r="Q50" s="226">
        <f>ROUND(E50*P50,2)</f>
        <v>0</v>
      </c>
      <c r="R50" s="226"/>
      <c r="S50" s="226" t="s">
        <v>145</v>
      </c>
      <c r="T50" s="226" t="s">
        <v>145</v>
      </c>
      <c r="U50" s="226">
        <v>0.308</v>
      </c>
      <c r="V50" s="226">
        <f>ROUND(E50*U50,2)</f>
        <v>10.55</v>
      </c>
      <c r="W50" s="226"/>
      <c r="X50" s="226" t="s">
        <v>146</v>
      </c>
      <c r="Y50" s="207"/>
      <c r="Z50" s="207"/>
      <c r="AA50" s="207"/>
      <c r="AB50" s="207"/>
      <c r="AC50" s="207"/>
      <c r="AD50" s="207"/>
      <c r="AE50" s="207"/>
      <c r="AF50" s="207"/>
      <c r="AG50" s="207" t="s">
        <v>147</v>
      </c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5">
      <c r="A51" s="224"/>
      <c r="B51" s="225"/>
      <c r="C51" s="254" t="s">
        <v>164</v>
      </c>
      <c r="D51" s="228"/>
      <c r="E51" s="229">
        <v>1.95</v>
      </c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07"/>
      <c r="Z51" s="207"/>
      <c r="AA51" s="207"/>
      <c r="AB51" s="207"/>
      <c r="AC51" s="207"/>
      <c r="AD51" s="207"/>
      <c r="AE51" s="207"/>
      <c r="AF51" s="207"/>
      <c r="AG51" s="207" t="s">
        <v>149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5">
      <c r="A52" s="224"/>
      <c r="B52" s="225"/>
      <c r="C52" s="254" t="s">
        <v>177</v>
      </c>
      <c r="D52" s="228"/>
      <c r="E52" s="229">
        <v>5.04</v>
      </c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07"/>
      <c r="Z52" s="207"/>
      <c r="AA52" s="207"/>
      <c r="AB52" s="207"/>
      <c r="AC52" s="207"/>
      <c r="AD52" s="207"/>
      <c r="AE52" s="207"/>
      <c r="AF52" s="207"/>
      <c r="AG52" s="207" t="s">
        <v>149</v>
      </c>
      <c r="AH52" s="207">
        <v>0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5">
      <c r="A53" s="224"/>
      <c r="B53" s="225"/>
      <c r="C53" s="254" t="s">
        <v>178</v>
      </c>
      <c r="D53" s="228"/>
      <c r="E53" s="229">
        <v>6.72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07"/>
      <c r="Z53" s="207"/>
      <c r="AA53" s="207"/>
      <c r="AB53" s="207"/>
      <c r="AC53" s="207"/>
      <c r="AD53" s="207"/>
      <c r="AE53" s="207"/>
      <c r="AF53" s="207"/>
      <c r="AG53" s="207" t="s">
        <v>149</v>
      </c>
      <c r="AH53" s="207">
        <v>0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5">
      <c r="A54" s="224"/>
      <c r="B54" s="225"/>
      <c r="C54" s="254" t="s">
        <v>179</v>
      </c>
      <c r="D54" s="228"/>
      <c r="E54" s="229">
        <v>4.1399999999999997</v>
      </c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07"/>
      <c r="Z54" s="207"/>
      <c r="AA54" s="207"/>
      <c r="AB54" s="207"/>
      <c r="AC54" s="207"/>
      <c r="AD54" s="207"/>
      <c r="AE54" s="207"/>
      <c r="AF54" s="207"/>
      <c r="AG54" s="207" t="s">
        <v>149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5">
      <c r="A55" s="224"/>
      <c r="B55" s="225"/>
      <c r="C55" s="254" t="s">
        <v>180</v>
      </c>
      <c r="D55" s="228"/>
      <c r="E55" s="229">
        <v>16.399999999999999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07"/>
      <c r="Z55" s="207"/>
      <c r="AA55" s="207"/>
      <c r="AB55" s="207"/>
      <c r="AC55" s="207"/>
      <c r="AD55" s="207"/>
      <c r="AE55" s="207"/>
      <c r="AF55" s="207"/>
      <c r="AG55" s="207" t="s">
        <v>149</v>
      </c>
      <c r="AH55" s="207">
        <v>0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x14ac:dyDescent="0.25">
      <c r="A56" s="233" t="s">
        <v>140</v>
      </c>
      <c r="B56" s="234" t="s">
        <v>70</v>
      </c>
      <c r="C56" s="252" t="s">
        <v>71</v>
      </c>
      <c r="D56" s="235"/>
      <c r="E56" s="236"/>
      <c r="F56" s="237"/>
      <c r="G56" s="238">
        <f>SUMIF(AG57:AG83,"&lt;&gt;NOR",G57:G83)</f>
        <v>0</v>
      </c>
      <c r="H56" s="232"/>
      <c r="I56" s="232">
        <f>SUM(I57:I83)</f>
        <v>807.75</v>
      </c>
      <c r="J56" s="232"/>
      <c r="K56" s="232">
        <f>SUM(K57:K83)</f>
        <v>8833.7299999999977</v>
      </c>
      <c r="L56" s="232"/>
      <c r="M56" s="232">
        <f>SUM(M57:M83)</f>
        <v>0</v>
      </c>
      <c r="N56" s="232"/>
      <c r="O56" s="232">
        <f>SUM(O57:O83)</f>
        <v>0.01</v>
      </c>
      <c r="P56" s="232"/>
      <c r="Q56" s="232">
        <f>SUM(Q57:Q83)</f>
        <v>1.05</v>
      </c>
      <c r="R56" s="232"/>
      <c r="S56" s="232"/>
      <c r="T56" s="232"/>
      <c r="U56" s="232"/>
      <c r="V56" s="232">
        <f>SUM(V57:V83)</f>
        <v>20.919999999999998</v>
      </c>
      <c r="W56" s="232"/>
      <c r="X56" s="232"/>
      <c r="AG56" t="s">
        <v>141</v>
      </c>
    </row>
    <row r="57" spans="1:60" outlineLevel="1" x14ac:dyDescent="0.25">
      <c r="A57" s="245">
        <v>12</v>
      </c>
      <c r="B57" s="246" t="s">
        <v>240</v>
      </c>
      <c r="C57" s="255" t="s">
        <v>697</v>
      </c>
      <c r="D57" s="247" t="s">
        <v>224</v>
      </c>
      <c r="E57" s="248">
        <v>4</v>
      </c>
      <c r="F57" s="249"/>
      <c r="G57" s="250">
        <f>ROUND(E57*F57,2)</f>
        <v>0</v>
      </c>
      <c r="H57" s="227">
        <v>0</v>
      </c>
      <c r="I57" s="226">
        <f>ROUND(E57*H57,2)</f>
        <v>0</v>
      </c>
      <c r="J57" s="227">
        <v>17.600000000000001</v>
      </c>
      <c r="K57" s="226">
        <f>ROUND(E57*J57,2)</f>
        <v>70.400000000000006</v>
      </c>
      <c r="L57" s="226">
        <v>15</v>
      </c>
      <c r="M57" s="226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6"/>
      <c r="S57" s="226" t="s">
        <v>145</v>
      </c>
      <c r="T57" s="226" t="s">
        <v>145</v>
      </c>
      <c r="U57" s="226">
        <v>0.05</v>
      </c>
      <c r="V57" s="226">
        <f>ROUND(E57*U57,2)</f>
        <v>0.2</v>
      </c>
      <c r="W57" s="226"/>
      <c r="X57" s="226" t="s">
        <v>146</v>
      </c>
      <c r="Y57" s="207"/>
      <c r="Z57" s="207"/>
      <c r="AA57" s="207"/>
      <c r="AB57" s="207"/>
      <c r="AC57" s="207"/>
      <c r="AD57" s="207"/>
      <c r="AE57" s="207"/>
      <c r="AF57" s="207"/>
      <c r="AG57" s="207" t="s">
        <v>147</v>
      </c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5">
      <c r="A58" s="245">
        <v>13</v>
      </c>
      <c r="B58" s="246" t="s">
        <v>251</v>
      </c>
      <c r="C58" s="255" t="s">
        <v>252</v>
      </c>
      <c r="D58" s="247" t="s">
        <v>157</v>
      </c>
      <c r="E58" s="248">
        <v>6</v>
      </c>
      <c r="F58" s="249"/>
      <c r="G58" s="250">
        <f>ROUND(E58*F58,2)</f>
        <v>0</v>
      </c>
      <c r="H58" s="227">
        <v>13.06</v>
      </c>
      <c r="I58" s="226">
        <f>ROUND(E58*H58,2)</f>
        <v>78.36</v>
      </c>
      <c r="J58" s="227">
        <v>99.94</v>
      </c>
      <c r="K58" s="226">
        <f>ROUND(E58*J58,2)</f>
        <v>599.64</v>
      </c>
      <c r="L58" s="226">
        <v>15</v>
      </c>
      <c r="M58" s="226">
        <f>G58*(1+L58/100)</f>
        <v>0</v>
      </c>
      <c r="N58" s="226">
        <v>4.8999999999999998E-4</v>
      </c>
      <c r="O58" s="226">
        <f>ROUND(E58*N58,2)</f>
        <v>0</v>
      </c>
      <c r="P58" s="226">
        <v>6.0000000000000001E-3</v>
      </c>
      <c r="Q58" s="226">
        <f>ROUND(E58*P58,2)</f>
        <v>0.04</v>
      </c>
      <c r="R58" s="226"/>
      <c r="S58" s="226" t="s">
        <v>145</v>
      </c>
      <c r="T58" s="226" t="s">
        <v>145</v>
      </c>
      <c r="U58" s="226">
        <v>0.27400000000000002</v>
      </c>
      <c r="V58" s="226">
        <f>ROUND(E58*U58,2)</f>
        <v>1.64</v>
      </c>
      <c r="W58" s="226"/>
      <c r="X58" s="226" t="s">
        <v>146</v>
      </c>
      <c r="Y58" s="207"/>
      <c r="Z58" s="207"/>
      <c r="AA58" s="207"/>
      <c r="AB58" s="207"/>
      <c r="AC58" s="207"/>
      <c r="AD58" s="207"/>
      <c r="AE58" s="207"/>
      <c r="AF58" s="207"/>
      <c r="AG58" s="207" t="s">
        <v>147</v>
      </c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5">
      <c r="A59" s="245">
        <v>14</v>
      </c>
      <c r="B59" s="246" t="s">
        <v>253</v>
      </c>
      <c r="C59" s="255" t="s">
        <v>254</v>
      </c>
      <c r="D59" s="247" t="s">
        <v>157</v>
      </c>
      <c r="E59" s="248">
        <v>5</v>
      </c>
      <c r="F59" s="249"/>
      <c r="G59" s="250">
        <f>ROUND(E59*F59,2)</f>
        <v>0</v>
      </c>
      <c r="H59" s="227">
        <v>13.06</v>
      </c>
      <c r="I59" s="226">
        <f>ROUND(E59*H59,2)</f>
        <v>65.3</v>
      </c>
      <c r="J59" s="227">
        <v>151.94</v>
      </c>
      <c r="K59" s="226">
        <f>ROUND(E59*J59,2)</f>
        <v>759.7</v>
      </c>
      <c r="L59" s="226">
        <v>15</v>
      </c>
      <c r="M59" s="226">
        <f>G59*(1+L59/100)</f>
        <v>0</v>
      </c>
      <c r="N59" s="226">
        <v>4.8999999999999998E-4</v>
      </c>
      <c r="O59" s="226">
        <f>ROUND(E59*N59,2)</f>
        <v>0</v>
      </c>
      <c r="P59" s="226">
        <v>2.7E-2</v>
      </c>
      <c r="Q59" s="226">
        <f>ROUND(E59*P59,2)</f>
        <v>0.14000000000000001</v>
      </c>
      <c r="R59" s="226"/>
      <c r="S59" s="226" t="s">
        <v>145</v>
      </c>
      <c r="T59" s="226" t="s">
        <v>145</v>
      </c>
      <c r="U59" s="226">
        <v>0.42199999999999999</v>
      </c>
      <c r="V59" s="226">
        <f>ROUND(E59*U59,2)</f>
        <v>2.11</v>
      </c>
      <c r="W59" s="226"/>
      <c r="X59" s="226" t="s">
        <v>146</v>
      </c>
      <c r="Y59" s="207"/>
      <c r="Z59" s="207"/>
      <c r="AA59" s="207"/>
      <c r="AB59" s="207"/>
      <c r="AC59" s="207"/>
      <c r="AD59" s="207"/>
      <c r="AE59" s="207"/>
      <c r="AF59" s="207"/>
      <c r="AG59" s="207" t="s">
        <v>147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outlineLevel="1" x14ac:dyDescent="0.25">
      <c r="A60" s="245">
        <v>15</v>
      </c>
      <c r="B60" s="246" t="s">
        <v>255</v>
      </c>
      <c r="C60" s="255" t="s">
        <v>256</v>
      </c>
      <c r="D60" s="247" t="s">
        <v>157</v>
      </c>
      <c r="E60" s="248">
        <v>40</v>
      </c>
      <c r="F60" s="249"/>
      <c r="G60" s="250">
        <f>ROUND(E60*F60,2)</f>
        <v>0</v>
      </c>
      <c r="H60" s="227">
        <v>13.02</v>
      </c>
      <c r="I60" s="226">
        <f>ROUND(E60*H60,2)</f>
        <v>520.79999999999995</v>
      </c>
      <c r="J60" s="227">
        <v>102.48</v>
      </c>
      <c r="K60" s="226">
        <f>ROUND(E60*J60,2)</f>
        <v>4099.2</v>
      </c>
      <c r="L60" s="226">
        <v>15</v>
      </c>
      <c r="M60" s="226">
        <f>G60*(1+L60/100)</f>
        <v>0</v>
      </c>
      <c r="N60" s="226">
        <v>0</v>
      </c>
      <c r="O60" s="226">
        <f>ROUND(E60*N60,2)</f>
        <v>0</v>
      </c>
      <c r="P60" s="226">
        <v>2.16E-3</v>
      </c>
      <c r="Q60" s="226">
        <f>ROUND(E60*P60,2)</f>
        <v>0.09</v>
      </c>
      <c r="R60" s="226"/>
      <c r="S60" s="226" t="s">
        <v>145</v>
      </c>
      <c r="T60" s="226" t="s">
        <v>145</v>
      </c>
      <c r="U60" s="226">
        <v>0.26500000000000001</v>
      </c>
      <c r="V60" s="226">
        <f>ROUND(E60*U60,2)</f>
        <v>10.6</v>
      </c>
      <c r="W60" s="226"/>
      <c r="X60" s="226" t="s">
        <v>146</v>
      </c>
      <c r="Y60" s="207"/>
      <c r="Z60" s="207"/>
      <c r="AA60" s="207"/>
      <c r="AB60" s="207"/>
      <c r="AC60" s="207"/>
      <c r="AD60" s="207"/>
      <c r="AE60" s="207"/>
      <c r="AF60" s="207"/>
      <c r="AG60" s="207" t="s">
        <v>147</v>
      </c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5">
      <c r="A61" s="245">
        <v>16</v>
      </c>
      <c r="B61" s="246" t="s">
        <v>257</v>
      </c>
      <c r="C61" s="255" t="s">
        <v>258</v>
      </c>
      <c r="D61" s="247" t="s">
        <v>157</v>
      </c>
      <c r="E61" s="248">
        <v>10</v>
      </c>
      <c r="F61" s="249"/>
      <c r="G61" s="250">
        <f>ROUND(E61*F61,2)</f>
        <v>0</v>
      </c>
      <c r="H61" s="227">
        <v>13.06</v>
      </c>
      <c r="I61" s="226">
        <f>ROUND(E61*H61,2)</f>
        <v>130.6</v>
      </c>
      <c r="J61" s="227">
        <v>42.54</v>
      </c>
      <c r="K61" s="226">
        <f>ROUND(E61*J61,2)</f>
        <v>425.4</v>
      </c>
      <c r="L61" s="226">
        <v>15</v>
      </c>
      <c r="M61" s="226">
        <f>G61*(1+L61/100)</f>
        <v>0</v>
      </c>
      <c r="N61" s="226">
        <v>4.8999999999999998E-4</v>
      </c>
      <c r="O61" s="226">
        <f>ROUND(E61*N61,2)</f>
        <v>0</v>
      </c>
      <c r="P61" s="226">
        <v>1E-3</v>
      </c>
      <c r="Q61" s="226">
        <f>ROUND(E61*P61,2)</f>
        <v>0.01</v>
      </c>
      <c r="R61" s="226"/>
      <c r="S61" s="226" t="s">
        <v>145</v>
      </c>
      <c r="T61" s="226" t="s">
        <v>145</v>
      </c>
      <c r="U61" s="226">
        <v>0.111</v>
      </c>
      <c r="V61" s="226">
        <f>ROUND(E61*U61,2)</f>
        <v>1.1100000000000001</v>
      </c>
      <c r="W61" s="226"/>
      <c r="X61" s="226" t="s">
        <v>146</v>
      </c>
      <c r="Y61" s="207"/>
      <c r="Z61" s="207"/>
      <c r="AA61" s="207"/>
      <c r="AB61" s="207"/>
      <c r="AC61" s="207"/>
      <c r="AD61" s="207"/>
      <c r="AE61" s="207"/>
      <c r="AF61" s="207"/>
      <c r="AG61" s="207" t="s">
        <v>147</v>
      </c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5">
      <c r="A62" s="239">
        <v>17</v>
      </c>
      <c r="B62" s="240" t="s">
        <v>259</v>
      </c>
      <c r="C62" s="253" t="s">
        <v>260</v>
      </c>
      <c r="D62" s="241" t="s">
        <v>152</v>
      </c>
      <c r="E62" s="242">
        <v>32.299999999999997</v>
      </c>
      <c r="F62" s="243"/>
      <c r="G62" s="244">
        <f>ROUND(E62*F62,2)</f>
        <v>0</v>
      </c>
      <c r="H62" s="227">
        <v>0</v>
      </c>
      <c r="I62" s="226">
        <f>ROUND(E62*H62,2)</f>
        <v>0</v>
      </c>
      <c r="J62" s="227">
        <v>10.5</v>
      </c>
      <c r="K62" s="226">
        <f>ROUND(E62*J62,2)</f>
        <v>339.15</v>
      </c>
      <c r="L62" s="226">
        <v>15</v>
      </c>
      <c r="M62" s="226">
        <f>G62*(1+L62/100)</f>
        <v>0</v>
      </c>
      <c r="N62" s="226">
        <v>0</v>
      </c>
      <c r="O62" s="226">
        <f>ROUND(E62*N62,2)</f>
        <v>0</v>
      </c>
      <c r="P62" s="226">
        <v>4.0000000000000001E-3</v>
      </c>
      <c r="Q62" s="226">
        <f>ROUND(E62*P62,2)</f>
        <v>0.13</v>
      </c>
      <c r="R62" s="226"/>
      <c r="S62" s="226" t="s">
        <v>145</v>
      </c>
      <c r="T62" s="226" t="s">
        <v>145</v>
      </c>
      <c r="U62" s="226">
        <v>0.03</v>
      </c>
      <c r="V62" s="226">
        <f>ROUND(E62*U62,2)</f>
        <v>0.97</v>
      </c>
      <c r="W62" s="226"/>
      <c r="X62" s="226" t="s">
        <v>146</v>
      </c>
      <c r="Y62" s="207"/>
      <c r="Z62" s="207"/>
      <c r="AA62" s="207"/>
      <c r="AB62" s="207"/>
      <c r="AC62" s="207"/>
      <c r="AD62" s="207"/>
      <c r="AE62" s="207"/>
      <c r="AF62" s="207"/>
      <c r="AG62" s="207" t="s">
        <v>147</v>
      </c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5">
      <c r="A63" s="224"/>
      <c r="B63" s="225"/>
      <c r="C63" s="254" t="s">
        <v>177</v>
      </c>
      <c r="D63" s="228"/>
      <c r="E63" s="229">
        <v>5.04</v>
      </c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07"/>
      <c r="Z63" s="207"/>
      <c r="AA63" s="207"/>
      <c r="AB63" s="207"/>
      <c r="AC63" s="207"/>
      <c r="AD63" s="207"/>
      <c r="AE63" s="207"/>
      <c r="AF63" s="207"/>
      <c r="AG63" s="207" t="s">
        <v>149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outlineLevel="1" x14ac:dyDescent="0.25">
      <c r="A64" s="224"/>
      <c r="B64" s="225"/>
      <c r="C64" s="254" t="s">
        <v>178</v>
      </c>
      <c r="D64" s="228"/>
      <c r="E64" s="229">
        <v>6.72</v>
      </c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07"/>
      <c r="Z64" s="207"/>
      <c r="AA64" s="207"/>
      <c r="AB64" s="207"/>
      <c r="AC64" s="207"/>
      <c r="AD64" s="207"/>
      <c r="AE64" s="207"/>
      <c r="AF64" s="207"/>
      <c r="AG64" s="207" t="s">
        <v>149</v>
      </c>
      <c r="AH64" s="207">
        <v>0</v>
      </c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5">
      <c r="A65" s="224"/>
      <c r="B65" s="225"/>
      <c r="C65" s="254" t="s">
        <v>179</v>
      </c>
      <c r="D65" s="228"/>
      <c r="E65" s="229">
        <v>4.1399999999999997</v>
      </c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07"/>
      <c r="Z65" s="207"/>
      <c r="AA65" s="207"/>
      <c r="AB65" s="207"/>
      <c r="AC65" s="207"/>
      <c r="AD65" s="207"/>
      <c r="AE65" s="207"/>
      <c r="AF65" s="207"/>
      <c r="AG65" s="207" t="s">
        <v>149</v>
      </c>
      <c r="AH65" s="207">
        <v>0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5">
      <c r="A66" s="224"/>
      <c r="B66" s="225"/>
      <c r="C66" s="254" t="s">
        <v>180</v>
      </c>
      <c r="D66" s="228"/>
      <c r="E66" s="229">
        <v>16.399999999999999</v>
      </c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07"/>
      <c r="Z66" s="207"/>
      <c r="AA66" s="207"/>
      <c r="AB66" s="207"/>
      <c r="AC66" s="207"/>
      <c r="AD66" s="207"/>
      <c r="AE66" s="207"/>
      <c r="AF66" s="207"/>
      <c r="AG66" s="207" t="s">
        <v>149</v>
      </c>
      <c r="AH66" s="207">
        <v>0</v>
      </c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5">
      <c r="A67" s="239">
        <v>18</v>
      </c>
      <c r="B67" s="240" t="s">
        <v>261</v>
      </c>
      <c r="C67" s="253" t="s">
        <v>262</v>
      </c>
      <c r="D67" s="241" t="s">
        <v>152</v>
      </c>
      <c r="E67" s="242">
        <v>99.542000000000002</v>
      </c>
      <c r="F67" s="243"/>
      <c r="G67" s="244">
        <f>ROUND(E67*F67,2)</f>
        <v>0</v>
      </c>
      <c r="H67" s="227">
        <v>0</v>
      </c>
      <c r="I67" s="226">
        <f>ROUND(E67*H67,2)</f>
        <v>0</v>
      </c>
      <c r="J67" s="227">
        <v>10.5</v>
      </c>
      <c r="K67" s="226">
        <f>ROUND(E67*J67,2)</f>
        <v>1045.19</v>
      </c>
      <c r="L67" s="226">
        <v>15</v>
      </c>
      <c r="M67" s="226">
        <f>G67*(1+L67/100)</f>
        <v>0</v>
      </c>
      <c r="N67" s="226">
        <v>0</v>
      </c>
      <c r="O67" s="226">
        <f>ROUND(E67*N67,2)</f>
        <v>0</v>
      </c>
      <c r="P67" s="226">
        <v>4.0000000000000001E-3</v>
      </c>
      <c r="Q67" s="226">
        <f>ROUND(E67*P67,2)</f>
        <v>0.4</v>
      </c>
      <c r="R67" s="226"/>
      <c r="S67" s="226" t="s">
        <v>145</v>
      </c>
      <c r="T67" s="226" t="s">
        <v>145</v>
      </c>
      <c r="U67" s="226">
        <v>0.03</v>
      </c>
      <c r="V67" s="226">
        <f>ROUND(E67*U67,2)</f>
        <v>2.99</v>
      </c>
      <c r="W67" s="226"/>
      <c r="X67" s="226" t="s">
        <v>146</v>
      </c>
      <c r="Y67" s="207"/>
      <c r="Z67" s="207"/>
      <c r="AA67" s="207"/>
      <c r="AB67" s="207"/>
      <c r="AC67" s="207"/>
      <c r="AD67" s="207"/>
      <c r="AE67" s="207"/>
      <c r="AF67" s="207"/>
      <c r="AG67" s="207" t="s">
        <v>147</v>
      </c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5">
      <c r="A68" s="224"/>
      <c r="B68" s="225"/>
      <c r="C68" s="254" t="s">
        <v>189</v>
      </c>
      <c r="D68" s="228"/>
      <c r="E68" s="229">
        <v>15.12</v>
      </c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07"/>
      <c r="Z68" s="207"/>
      <c r="AA68" s="207"/>
      <c r="AB68" s="207"/>
      <c r="AC68" s="207"/>
      <c r="AD68" s="207"/>
      <c r="AE68" s="207"/>
      <c r="AF68" s="207"/>
      <c r="AG68" s="207" t="s">
        <v>149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5">
      <c r="A69" s="224"/>
      <c r="B69" s="225"/>
      <c r="C69" s="254" t="s">
        <v>190</v>
      </c>
      <c r="D69" s="228"/>
      <c r="E69" s="229">
        <v>-3.1520000000000001</v>
      </c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07"/>
      <c r="Z69" s="207"/>
      <c r="AA69" s="207"/>
      <c r="AB69" s="207"/>
      <c r="AC69" s="207"/>
      <c r="AD69" s="207"/>
      <c r="AE69" s="207"/>
      <c r="AF69" s="207"/>
      <c r="AG69" s="207" t="s">
        <v>149</v>
      </c>
      <c r="AH69" s="207">
        <v>0</v>
      </c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5">
      <c r="A70" s="224"/>
      <c r="B70" s="225"/>
      <c r="C70" s="254" t="s">
        <v>191</v>
      </c>
      <c r="D70" s="228"/>
      <c r="E70" s="229">
        <v>24.84</v>
      </c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07"/>
      <c r="Z70" s="207"/>
      <c r="AA70" s="207"/>
      <c r="AB70" s="207"/>
      <c r="AC70" s="207"/>
      <c r="AD70" s="207"/>
      <c r="AE70" s="207"/>
      <c r="AF70" s="207"/>
      <c r="AG70" s="207" t="s">
        <v>149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5">
      <c r="A71" s="224"/>
      <c r="B71" s="225"/>
      <c r="C71" s="254" t="s">
        <v>192</v>
      </c>
      <c r="D71" s="228"/>
      <c r="E71" s="229">
        <v>-6.3040000000000003</v>
      </c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07"/>
      <c r="Z71" s="207"/>
      <c r="AA71" s="207"/>
      <c r="AB71" s="207"/>
      <c r="AC71" s="207"/>
      <c r="AD71" s="207"/>
      <c r="AE71" s="207"/>
      <c r="AF71" s="207"/>
      <c r="AG71" s="207" t="s">
        <v>149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5">
      <c r="A72" s="224"/>
      <c r="B72" s="225"/>
      <c r="C72" s="254" t="s">
        <v>193</v>
      </c>
      <c r="D72" s="228"/>
      <c r="E72" s="229">
        <v>28.08</v>
      </c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07"/>
      <c r="Z72" s="207"/>
      <c r="AA72" s="207"/>
      <c r="AB72" s="207"/>
      <c r="AC72" s="207"/>
      <c r="AD72" s="207"/>
      <c r="AE72" s="207"/>
      <c r="AF72" s="207"/>
      <c r="AG72" s="207" t="s">
        <v>149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5">
      <c r="A73" s="224"/>
      <c r="B73" s="225"/>
      <c r="C73" s="254" t="s">
        <v>194</v>
      </c>
      <c r="D73" s="228"/>
      <c r="E73" s="229">
        <v>-1.5760000000000001</v>
      </c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07"/>
      <c r="Z73" s="207"/>
      <c r="AA73" s="207"/>
      <c r="AB73" s="207"/>
      <c r="AC73" s="207"/>
      <c r="AD73" s="207"/>
      <c r="AE73" s="207"/>
      <c r="AF73" s="207"/>
      <c r="AG73" s="207" t="s">
        <v>149</v>
      </c>
      <c r="AH73" s="207">
        <v>0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5">
      <c r="A74" s="224"/>
      <c r="B74" s="225"/>
      <c r="C74" s="254" t="s">
        <v>195</v>
      </c>
      <c r="D74" s="228"/>
      <c r="E74" s="229">
        <v>-2.25</v>
      </c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07"/>
      <c r="Z74" s="207"/>
      <c r="AA74" s="207"/>
      <c r="AB74" s="207"/>
      <c r="AC74" s="207"/>
      <c r="AD74" s="207"/>
      <c r="AE74" s="207"/>
      <c r="AF74" s="207"/>
      <c r="AG74" s="207" t="s">
        <v>149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5">
      <c r="A75" s="224"/>
      <c r="B75" s="225"/>
      <c r="C75" s="254" t="s">
        <v>263</v>
      </c>
      <c r="D75" s="228"/>
      <c r="E75" s="229">
        <v>5.74</v>
      </c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07"/>
      <c r="Z75" s="207"/>
      <c r="AA75" s="207"/>
      <c r="AB75" s="207"/>
      <c r="AC75" s="207"/>
      <c r="AD75" s="207"/>
      <c r="AE75" s="207"/>
      <c r="AF75" s="207"/>
      <c r="AG75" s="207" t="s">
        <v>149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5">
      <c r="A76" s="224"/>
      <c r="B76" s="225"/>
      <c r="C76" s="254" t="s">
        <v>197</v>
      </c>
      <c r="D76" s="228"/>
      <c r="E76" s="229">
        <v>43.74</v>
      </c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07"/>
      <c r="Z76" s="207"/>
      <c r="AA76" s="207"/>
      <c r="AB76" s="207"/>
      <c r="AC76" s="207"/>
      <c r="AD76" s="207"/>
      <c r="AE76" s="207"/>
      <c r="AF76" s="207"/>
      <c r="AG76" s="207" t="s">
        <v>149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5">
      <c r="A77" s="224"/>
      <c r="B77" s="225"/>
      <c r="C77" s="254" t="s">
        <v>194</v>
      </c>
      <c r="D77" s="228"/>
      <c r="E77" s="229">
        <v>-1.5760000000000001</v>
      </c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07"/>
      <c r="Z77" s="207"/>
      <c r="AA77" s="207"/>
      <c r="AB77" s="207"/>
      <c r="AC77" s="207"/>
      <c r="AD77" s="207"/>
      <c r="AE77" s="207"/>
      <c r="AF77" s="207"/>
      <c r="AG77" s="207" t="s">
        <v>149</v>
      </c>
      <c r="AH77" s="207">
        <v>0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outlineLevel="1" x14ac:dyDescent="0.25">
      <c r="A78" s="224"/>
      <c r="B78" s="225"/>
      <c r="C78" s="254" t="s">
        <v>695</v>
      </c>
      <c r="D78" s="228"/>
      <c r="E78" s="229">
        <v>-1.2</v>
      </c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07"/>
      <c r="Z78" s="207"/>
      <c r="AA78" s="207"/>
      <c r="AB78" s="207"/>
      <c r="AC78" s="207"/>
      <c r="AD78" s="207"/>
      <c r="AE78" s="207"/>
      <c r="AF78" s="207"/>
      <c r="AG78" s="207" t="s">
        <v>149</v>
      </c>
      <c r="AH78" s="207">
        <v>0</v>
      </c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</row>
    <row r="79" spans="1:60" outlineLevel="1" x14ac:dyDescent="0.25">
      <c r="A79" s="224"/>
      <c r="B79" s="225"/>
      <c r="C79" s="254" t="s">
        <v>696</v>
      </c>
      <c r="D79" s="228"/>
      <c r="E79" s="229">
        <v>-1.92</v>
      </c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07"/>
      <c r="Z79" s="207"/>
      <c r="AA79" s="207"/>
      <c r="AB79" s="207"/>
      <c r="AC79" s="207"/>
      <c r="AD79" s="207"/>
      <c r="AE79" s="207"/>
      <c r="AF79" s="207"/>
      <c r="AG79" s="207" t="s">
        <v>149</v>
      </c>
      <c r="AH79" s="207">
        <v>0</v>
      </c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ht="20.399999999999999" outlineLevel="1" x14ac:dyDescent="0.25">
      <c r="A80" s="245">
        <v>19</v>
      </c>
      <c r="B80" s="246" t="s">
        <v>264</v>
      </c>
      <c r="C80" s="255" t="s">
        <v>265</v>
      </c>
      <c r="D80" s="247" t="s">
        <v>224</v>
      </c>
      <c r="E80" s="248">
        <v>3</v>
      </c>
      <c r="F80" s="249"/>
      <c r="G80" s="250">
        <f>ROUND(E80*F80,2)</f>
        <v>0</v>
      </c>
      <c r="H80" s="227">
        <v>4.2300000000000004</v>
      </c>
      <c r="I80" s="226">
        <f>ROUND(E80*H80,2)</f>
        <v>12.69</v>
      </c>
      <c r="J80" s="227">
        <v>193.77</v>
      </c>
      <c r="K80" s="226">
        <f>ROUND(E80*J80,2)</f>
        <v>581.30999999999995</v>
      </c>
      <c r="L80" s="226">
        <v>15</v>
      </c>
      <c r="M80" s="226">
        <f>G80*(1+L80/100)</f>
        <v>0</v>
      </c>
      <c r="N80" s="226">
        <v>3.6700000000000001E-3</v>
      </c>
      <c r="O80" s="226">
        <f>ROUND(E80*N80,2)</f>
        <v>0.01</v>
      </c>
      <c r="P80" s="226">
        <v>0</v>
      </c>
      <c r="Q80" s="226">
        <f>ROUND(E80*P80,2)</f>
        <v>0</v>
      </c>
      <c r="R80" s="226"/>
      <c r="S80" s="226" t="s">
        <v>145</v>
      </c>
      <c r="T80" s="226" t="s">
        <v>145</v>
      </c>
      <c r="U80" s="226">
        <v>0.433</v>
      </c>
      <c r="V80" s="226">
        <f>ROUND(E80*U80,2)</f>
        <v>1.3</v>
      </c>
      <c r="W80" s="226"/>
      <c r="X80" s="226" t="s">
        <v>146</v>
      </c>
      <c r="Y80" s="207"/>
      <c r="Z80" s="207"/>
      <c r="AA80" s="207"/>
      <c r="AB80" s="207"/>
      <c r="AC80" s="207"/>
      <c r="AD80" s="207"/>
      <c r="AE80" s="207"/>
      <c r="AF80" s="207"/>
      <c r="AG80" s="207" t="s">
        <v>147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ht="20.399999999999999" outlineLevel="1" x14ac:dyDescent="0.25">
      <c r="A81" s="239">
        <v>20</v>
      </c>
      <c r="B81" s="240" t="s">
        <v>266</v>
      </c>
      <c r="C81" s="253" t="s">
        <v>267</v>
      </c>
      <c r="D81" s="241" t="s">
        <v>152</v>
      </c>
      <c r="E81" s="242">
        <v>3.88</v>
      </c>
      <c r="F81" s="243"/>
      <c r="G81" s="244">
        <f>ROUND(E81*F81,2)</f>
        <v>0</v>
      </c>
      <c r="H81" s="227">
        <v>0</v>
      </c>
      <c r="I81" s="226">
        <f>ROUND(E81*H81,2)</f>
        <v>0</v>
      </c>
      <c r="J81" s="227">
        <v>235.5</v>
      </c>
      <c r="K81" s="226">
        <f>ROUND(E81*J81,2)</f>
        <v>913.74</v>
      </c>
      <c r="L81" s="226">
        <v>15</v>
      </c>
      <c r="M81" s="226">
        <f>G81*(1+L81/100)</f>
        <v>0</v>
      </c>
      <c r="N81" s="226">
        <v>0</v>
      </c>
      <c r="O81" s="226">
        <f>ROUND(E81*N81,2)</f>
        <v>0</v>
      </c>
      <c r="P81" s="226">
        <v>6.0999999999999999E-2</v>
      </c>
      <c r="Q81" s="226">
        <f>ROUND(E81*P81,2)</f>
        <v>0.24</v>
      </c>
      <c r="R81" s="226"/>
      <c r="S81" s="226" t="s">
        <v>145</v>
      </c>
      <c r="T81" s="226" t="s">
        <v>145</v>
      </c>
      <c r="U81" s="226">
        <v>0</v>
      </c>
      <c r="V81" s="226">
        <f>ROUND(E81*U81,2)</f>
        <v>0</v>
      </c>
      <c r="W81" s="226"/>
      <c r="X81" s="226" t="s">
        <v>211</v>
      </c>
      <c r="Y81" s="207"/>
      <c r="Z81" s="207"/>
      <c r="AA81" s="207"/>
      <c r="AB81" s="207"/>
      <c r="AC81" s="207"/>
      <c r="AD81" s="207"/>
      <c r="AE81" s="207"/>
      <c r="AF81" s="207"/>
      <c r="AG81" s="207" t="s">
        <v>212</v>
      </c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5">
      <c r="A82" s="224"/>
      <c r="B82" s="225"/>
      <c r="C82" s="254" t="s">
        <v>174</v>
      </c>
      <c r="D82" s="228"/>
      <c r="E82" s="229">
        <v>1.08</v>
      </c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07"/>
      <c r="Z82" s="207"/>
      <c r="AA82" s="207"/>
      <c r="AB82" s="207"/>
      <c r="AC82" s="207"/>
      <c r="AD82" s="207"/>
      <c r="AE82" s="207"/>
      <c r="AF82" s="207"/>
      <c r="AG82" s="207" t="s">
        <v>149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5">
      <c r="A83" s="224"/>
      <c r="B83" s="225"/>
      <c r="C83" s="254" t="s">
        <v>183</v>
      </c>
      <c r="D83" s="228"/>
      <c r="E83" s="229">
        <v>2.8</v>
      </c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07"/>
      <c r="Z83" s="207"/>
      <c r="AA83" s="207"/>
      <c r="AB83" s="207"/>
      <c r="AC83" s="207"/>
      <c r="AD83" s="207"/>
      <c r="AE83" s="207"/>
      <c r="AF83" s="207"/>
      <c r="AG83" s="207" t="s">
        <v>149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x14ac:dyDescent="0.25">
      <c r="A84" s="233" t="s">
        <v>140</v>
      </c>
      <c r="B84" s="234" t="s">
        <v>72</v>
      </c>
      <c r="C84" s="252" t="s">
        <v>73</v>
      </c>
      <c r="D84" s="235"/>
      <c r="E84" s="236"/>
      <c r="F84" s="237"/>
      <c r="G84" s="238">
        <f>SUMIF(AG85:AG85,"&lt;&gt;NOR",G85:G85)</f>
        <v>0</v>
      </c>
      <c r="H84" s="232"/>
      <c r="I84" s="232">
        <f>SUM(I85:I85)</f>
        <v>0</v>
      </c>
      <c r="J84" s="232"/>
      <c r="K84" s="232">
        <f>SUM(K85:K85)</f>
        <v>426.27</v>
      </c>
      <c r="L84" s="232"/>
      <c r="M84" s="232">
        <f>SUM(M85:M85)</f>
        <v>0</v>
      </c>
      <c r="N84" s="232"/>
      <c r="O84" s="232">
        <f>SUM(O85:O85)</f>
        <v>0</v>
      </c>
      <c r="P84" s="232"/>
      <c r="Q84" s="232">
        <f>SUM(Q85:Q85)</f>
        <v>0</v>
      </c>
      <c r="R84" s="232"/>
      <c r="S84" s="232"/>
      <c r="T84" s="232"/>
      <c r="U84" s="232"/>
      <c r="V84" s="232">
        <f>SUM(V85:V85)</f>
        <v>1.02</v>
      </c>
      <c r="W84" s="232"/>
      <c r="X84" s="232"/>
      <c r="AG84" t="s">
        <v>141</v>
      </c>
    </row>
    <row r="85" spans="1:60" outlineLevel="1" x14ac:dyDescent="0.25">
      <c r="A85" s="245">
        <v>21</v>
      </c>
      <c r="B85" s="246" t="s">
        <v>269</v>
      </c>
      <c r="C85" s="255" t="s">
        <v>270</v>
      </c>
      <c r="D85" s="247" t="s">
        <v>144</v>
      </c>
      <c r="E85" s="248">
        <v>1.0915900000000001</v>
      </c>
      <c r="F85" s="249"/>
      <c r="G85" s="250">
        <f>ROUND(E85*F85,2)</f>
        <v>0</v>
      </c>
      <c r="H85" s="227">
        <v>0</v>
      </c>
      <c r="I85" s="226">
        <f>ROUND(E85*H85,2)</f>
        <v>0</v>
      </c>
      <c r="J85" s="227">
        <v>390.5</v>
      </c>
      <c r="K85" s="226">
        <f>ROUND(E85*J85,2)</f>
        <v>426.27</v>
      </c>
      <c r="L85" s="226">
        <v>15</v>
      </c>
      <c r="M85" s="226">
        <f>G85*(1+L85/100)</f>
        <v>0</v>
      </c>
      <c r="N85" s="226">
        <v>0</v>
      </c>
      <c r="O85" s="226">
        <f>ROUND(E85*N85,2)</f>
        <v>0</v>
      </c>
      <c r="P85" s="226">
        <v>0</v>
      </c>
      <c r="Q85" s="226">
        <f>ROUND(E85*P85,2)</f>
        <v>0</v>
      </c>
      <c r="R85" s="226"/>
      <c r="S85" s="226" t="s">
        <v>145</v>
      </c>
      <c r="T85" s="226" t="s">
        <v>145</v>
      </c>
      <c r="U85" s="226">
        <v>0.9385</v>
      </c>
      <c r="V85" s="226">
        <f>ROUND(E85*U85,2)</f>
        <v>1.02</v>
      </c>
      <c r="W85" s="226"/>
      <c r="X85" s="226" t="s">
        <v>271</v>
      </c>
      <c r="Y85" s="207"/>
      <c r="Z85" s="207"/>
      <c r="AA85" s="207"/>
      <c r="AB85" s="207"/>
      <c r="AC85" s="207"/>
      <c r="AD85" s="207"/>
      <c r="AE85" s="207"/>
      <c r="AF85" s="207"/>
      <c r="AG85" s="207" t="s">
        <v>272</v>
      </c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x14ac:dyDescent="0.25">
      <c r="A86" s="233" t="s">
        <v>140</v>
      </c>
      <c r="B86" s="234" t="s">
        <v>76</v>
      </c>
      <c r="C86" s="252" t="s">
        <v>77</v>
      </c>
      <c r="D86" s="235"/>
      <c r="E86" s="236"/>
      <c r="F86" s="237"/>
      <c r="G86" s="238">
        <f>SUMIF(AG87:AG87,"&lt;&gt;NOR",G87:G87)</f>
        <v>0</v>
      </c>
      <c r="H86" s="232"/>
      <c r="I86" s="232">
        <f>SUM(I87:I87)</f>
        <v>0</v>
      </c>
      <c r="J86" s="232"/>
      <c r="K86" s="232">
        <f>SUM(K87:K87)</f>
        <v>1000</v>
      </c>
      <c r="L86" s="232"/>
      <c r="M86" s="232">
        <f>SUM(M87:M87)</f>
        <v>0</v>
      </c>
      <c r="N86" s="232"/>
      <c r="O86" s="232">
        <f>SUM(O87:O87)</f>
        <v>0</v>
      </c>
      <c r="P86" s="232"/>
      <c r="Q86" s="232">
        <f>SUM(Q87:Q87)</f>
        <v>0</v>
      </c>
      <c r="R86" s="232"/>
      <c r="S86" s="232"/>
      <c r="T86" s="232"/>
      <c r="U86" s="232"/>
      <c r="V86" s="232">
        <f>SUM(V87:V87)</f>
        <v>0.16</v>
      </c>
      <c r="W86" s="232"/>
      <c r="X86" s="232"/>
      <c r="AG86" t="s">
        <v>141</v>
      </c>
    </row>
    <row r="87" spans="1:60" outlineLevel="1" x14ac:dyDescent="0.25">
      <c r="A87" s="245">
        <v>22</v>
      </c>
      <c r="B87" s="246" t="s">
        <v>283</v>
      </c>
      <c r="C87" s="255" t="s">
        <v>284</v>
      </c>
      <c r="D87" s="247" t="s">
        <v>285</v>
      </c>
      <c r="E87" s="248">
        <v>1</v>
      </c>
      <c r="F87" s="249"/>
      <c r="G87" s="250">
        <f>ROUND(E87*F87,2)</f>
        <v>0</v>
      </c>
      <c r="H87" s="227">
        <v>0</v>
      </c>
      <c r="I87" s="226">
        <f>ROUND(E87*H87,2)</f>
        <v>0</v>
      </c>
      <c r="J87" s="227">
        <v>1000</v>
      </c>
      <c r="K87" s="226">
        <f>ROUND(E87*J87,2)</f>
        <v>1000</v>
      </c>
      <c r="L87" s="226">
        <v>15</v>
      </c>
      <c r="M87" s="226">
        <f>G87*(1+L87/100)</f>
        <v>0</v>
      </c>
      <c r="N87" s="226">
        <v>0</v>
      </c>
      <c r="O87" s="226">
        <f>ROUND(E87*N87,2)</f>
        <v>0</v>
      </c>
      <c r="P87" s="226">
        <v>0</v>
      </c>
      <c r="Q87" s="226">
        <f>ROUND(E87*P87,2)</f>
        <v>0</v>
      </c>
      <c r="R87" s="226"/>
      <c r="S87" s="226" t="s">
        <v>286</v>
      </c>
      <c r="T87" s="226" t="s">
        <v>161</v>
      </c>
      <c r="U87" s="226">
        <v>0.157</v>
      </c>
      <c r="V87" s="226">
        <f>ROUND(E87*U87,2)</f>
        <v>0.16</v>
      </c>
      <c r="W87" s="226"/>
      <c r="X87" s="226" t="s">
        <v>146</v>
      </c>
      <c r="Y87" s="207"/>
      <c r="Z87" s="207"/>
      <c r="AA87" s="207"/>
      <c r="AB87" s="207"/>
      <c r="AC87" s="207"/>
      <c r="AD87" s="207"/>
      <c r="AE87" s="207"/>
      <c r="AF87" s="207"/>
      <c r="AG87" s="207" t="s">
        <v>147</v>
      </c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x14ac:dyDescent="0.25">
      <c r="A88" s="233" t="s">
        <v>140</v>
      </c>
      <c r="B88" s="234" t="s">
        <v>78</v>
      </c>
      <c r="C88" s="252" t="s">
        <v>79</v>
      </c>
      <c r="D88" s="235"/>
      <c r="E88" s="236"/>
      <c r="F88" s="237"/>
      <c r="G88" s="238">
        <f>SUMIF(AG89:AG94,"&lt;&gt;NOR",G89:G94)</f>
        <v>0</v>
      </c>
      <c r="H88" s="232"/>
      <c r="I88" s="232">
        <f>SUM(I89:I94)</f>
        <v>927.94999999999993</v>
      </c>
      <c r="J88" s="232"/>
      <c r="K88" s="232">
        <f>SUM(K89:K94)</f>
        <v>2383.0899999999997</v>
      </c>
      <c r="L88" s="232"/>
      <c r="M88" s="232">
        <f>SUM(M89:M94)</f>
        <v>0</v>
      </c>
      <c r="N88" s="232"/>
      <c r="O88" s="232">
        <f>SUM(O89:O94)</f>
        <v>0</v>
      </c>
      <c r="P88" s="232"/>
      <c r="Q88" s="232">
        <f>SUM(Q89:Q94)</f>
        <v>0</v>
      </c>
      <c r="R88" s="232"/>
      <c r="S88" s="232"/>
      <c r="T88" s="232"/>
      <c r="U88" s="232"/>
      <c r="V88" s="232">
        <f>SUM(V89:V94)</f>
        <v>3.6900000000000004</v>
      </c>
      <c r="W88" s="232"/>
      <c r="X88" s="232"/>
      <c r="AG88" t="s">
        <v>141</v>
      </c>
    </row>
    <row r="89" spans="1:60" outlineLevel="1" x14ac:dyDescent="0.25">
      <c r="A89" s="245">
        <v>23</v>
      </c>
      <c r="B89" s="246" t="s">
        <v>287</v>
      </c>
      <c r="C89" s="255" t="s">
        <v>288</v>
      </c>
      <c r="D89" s="247" t="s">
        <v>157</v>
      </c>
      <c r="E89" s="248">
        <v>5</v>
      </c>
      <c r="F89" s="249"/>
      <c r="G89" s="250">
        <f>ROUND(E89*F89,2)</f>
        <v>0</v>
      </c>
      <c r="H89" s="227">
        <v>184.91</v>
      </c>
      <c r="I89" s="226">
        <f>ROUND(E89*H89,2)</f>
        <v>924.55</v>
      </c>
      <c r="J89" s="227">
        <v>266.08999999999997</v>
      </c>
      <c r="K89" s="226">
        <f>ROUND(E89*J89,2)</f>
        <v>1330.45</v>
      </c>
      <c r="L89" s="226">
        <v>15</v>
      </c>
      <c r="M89" s="226">
        <f>G89*(1+L89/100)</f>
        <v>0</v>
      </c>
      <c r="N89" s="226">
        <v>5.1999999999999995E-4</v>
      </c>
      <c r="O89" s="226">
        <f>ROUND(E89*N89,2)</f>
        <v>0</v>
      </c>
      <c r="P89" s="226">
        <v>0</v>
      </c>
      <c r="Q89" s="226">
        <f>ROUND(E89*P89,2)</f>
        <v>0</v>
      </c>
      <c r="R89" s="226"/>
      <c r="S89" s="226" t="s">
        <v>145</v>
      </c>
      <c r="T89" s="226" t="s">
        <v>145</v>
      </c>
      <c r="U89" s="226">
        <v>0.52900000000000003</v>
      </c>
      <c r="V89" s="226">
        <f>ROUND(E89*U89,2)</f>
        <v>2.65</v>
      </c>
      <c r="W89" s="226"/>
      <c r="X89" s="226" t="s">
        <v>146</v>
      </c>
      <c r="Y89" s="207"/>
      <c r="Z89" s="207"/>
      <c r="AA89" s="207"/>
      <c r="AB89" s="207"/>
      <c r="AC89" s="207"/>
      <c r="AD89" s="207"/>
      <c r="AE89" s="207"/>
      <c r="AF89" s="207"/>
      <c r="AG89" s="207" t="s">
        <v>147</v>
      </c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5">
      <c r="A90" s="245">
        <v>24</v>
      </c>
      <c r="B90" s="246" t="s">
        <v>291</v>
      </c>
      <c r="C90" s="255" t="s">
        <v>292</v>
      </c>
      <c r="D90" s="247" t="s">
        <v>224</v>
      </c>
      <c r="E90" s="248">
        <v>2</v>
      </c>
      <c r="F90" s="249"/>
      <c r="G90" s="250">
        <f>ROUND(E90*F90,2)</f>
        <v>0</v>
      </c>
      <c r="H90" s="227">
        <v>0</v>
      </c>
      <c r="I90" s="226">
        <f>ROUND(E90*H90,2)</f>
        <v>0</v>
      </c>
      <c r="J90" s="227">
        <v>87.7</v>
      </c>
      <c r="K90" s="226">
        <f>ROUND(E90*J90,2)</f>
        <v>175.4</v>
      </c>
      <c r="L90" s="226">
        <v>15</v>
      </c>
      <c r="M90" s="226">
        <f>G90*(1+L90/100)</f>
        <v>0</v>
      </c>
      <c r="N90" s="226">
        <v>0</v>
      </c>
      <c r="O90" s="226">
        <f>ROUND(E90*N90,2)</f>
        <v>0</v>
      </c>
      <c r="P90" s="226">
        <v>0</v>
      </c>
      <c r="Q90" s="226">
        <f>ROUND(E90*P90,2)</f>
        <v>0</v>
      </c>
      <c r="R90" s="226"/>
      <c r="S90" s="226" t="s">
        <v>145</v>
      </c>
      <c r="T90" s="226" t="s">
        <v>145</v>
      </c>
      <c r="U90" s="226">
        <v>0.17399999999999999</v>
      </c>
      <c r="V90" s="226">
        <f>ROUND(E90*U90,2)</f>
        <v>0.35</v>
      </c>
      <c r="W90" s="226"/>
      <c r="X90" s="226" t="s">
        <v>146</v>
      </c>
      <c r="Y90" s="207"/>
      <c r="Z90" s="207"/>
      <c r="AA90" s="207"/>
      <c r="AB90" s="207"/>
      <c r="AC90" s="207"/>
      <c r="AD90" s="207"/>
      <c r="AE90" s="207"/>
      <c r="AF90" s="207"/>
      <c r="AG90" s="207" t="s">
        <v>147</v>
      </c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5">
      <c r="A91" s="245">
        <v>25</v>
      </c>
      <c r="B91" s="246" t="s">
        <v>295</v>
      </c>
      <c r="C91" s="255" t="s">
        <v>296</v>
      </c>
      <c r="D91" s="247" t="s">
        <v>157</v>
      </c>
      <c r="E91" s="248">
        <v>5</v>
      </c>
      <c r="F91" s="249"/>
      <c r="G91" s="250">
        <f>ROUND(E91*F91,2)</f>
        <v>0</v>
      </c>
      <c r="H91" s="227">
        <v>0.68</v>
      </c>
      <c r="I91" s="226">
        <f>ROUND(E91*H91,2)</f>
        <v>3.4</v>
      </c>
      <c r="J91" s="227">
        <v>24.22</v>
      </c>
      <c r="K91" s="226">
        <f>ROUND(E91*J91,2)</f>
        <v>121.1</v>
      </c>
      <c r="L91" s="226">
        <v>15</v>
      </c>
      <c r="M91" s="226">
        <f>G91*(1+L91/100)</f>
        <v>0</v>
      </c>
      <c r="N91" s="226">
        <v>0</v>
      </c>
      <c r="O91" s="226">
        <f>ROUND(E91*N91,2)</f>
        <v>0</v>
      </c>
      <c r="P91" s="226">
        <v>0</v>
      </c>
      <c r="Q91" s="226">
        <f>ROUND(E91*P91,2)</f>
        <v>0</v>
      </c>
      <c r="R91" s="226"/>
      <c r="S91" s="226" t="s">
        <v>145</v>
      </c>
      <c r="T91" s="226" t="s">
        <v>145</v>
      </c>
      <c r="U91" s="226">
        <v>4.8000000000000001E-2</v>
      </c>
      <c r="V91" s="226">
        <f>ROUND(E91*U91,2)</f>
        <v>0.24</v>
      </c>
      <c r="W91" s="226"/>
      <c r="X91" s="226" t="s">
        <v>146</v>
      </c>
      <c r="Y91" s="207"/>
      <c r="Z91" s="207"/>
      <c r="AA91" s="207"/>
      <c r="AB91" s="207"/>
      <c r="AC91" s="207"/>
      <c r="AD91" s="207"/>
      <c r="AE91" s="207"/>
      <c r="AF91" s="207"/>
      <c r="AG91" s="207" t="s">
        <v>147</v>
      </c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5">
      <c r="A92" s="245">
        <v>26</v>
      </c>
      <c r="B92" s="246" t="s">
        <v>297</v>
      </c>
      <c r="C92" s="255" t="s">
        <v>298</v>
      </c>
      <c r="D92" s="247" t="s">
        <v>224</v>
      </c>
      <c r="E92" s="248">
        <v>1</v>
      </c>
      <c r="F92" s="249"/>
      <c r="G92" s="250">
        <f>ROUND(E92*F92,2)</f>
        <v>0</v>
      </c>
      <c r="H92" s="227">
        <v>0</v>
      </c>
      <c r="I92" s="226">
        <f>ROUND(E92*H92,2)</f>
        <v>0</v>
      </c>
      <c r="J92" s="227">
        <v>246</v>
      </c>
      <c r="K92" s="226">
        <f>ROUND(E92*J92,2)</f>
        <v>246</v>
      </c>
      <c r="L92" s="226">
        <v>15</v>
      </c>
      <c r="M92" s="226">
        <f>G92*(1+L92/100)</f>
        <v>0</v>
      </c>
      <c r="N92" s="226">
        <v>0</v>
      </c>
      <c r="O92" s="226">
        <f>ROUND(E92*N92,2)</f>
        <v>0</v>
      </c>
      <c r="P92" s="226">
        <v>0</v>
      </c>
      <c r="Q92" s="226">
        <f>ROUND(E92*P92,2)</f>
        <v>0</v>
      </c>
      <c r="R92" s="226"/>
      <c r="S92" s="226" t="s">
        <v>145</v>
      </c>
      <c r="T92" s="226" t="s">
        <v>145</v>
      </c>
      <c r="U92" s="226">
        <v>0.45</v>
      </c>
      <c r="V92" s="226">
        <f>ROUND(E92*U92,2)</f>
        <v>0.45</v>
      </c>
      <c r="W92" s="226"/>
      <c r="X92" s="226" t="s">
        <v>146</v>
      </c>
      <c r="Y92" s="207"/>
      <c r="Z92" s="207"/>
      <c r="AA92" s="207"/>
      <c r="AB92" s="207"/>
      <c r="AC92" s="207"/>
      <c r="AD92" s="207"/>
      <c r="AE92" s="207"/>
      <c r="AF92" s="207"/>
      <c r="AG92" s="207" t="s">
        <v>147</v>
      </c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5">
      <c r="A93" s="245">
        <v>27</v>
      </c>
      <c r="B93" s="246" t="s">
        <v>299</v>
      </c>
      <c r="C93" s="255" t="s">
        <v>300</v>
      </c>
      <c r="D93" s="247" t="s">
        <v>160</v>
      </c>
      <c r="E93" s="248">
        <v>1</v>
      </c>
      <c r="F93" s="249"/>
      <c r="G93" s="250">
        <f>ROUND(E93*F93,2)</f>
        <v>0</v>
      </c>
      <c r="H93" s="227">
        <v>0</v>
      </c>
      <c r="I93" s="226">
        <f>ROUND(E93*H93,2)</f>
        <v>0</v>
      </c>
      <c r="J93" s="227">
        <v>450</v>
      </c>
      <c r="K93" s="226">
        <f>ROUND(E93*J93,2)</f>
        <v>450</v>
      </c>
      <c r="L93" s="226">
        <v>15</v>
      </c>
      <c r="M93" s="226">
        <f>G93*(1+L93/100)</f>
        <v>0</v>
      </c>
      <c r="N93" s="226">
        <v>0</v>
      </c>
      <c r="O93" s="226">
        <f>ROUND(E93*N93,2)</f>
        <v>0</v>
      </c>
      <c r="P93" s="226">
        <v>0</v>
      </c>
      <c r="Q93" s="226">
        <f>ROUND(E93*P93,2)</f>
        <v>0</v>
      </c>
      <c r="R93" s="226"/>
      <c r="S93" s="226" t="s">
        <v>286</v>
      </c>
      <c r="T93" s="226" t="s">
        <v>161</v>
      </c>
      <c r="U93" s="226">
        <v>0</v>
      </c>
      <c r="V93" s="226">
        <f>ROUND(E93*U93,2)</f>
        <v>0</v>
      </c>
      <c r="W93" s="226"/>
      <c r="X93" s="226" t="s">
        <v>146</v>
      </c>
      <c r="Y93" s="207"/>
      <c r="Z93" s="207"/>
      <c r="AA93" s="207"/>
      <c r="AB93" s="207"/>
      <c r="AC93" s="207"/>
      <c r="AD93" s="207"/>
      <c r="AE93" s="207"/>
      <c r="AF93" s="207"/>
      <c r="AG93" s="207" t="s">
        <v>147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5">
      <c r="A94" s="245">
        <v>28</v>
      </c>
      <c r="B94" s="246" t="s">
        <v>301</v>
      </c>
      <c r="C94" s="255" t="s">
        <v>302</v>
      </c>
      <c r="D94" s="247" t="s">
        <v>0</v>
      </c>
      <c r="E94" s="248">
        <v>32.509</v>
      </c>
      <c r="F94" s="249"/>
      <c r="G94" s="250">
        <f>ROUND(E94*F94,2)</f>
        <v>0</v>
      </c>
      <c r="H94" s="227">
        <v>0</v>
      </c>
      <c r="I94" s="226">
        <f>ROUND(E94*H94,2)</f>
        <v>0</v>
      </c>
      <c r="J94" s="227">
        <v>1.85</v>
      </c>
      <c r="K94" s="226">
        <f>ROUND(E94*J94,2)</f>
        <v>60.14</v>
      </c>
      <c r="L94" s="226">
        <v>15</v>
      </c>
      <c r="M94" s="226">
        <f>G94*(1+L94/100)</f>
        <v>0</v>
      </c>
      <c r="N94" s="226">
        <v>0</v>
      </c>
      <c r="O94" s="226">
        <f>ROUND(E94*N94,2)</f>
        <v>0</v>
      </c>
      <c r="P94" s="226">
        <v>0</v>
      </c>
      <c r="Q94" s="226">
        <f>ROUND(E94*P94,2)</f>
        <v>0</v>
      </c>
      <c r="R94" s="226"/>
      <c r="S94" s="226" t="s">
        <v>145</v>
      </c>
      <c r="T94" s="226" t="s">
        <v>145</v>
      </c>
      <c r="U94" s="226">
        <v>0</v>
      </c>
      <c r="V94" s="226">
        <f>ROUND(E94*U94,2)</f>
        <v>0</v>
      </c>
      <c r="W94" s="226"/>
      <c r="X94" s="226" t="s">
        <v>271</v>
      </c>
      <c r="Y94" s="207"/>
      <c r="Z94" s="207"/>
      <c r="AA94" s="207"/>
      <c r="AB94" s="207"/>
      <c r="AC94" s="207"/>
      <c r="AD94" s="207"/>
      <c r="AE94" s="207"/>
      <c r="AF94" s="207"/>
      <c r="AG94" s="207" t="s">
        <v>272</v>
      </c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x14ac:dyDescent="0.25">
      <c r="A95" s="233" t="s">
        <v>140</v>
      </c>
      <c r="B95" s="234" t="s">
        <v>80</v>
      </c>
      <c r="C95" s="252" t="s">
        <v>81</v>
      </c>
      <c r="D95" s="235"/>
      <c r="E95" s="236"/>
      <c r="F95" s="237"/>
      <c r="G95" s="238">
        <f>SUMIF(AG96:AG109,"&lt;&gt;NOR",G96:G109)</f>
        <v>0</v>
      </c>
      <c r="H95" s="232"/>
      <c r="I95" s="232">
        <f>SUM(I96:I109)</f>
        <v>1391.75</v>
      </c>
      <c r="J95" s="232"/>
      <c r="K95" s="232">
        <f>SUM(K96:K109)</f>
        <v>4435.3900000000003</v>
      </c>
      <c r="L95" s="232"/>
      <c r="M95" s="232">
        <f>SUM(M96:M109)</f>
        <v>0</v>
      </c>
      <c r="N95" s="232"/>
      <c r="O95" s="232">
        <f>SUM(O96:O109)</f>
        <v>0.03</v>
      </c>
      <c r="P95" s="232"/>
      <c r="Q95" s="232">
        <f>SUM(Q96:Q109)</f>
        <v>0.02</v>
      </c>
      <c r="R95" s="232"/>
      <c r="S95" s="232"/>
      <c r="T95" s="232"/>
      <c r="U95" s="232"/>
      <c r="V95" s="232">
        <f>SUM(V96:V109)</f>
        <v>9.6399999999999988</v>
      </c>
      <c r="W95" s="232"/>
      <c r="X95" s="232"/>
      <c r="AG95" t="s">
        <v>141</v>
      </c>
    </row>
    <row r="96" spans="1:60" outlineLevel="1" x14ac:dyDescent="0.25">
      <c r="A96" s="245">
        <v>29</v>
      </c>
      <c r="B96" s="246" t="s">
        <v>303</v>
      </c>
      <c r="C96" s="255" t="s">
        <v>304</v>
      </c>
      <c r="D96" s="247" t="s">
        <v>157</v>
      </c>
      <c r="E96" s="248">
        <v>7</v>
      </c>
      <c r="F96" s="249"/>
      <c r="G96" s="250">
        <f>ROUND(E96*F96,2)</f>
        <v>0</v>
      </c>
      <c r="H96" s="227">
        <v>78.180000000000007</v>
      </c>
      <c r="I96" s="226">
        <f>ROUND(E96*H96,2)</f>
        <v>547.26</v>
      </c>
      <c r="J96" s="227">
        <v>257.82</v>
      </c>
      <c r="K96" s="226">
        <f>ROUND(E96*J96,2)</f>
        <v>1804.74</v>
      </c>
      <c r="L96" s="226">
        <v>15</v>
      </c>
      <c r="M96" s="226">
        <f>G96*(1+L96/100)</f>
        <v>0</v>
      </c>
      <c r="N96" s="226">
        <v>3.9899999999999996E-3</v>
      </c>
      <c r="O96" s="226">
        <f>ROUND(E96*N96,2)</f>
        <v>0.03</v>
      </c>
      <c r="P96" s="226">
        <v>0</v>
      </c>
      <c r="Q96" s="226">
        <f>ROUND(E96*P96,2)</f>
        <v>0</v>
      </c>
      <c r="R96" s="226"/>
      <c r="S96" s="226" t="s">
        <v>145</v>
      </c>
      <c r="T96" s="226" t="s">
        <v>145</v>
      </c>
      <c r="U96" s="226">
        <v>0.54290000000000005</v>
      </c>
      <c r="V96" s="226">
        <f>ROUND(E96*U96,2)</f>
        <v>3.8</v>
      </c>
      <c r="W96" s="226"/>
      <c r="X96" s="226" t="s">
        <v>146</v>
      </c>
      <c r="Y96" s="207"/>
      <c r="Z96" s="207"/>
      <c r="AA96" s="207"/>
      <c r="AB96" s="207"/>
      <c r="AC96" s="207"/>
      <c r="AD96" s="207"/>
      <c r="AE96" s="207"/>
      <c r="AF96" s="207"/>
      <c r="AG96" s="207" t="s">
        <v>147</v>
      </c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ht="20.399999999999999" outlineLevel="1" x14ac:dyDescent="0.25">
      <c r="A97" s="245">
        <v>30</v>
      </c>
      <c r="B97" s="246" t="s">
        <v>305</v>
      </c>
      <c r="C97" s="255" t="s">
        <v>306</v>
      </c>
      <c r="D97" s="247" t="s">
        <v>157</v>
      </c>
      <c r="E97" s="248">
        <v>14</v>
      </c>
      <c r="F97" s="249"/>
      <c r="G97" s="250">
        <f>ROUND(E97*F97,2)</f>
        <v>0</v>
      </c>
      <c r="H97" s="227">
        <v>27.39</v>
      </c>
      <c r="I97" s="226">
        <f>ROUND(E97*H97,2)</f>
        <v>383.46</v>
      </c>
      <c r="J97" s="227">
        <v>59.31</v>
      </c>
      <c r="K97" s="226">
        <f>ROUND(E97*J97,2)</f>
        <v>830.34</v>
      </c>
      <c r="L97" s="226">
        <v>15</v>
      </c>
      <c r="M97" s="226">
        <f>G97*(1+L97/100)</f>
        <v>0</v>
      </c>
      <c r="N97" s="226">
        <v>4.0000000000000003E-5</v>
      </c>
      <c r="O97" s="226">
        <f>ROUND(E97*N97,2)</f>
        <v>0</v>
      </c>
      <c r="P97" s="226">
        <v>0</v>
      </c>
      <c r="Q97" s="226">
        <f>ROUND(E97*P97,2)</f>
        <v>0</v>
      </c>
      <c r="R97" s="226"/>
      <c r="S97" s="226" t="s">
        <v>145</v>
      </c>
      <c r="T97" s="226" t="s">
        <v>145</v>
      </c>
      <c r="U97" s="226">
        <v>0.129</v>
      </c>
      <c r="V97" s="226">
        <f>ROUND(E97*U97,2)</f>
        <v>1.81</v>
      </c>
      <c r="W97" s="226"/>
      <c r="X97" s="226" t="s">
        <v>146</v>
      </c>
      <c r="Y97" s="207"/>
      <c r="Z97" s="207"/>
      <c r="AA97" s="207"/>
      <c r="AB97" s="207"/>
      <c r="AC97" s="207"/>
      <c r="AD97" s="207"/>
      <c r="AE97" s="207"/>
      <c r="AF97" s="207"/>
      <c r="AG97" s="207" t="s">
        <v>147</v>
      </c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5">
      <c r="A98" s="245">
        <v>31</v>
      </c>
      <c r="B98" s="246" t="s">
        <v>307</v>
      </c>
      <c r="C98" s="255" t="s">
        <v>308</v>
      </c>
      <c r="D98" s="247" t="s">
        <v>224</v>
      </c>
      <c r="E98" s="248">
        <v>1</v>
      </c>
      <c r="F98" s="249"/>
      <c r="G98" s="250">
        <f>ROUND(E98*F98,2)</f>
        <v>0</v>
      </c>
      <c r="H98" s="227">
        <v>112.43</v>
      </c>
      <c r="I98" s="226">
        <f>ROUND(E98*H98,2)</f>
        <v>112.43</v>
      </c>
      <c r="J98" s="227">
        <v>118.57</v>
      </c>
      <c r="K98" s="226">
        <f>ROUND(E98*J98,2)</f>
        <v>118.57</v>
      </c>
      <c r="L98" s="226">
        <v>15</v>
      </c>
      <c r="M98" s="226">
        <f>G98*(1+L98/100)</f>
        <v>0</v>
      </c>
      <c r="N98" s="226">
        <v>6.3000000000000003E-4</v>
      </c>
      <c r="O98" s="226">
        <f>ROUND(E98*N98,2)</f>
        <v>0</v>
      </c>
      <c r="P98" s="226">
        <v>0</v>
      </c>
      <c r="Q98" s="226">
        <f>ROUND(E98*P98,2)</f>
        <v>0</v>
      </c>
      <c r="R98" s="226"/>
      <c r="S98" s="226" t="s">
        <v>145</v>
      </c>
      <c r="T98" s="226" t="s">
        <v>145</v>
      </c>
      <c r="U98" s="226">
        <v>0.27200000000000002</v>
      </c>
      <c r="V98" s="226">
        <f>ROUND(E98*U98,2)</f>
        <v>0.27</v>
      </c>
      <c r="W98" s="226"/>
      <c r="X98" s="226" t="s">
        <v>146</v>
      </c>
      <c r="Y98" s="207"/>
      <c r="Z98" s="207"/>
      <c r="AA98" s="207"/>
      <c r="AB98" s="207"/>
      <c r="AC98" s="207"/>
      <c r="AD98" s="207"/>
      <c r="AE98" s="207"/>
      <c r="AF98" s="207"/>
      <c r="AG98" s="207" t="s">
        <v>147</v>
      </c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5">
      <c r="A99" s="245">
        <v>32</v>
      </c>
      <c r="B99" s="246" t="s">
        <v>309</v>
      </c>
      <c r="C99" s="255" t="s">
        <v>310</v>
      </c>
      <c r="D99" s="247" t="s">
        <v>311</v>
      </c>
      <c r="E99" s="248">
        <v>1</v>
      </c>
      <c r="F99" s="249"/>
      <c r="G99" s="250">
        <f>ROUND(E99*F99,2)</f>
        <v>0</v>
      </c>
      <c r="H99" s="227">
        <v>230.12</v>
      </c>
      <c r="I99" s="226">
        <f>ROUND(E99*H99,2)</f>
        <v>230.12</v>
      </c>
      <c r="J99" s="227">
        <v>235.38</v>
      </c>
      <c r="K99" s="226">
        <f>ROUND(E99*J99,2)</f>
        <v>235.38</v>
      </c>
      <c r="L99" s="226">
        <v>15</v>
      </c>
      <c r="M99" s="226">
        <f>G99*(1+L99/100)</f>
        <v>0</v>
      </c>
      <c r="N99" s="226">
        <v>1.48E-3</v>
      </c>
      <c r="O99" s="226">
        <f>ROUND(E99*N99,2)</f>
        <v>0</v>
      </c>
      <c r="P99" s="226">
        <v>0</v>
      </c>
      <c r="Q99" s="226">
        <f>ROUND(E99*P99,2)</f>
        <v>0</v>
      </c>
      <c r="R99" s="226"/>
      <c r="S99" s="226" t="s">
        <v>145</v>
      </c>
      <c r="T99" s="226" t="s">
        <v>145</v>
      </c>
      <c r="U99" s="226">
        <v>0.54</v>
      </c>
      <c r="V99" s="226">
        <f>ROUND(E99*U99,2)</f>
        <v>0.54</v>
      </c>
      <c r="W99" s="226"/>
      <c r="X99" s="226" t="s">
        <v>146</v>
      </c>
      <c r="Y99" s="207"/>
      <c r="Z99" s="207"/>
      <c r="AA99" s="207"/>
      <c r="AB99" s="207"/>
      <c r="AC99" s="207"/>
      <c r="AD99" s="207"/>
      <c r="AE99" s="207"/>
      <c r="AF99" s="207"/>
      <c r="AG99" s="207" t="s">
        <v>147</v>
      </c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5">
      <c r="A100" s="245">
        <v>33</v>
      </c>
      <c r="B100" s="246" t="s">
        <v>312</v>
      </c>
      <c r="C100" s="255" t="s">
        <v>313</v>
      </c>
      <c r="D100" s="247" t="s">
        <v>224</v>
      </c>
      <c r="E100" s="248">
        <v>2</v>
      </c>
      <c r="F100" s="249"/>
      <c r="G100" s="250">
        <f>ROUND(E100*F100,2)</f>
        <v>0</v>
      </c>
      <c r="H100" s="227">
        <v>0</v>
      </c>
      <c r="I100" s="226">
        <f>ROUND(E100*H100,2)</f>
        <v>0</v>
      </c>
      <c r="J100" s="227">
        <v>32.9</v>
      </c>
      <c r="K100" s="226">
        <f>ROUND(E100*J100,2)</f>
        <v>65.8</v>
      </c>
      <c r="L100" s="226">
        <v>15</v>
      </c>
      <c r="M100" s="226">
        <f>G100*(1+L100/100)</f>
        <v>0</v>
      </c>
      <c r="N100" s="226">
        <v>0</v>
      </c>
      <c r="O100" s="226">
        <f>ROUND(E100*N100,2)</f>
        <v>0</v>
      </c>
      <c r="P100" s="226">
        <v>5.11E-3</v>
      </c>
      <c r="Q100" s="226">
        <f>ROUND(E100*P100,2)</f>
        <v>0.01</v>
      </c>
      <c r="R100" s="226"/>
      <c r="S100" s="226" t="s">
        <v>145</v>
      </c>
      <c r="T100" s="226" t="s">
        <v>145</v>
      </c>
      <c r="U100" s="226">
        <v>8.3000000000000004E-2</v>
      </c>
      <c r="V100" s="226">
        <f>ROUND(E100*U100,2)</f>
        <v>0.17</v>
      </c>
      <c r="W100" s="226"/>
      <c r="X100" s="226" t="s">
        <v>146</v>
      </c>
      <c r="Y100" s="207"/>
      <c r="Z100" s="207"/>
      <c r="AA100" s="207"/>
      <c r="AB100" s="207"/>
      <c r="AC100" s="207"/>
      <c r="AD100" s="207"/>
      <c r="AE100" s="207"/>
      <c r="AF100" s="207"/>
      <c r="AG100" s="207" t="s">
        <v>147</v>
      </c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ht="20.399999999999999" outlineLevel="1" x14ac:dyDescent="0.25">
      <c r="A101" s="245">
        <v>34</v>
      </c>
      <c r="B101" s="246" t="s">
        <v>314</v>
      </c>
      <c r="C101" s="255" t="s">
        <v>720</v>
      </c>
      <c r="D101" s="247" t="s">
        <v>224</v>
      </c>
      <c r="E101" s="248">
        <v>2</v>
      </c>
      <c r="F101" s="249"/>
      <c r="G101" s="250">
        <f>ROUND(E101*F101,2)</f>
        <v>0</v>
      </c>
      <c r="H101" s="227">
        <v>55.64</v>
      </c>
      <c r="I101" s="226">
        <f>ROUND(E101*H101,2)</f>
        <v>111.28</v>
      </c>
      <c r="J101" s="227">
        <v>104.36</v>
      </c>
      <c r="K101" s="226">
        <f>ROUND(E101*J101,2)</f>
        <v>208.72</v>
      </c>
      <c r="L101" s="226">
        <v>15</v>
      </c>
      <c r="M101" s="226">
        <f>G101*(1+L101/100)</f>
        <v>0</v>
      </c>
      <c r="N101" s="226">
        <v>6.0000000000000002E-5</v>
      </c>
      <c r="O101" s="226">
        <f>ROUND(E101*N101,2)</f>
        <v>0</v>
      </c>
      <c r="P101" s="226">
        <v>0</v>
      </c>
      <c r="Q101" s="226">
        <f>ROUND(E101*P101,2)</f>
        <v>0</v>
      </c>
      <c r="R101" s="226"/>
      <c r="S101" s="226" t="s">
        <v>145</v>
      </c>
      <c r="T101" s="226" t="s">
        <v>145</v>
      </c>
      <c r="U101" s="226">
        <v>0.20699999999999999</v>
      </c>
      <c r="V101" s="226">
        <f>ROUND(E101*U101,2)</f>
        <v>0.41</v>
      </c>
      <c r="W101" s="226"/>
      <c r="X101" s="226" t="s">
        <v>146</v>
      </c>
      <c r="Y101" s="207"/>
      <c r="Z101" s="207"/>
      <c r="AA101" s="207"/>
      <c r="AB101" s="207"/>
      <c r="AC101" s="207"/>
      <c r="AD101" s="207"/>
      <c r="AE101" s="207"/>
      <c r="AF101" s="207"/>
      <c r="AG101" s="207" t="s">
        <v>147</v>
      </c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5">
      <c r="A102" s="245">
        <v>35</v>
      </c>
      <c r="B102" s="246" t="s">
        <v>316</v>
      </c>
      <c r="C102" s="255" t="s">
        <v>317</v>
      </c>
      <c r="D102" s="247" t="s">
        <v>224</v>
      </c>
      <c r="E102" s="248">
        <v>2</v>
      </c>
      <c r="F102" s="249"/>
      <c r="G102" s="250">
        <f>ROUND(E102*F102,2)</f>
        <v>0</v>
      </c>
      <c r="H102" s="227">
        <v>0</v>
      </c>
      <c r="I102" s="226">
        <f>ROUND(E102*H102,2)</f>
        <v>0</v>
      </c>
      <c r="J102" s="227">
        <v>28.5</v>
      </c>
      <c r="K102" s="226">
        <f>ROUND(E102*J102,2)</f>
        <v>57</v>
      </c>
      <c r="L102" s="226">
        <v>15</v>
      </c>
      <c r="M102" s="226">
        <f>G102*(1+L102/100)</f>
        <v>0</v>
      </c>
      <c r="N102" s="226">
        <v>0</v>
      </c>
      <c r="O102" s="226">
        <f>ROUND(E102*N102,2)</f>
        <v>0</v>
      </c>
      <c r="P102" s="226">
        <v>5.5999999999999999E-3</v>
      </c>
      <c r="Q102" s="226">
        <f>ROUND(E102*P102,2)</f>
        <v>0.01</v>
      </c>
      <c r="R102" s="226"/>
      <c r="S102" s="226" t="s">
        <v>145</v>
      </c>
      <c r="T102" s="226" t="s">
        <v>145</v>
      </c>
      <c r="U102" s="226">
        <v>7.1999999999999995E-2</v>
      </c>
      <c r="V102" s="226">
        <f>ROUND(E102*U102,2)</f>
        <v>0.14000000000000001</v>
      </c>
      <c r="W102" s="226"/>
      <c r="X102" s="226" t="s">
        <v>146</v>
      </c>
      <c r="Y102" s="207"/>
      <c r="Z102" s="207"/>
      <c r="AA102" s="207"/>
      <c r="AB102" s="207"/>
      <c r="AC102" s="207"/>
      <c r="AD102" s="207"/>
      <c r="AE102" s="207"/>
      <c r="AF102" s="207"/>
      <c r="AG102" s="207" t="s">
        <v>147</v>
      </c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5">
      <c r="A103" s="245">
        <v>36</v>
      </c>
      <c r="B103" s="246" t="s">
        <v>318</v>
      </c>
      <c r="C103" s="255" t="s">
        <v>319</v>
      </c>
      <c r="D103" s="247" t="s">
        <v>224</v>
      </c>
      <c r="E103" s="248">
        <v>2</v>
      </c>
      <c r="F103" s="249"/>
      <c r="G103" s="250">
        <f>ROUND(E103*F103,2)</f>
        <v>0</v>
      </c>
      <c r="H103" s="227">
        <v>2.69</v>
      </c>
      <c r="I103" s="226">
        <f>ROUND(E103*H103,2)</f>
        <v>5.38</v>
      </c>
      <c r="J103" s="227">
        <v>88.21</v>
      </c>
      <c r="K103" s="226">
        <f>ROUND(E103*J103,2)</f>
        <v>176.42</v>
      </c>
      <c r="L103" s="226">
        <v>15</v>
      </c>
      <c r="M103" s="226">
        <f>G103*(1+L103/100)</f>
        <v>0</v>
      </c>
      <c r="N103" s="226">
        <v>2.0000000000000002E-5</v>
      </c>
      <c r="O103" s="226">
        <f>ROUND(E103*N103,2)</f>
        <v>0</v>
      </c>
      <c r="P103" s="226">
        <v>0</v>
      </c>
      <c r="Q103" s="226">
        <f>ROUND(E103*P103,2)</f>
        <v>0</v>
      </c>
      <c r="R103" s="226"/>
      <c r="S103" s="226" t="s">
        <v>145</v>
      </c>
      <c r="T103" s="226" t="s">
        <v>145</v>
      </c>
      <c r="U103" s="226">
        <v>0.17499999999999999</v>
      </c>
      <c r="V103" s="226">
        <f>ROUND(E103*U103,2)</f>
        <v>0.35</v>
      </c>
      <c r="W103" s="226"/>
      <c r="X103" s="226" t="s">
        <v>146</v>
      </c>
      <c r="Y103" s="207"/>
      <c r="Z103" s="207"/>
      <c r="AA103" s="207"/>
      <c r="AB103" s="207"/>
      <c r="AC103" s="207"/>
      <c r="AD103" s="207"/>
      <c r="AE103" s="207"/>
      <c r="AF103" s="207"/>
      <c r="AG103" s="207" t="s">
        <v>147</v>
      </c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outlineLevel="1" x14ac:dyDescent="0.25">
      <c r="A104" s="245">
        <v>37</v>
      </c>
      <c r="B104" s="246" t="s">
        <v>320</v>
      </c>
      <c r="C104" s="255" t="s">
        <v>321</v>
      </c>
      <c r="D104" s="247" t="s">
        <v>157</v>
      </c>
      <c r="E104" s="248">
        <v>7</v>
      </c>
      <c r="F104" s="249"/>
      <c r="G104" s="250">
        <f>ROUND(E104*F104,2)</f>
        <v>0</v>
      </c>
      <c r="H104" s="227">
        <v>0.26</v>
      </c>
      <c r="I104" s="226">
        <f>ROUND(E104*H104,2)</f>
        <v>1.82</v>
      </c>
      <c r="J104" s="227">
        <v>10.64</v>
      </c>
      <c r="K104" s="226">
        <f>ROUND(E104*J104,2)</f>
        <v>74.48</v>
      </c>
      <c r="L104" s="226">
        <v>15</v>
      </c>
      <c r="M104" s="226">
        <f>G104*(1+L104/100)</f>
        <v>0</v>
      </c>
      <c r="N104" s="226">
        <v>0</v>
      </c>
      <c r="O104" s="226">
        <f>ROUND(E104*N104,2)</f>
        <v>0</v>
      </c>
      <c r="P104" s="226">
        <v>0</v>
      </c>
      <c r="Q104" s="226">
        <f>ROUND(E104*P104,2)</f>
        <v>0</v>
      </c>
      <c r="R104" s="226"/>
      <c r="S104" s="226" t="s">
        <v>145</v>
      </c>
      <c r="T104" s="226" t="s">
        <v>145</v>
      </c>
      <c r="U104" s="226">
        <v>2.1000000000000001E-2</v>
      </c>
      <c r="V104" s="226">
        <f>ROUND(E104*U104,2)</f>
        <v>0.15</v>
      </c>
      <c r="W104" s="226"/>
      <c r="X104" s="226" t="s">
        <v>146</v>
      </c>
      <c r="Y104" s="207"/>
      <c r="Z104" s="207"/>
      <c r="AA104" s="207"/>
      <c r="AB104" s="207"/>
      <c r="AC104" s="207"/>
      <c r="AD104" s="207"/>
      <c r="AE104" s="207"/>
      <c r="AF104" s="207"/>
      <c r="AG104" s="207" t="s">
        <v>147</v>
      </c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5">
      <c r="A105" s="239">
        <v>38</v>
      </c>
      <c r="B105" s="240" t="s">
        <v>322</v>
      </c>
      <c r="C105" s="253" t="s">
        <v>323</v>
      </c>
      <c r="D105" s="241" t="s">
        <v>324</v>
      </c>
      <c r="E105" s="242">
        <v>2</v>
      </c>
      <c r="F105" s="243"/>
      <c r="G105" s="244">
        <f>ROUND(E105*F105,2)</f>
        <v>0</v>
      </c>
      <c r="H105" s="227">
        <v>0</v>
      </c>
      <c r="I105" s="226">
        <f>ROUND(E105*H105,2)</f>
        <v>0</v>
      </c>
      <c r="J105" s="227">
        <v>396</v>
      </c>
      <c r="K105" s="226">
        <f>ROUND(E105*J105,2)</f>
        <v>792</v>
      </c>
      <c r="L105" s="226">
        <v>15</v>
      </c>
      <c r="M105" s="226">
        <f>G105*(1+L105/100)</f>
        <v>0</v>
      </c>
      <c r="N105" s="226">
        <v>0</v>
      </c>
      <c r="O105" s="226">
        <f>ROUND(E105*N105,2)</f>
        <v>0</v>
      </c>
      <c r="P105" s="226">
        <v>0</v>
      </c>
      <c r="Q105" s="226">
        <f>ROUND(E105*P105,2)</f>
        <v>0</v>
      </c>
      <c r="R105" s="226"/>
      <c r="S105" s="226" t="s">
        <v>145</v>
      </c>
      <c r="T105" s="226" t="s">
        <v>145</v>
      </c>
      <c r="U105" s="226">
        <v>1</v>
      </c>
      <c r="V105" s="226">
        <f>ROUND(E105*U105,2)</f>
        <v>2</v>
      </c>
      <c r="W105" s="226"/>
      <c r="X105" s="226" t="s">
        <v>146</v>
      </c>
      <c r="Y105" s="207"/>
      <c r="Z105" s="207"/>
      <c r="AA105" s="207"/>
      <c r="AB105" s="207"/>
      <c r="AC105" s="207"/>
      <c r="AD105" s="207"/>
      <c r="AE105" s="207"/>
      <c r="AF105" s="207"/>
      <c r="AG105" s="207" t="s">
        <v>147</v>
      </c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5">
      <c r="A106" s="224"/>
      <c r="B106" s="225"/>
      <c r="C106" s="254" t="s">
        <v>325</v>
      </c>
      <c r="D106" s="228"/>
      <c r="E106" s="229">
        <v>2</v>
      </c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149</v>
      </c>
      <c r="AH106" s="207">
        <v>0</v>
      </c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5">
      <c r="A107" s="224"/>
      <c r="B107" s="225"/>
      <c r="C107" s="254" t="s">
        <v>326</v>
      </c>
      <c r="D107" s="228"/>
      <c r="E107" s="229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149</v>
      </c>
      <c r="AH107" s="207">
        <v>0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outlineLevel="1" x14ac:dyDescent="0.25">
      <c r="A108" s="224"/>
      <c r="B108" s="225"/>
      <c r="C108" s="254" t="s">
        <v>327</v>
      </c>
      <c r="D108" s="228"/>
      <c r="E108" s="229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149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5">
      <c r="A109" s="245">
        <v>39</v>
      </c>
      <c r="B109" s="246" t="s">
        <v>328</v>
      </c>
      <c r="C109" s="255" t="s">
        <v>329</v>
      </c>
      <c r="D109" s="247" t="s">
        <v>0</v>
      </c>
      <c r="E109" s="248">
        <v>57.552</v>
      </c>
      <c r="F109" s="249"/>
      <c r="G109" s="250">
        <f>ROUND(E109*F109,2)</f>
        <v>0</v>
      </c>
      <c r="H109" s="227">
        <v>0</v>
      </c>
      <c r="I109" s="226">
        <f>ROUND(E109*H109,2)</f>
        <v>0</v>
      </c>
      <c r="J109" s="227">
        <v>1.25</v>
      </c>
      <c r="K109" s="226">
        <f>ROUND(E109*J109,2)</f>
        <v>71.94</v>
      </c>
      <c r="L109" s="226">
        <v>15</v>
      </c>
      <c r="M109" s="226">
        <f>G109*(1+L109/100)</f>
        <v>0</v>
      </c>
      <c r="N109" s="226">
        <v>0</v>
      </c>
      <c r="O109" s="226">
        <f>ROUND(E109*N109,2)</f>
        <v>0</v>
      </c>
      <c r="P109" s="226">
        <v>0</v>
      </c>
      <c r="Q109" s="226">
        <f>ROUND(E109*P109,2)</f>
        <v>0</v>
      </c>
      <c r="R109" s="226"/>
      <c r="S109" s="226" t="s">
        <v>145</v>
      </c>
      <c r="T109" s="226" t="s">
        <v>145</v>
      </c>
      <c r="U109" s="226">
        <v>0</v>
      </c>
      <c r="V109" s="226">
        <f>ROUND(E109*U109,2)</f>
        <v>0</v>
      </c>
      <c r="W109" s="226"/>
      <c r="X109" s="226" t="s">
        <v>271</v>
      </c>
      <c r="Y109" s="207"/>
      <c r="Z109" s="207"/>
      <c r="AA109" s="207"/>
      <c r="AB109" s="207"/>
      <c r="AC109" s="207"/>
      <c r="AD109" s="207"/>
      <c r="AE109" s="207"/>
      <c r="AF109" s="207"/>
      <c r="AG109" s="207" t="s">
        <v>272</v>
      </c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x14ac:dyDescent="0.25">
      <c r="A110" s="233" t="s">
        <v>140</v>
      </c>
      <c r="B110" s="234" t="s">
        <v>82</v>
      </c>
      <c r="C110" s="252" t="s">
        <v>83</v>
      </c>
      <c r="D110" s="235"/>
      <c r="E110" s="236"/>
      <c r="F110" s="237"/>
      <c r="G110" s="238">
        <f>SUMIF(AG111:AG115,"&lt;&gt;NOR",G111:G115)</f>
        <v>0</v>
      </c>
      <c r="H110" s="232"/>
      <c r="I110" s="232">
        <f>SUM(I111:I115)</f>
        <v>3526.88</v>
      </c>
      <c r="J110" s="232"/>
      <c r="K110" s="232">
        <f>SUM(K111:K115)</f>
        <v>4329.28</v>
      </c>
      <c r="L110" s="232"/>
      <c r="M110" s="232">
        <f>SUM(M111:M115)</f>
        <v>0</v>
      </c>
      <c r="N110" s="232"/>
      <c r="O110" s="232">
        <f>SUM(O111:O115)</f>
        <v>0</v>
      </c>
      <c r="P110" s="232"/>
      <c r="Q110" s="232">
        <f>SUM(Q111:Q115)</f>
        <v>0</v>
      </c>
      <c r="R110" s="232"/>
      <c r="S110" s="232"/>
      <c r="T110" s="232"/>
      <c r="U110" s="232"/>
      <c r="V110" s="232">
        <f>SUM(V111:V115)</f>
        <v>2.1</v>
      </c>
      <c r="W110" s="232"/>
      <c r="X110" s="232"/>
      <c r="AG110" t="s">
        <v>141</v>
      </c>
    </row>
    <row r="111" spans="1:60" ht="20.399999999999999" outlineLevel="1" x14ac:dyDescent="0.25">
      <c r="A111" s="245">
        <v>40</v>
      </c>
      <c r="B111" s="246" t="s">
        <v>330</v>
      </c>
      <c r="C111" s="255" t="s">
        <v>331</v>
      </c>
      <c r="D111" s="247" t="s">
        <v>332</v>
      </c>
      <c r="E111" s="248">
        <v>1</v>
      </c>
      <c r="F111" s="249"/>
      <c r="G111" s="250">
        <f>ROUND(E111*F111,2)</f>
        <v>0</v>
      </c>
      <c r="H111" s="227">
        <v>983.29</v>
      </c>
      <c r="I111" s="226">
        <f>ROUND(E111*H111,2)</f>
        <v>983.29</v>
      </c>
      <c r="J111" s="227">
        <v>1066.71</v>
      </c>
      <c r="K111" s="226">
        <f>ROUND(E111*J111,2)</f>
        <v>1066.71</v>
      </c>
      <c r="L111" s="226">
        <v>15</v>
      </c>
      <c r="M111" s="226">
        <f>G111*(1+L111/100)</f>
        <v>0</v>
      </c>
      <c r="N111" s="226">
        <v>3.2499999999999999E-3</v>
      </c>
      <c r="O111" s="226">
        <f>ROUND(E111*N111,2)</f>
        <v>0</v>
      </c>
      <c r="P111" s="226">
        <v>0</v>
      </c>
      <c r="Q111" s="226">
        <f>ROUND(E111*P111,2)</f>
        <v>0</v>
      </c>
      <c r="R111" s="226"/>
      <c r="S111" s="226" t="s">
        <v>145</v>
      </c>
      <c r="T111" s="226" t="s">
        <v>161</v>
      </c>
      <c r="U111" s="226">
        <v>1.78</v>
      </c>
      <c r="V111" s="226">
        <f>ROUND(E111*U111,2)</f>
        <v>1.78</v>
      </c>
      <c r="W111" s="226"/>
      <c r="X111" s="226" t="s">
        <v>146</v>
      </c>
      <c r="Y111" s="207"/>
      <c r="Z111" s="207"/>
      <c r="AA111" s="207"/>
      <c r="AB111" s="207"/>
      <c r="AC111" s="207"/>
      <c r="AD111" s="207"/>
      <c r="AE111" s="207"/>
      <c r="AF111" s="207"/>
      <c r="AG111" s="207" t="s">
        <v>147</v>
      </c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5">
      <c r="A112" s="245">
        <v>41</v>
      </c>
      <c r="B112" s="246" t="s">
        <v>339</v>
      </c>
      <c r="C112" s="255" t="s">
        <v>340</v>
      </c>
      <c r="D112" s="247" t="s">
        <v>332</v>
      </c>
      <c r="E112" s="248">
        <v>1</v>
      </c>
      <c r="F112" s="249"/>
      <c r="G112" s="250">
        <f>ROUND(E112*F112,2)</f>
        <v>0</v>
      </c>
      <c r="H112" s="227">
        <v>1802.76</v>
      </c>
      <c r="I112" s="226">
        <f>ROUND(E112*H112,2)</f>
        <v>1802.76</v>
      </c>
      <c r="J112" s="227">
        <v>79.239999999999995</v>
      </c>
      <c r="K112" s="226">
        <f>ROUND(E112*J112,2)</f>
        <v>79.239999999999995</v>
      </c>
      <c r="L112" s="226">
        <v>15</v>
      </c>
      <c r="M112" s="226">
        <f>G112*(1+L112/100)</f>
        <v>0</v>
      </c>
      <c r="N112" s="226">
        <v>1E-3</v>
      </c>
      <c r="O112" s="226">
        <f>ROUND(E112*N112,2)</f>
        <v>0</v>
      </c>
      <c r="P112" s="226">
        <v>0</v>
      </c>
      <c r="Q112" s="226">
        <f>ROUND(E112*P112,2)</f>
        <v>0</v>
      </c>
      <c r="R112" s="226"/>
      <c r="S112" s="226" t="s">
        <v>145</v>
      </c>
      <c r="T112" s="226" t="s">
        <v>145</v>
      </c>
      <c r="U112" s="226">
        <v>0.14499999999999999</v>
      </c>
      <c r="V112" s="226">
        <f>ROUND(E112*U112,2)</f>
        <v>0.15</v>
      </c>
      <c r="W112" s="226"/>
      <c r="X112" s="226" t="s">
        <v>146</v>
      </c>
      <c r="Y112" s="207"/>
      <c r="Z112" s="207"/>
      <c r="AA112" s="207"/>
      <c r="AB112" s="207"/>
      <c r="AC112" s="207"/>
      <c r="AD112" s="207"/>
      <c r="AE112" s="207"/>
      <c r="AF112" s="207"/>
      <c r="AG112" s="207" t="s">
        <v>147</v>
      </c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5">
      <c r="A113" s="245">
        <v>42</v>
      </c>
      <c r="B113" s="246" t="s">
        <v>341</v>
      </c>
      <c r="C113" s="255" t="s">
        <v>342</v>
      </c>
      <c r="D113" s="247" t="s">
        <v>332</v>
      </c>
      <c r="E113" s="248">
        <v>1</v>
      </c>
      <c r="F113" s="249"/>
      <c r="G113" s="250">
        <f>ROUND(E113*F113,2)</f>
        <v>0</v>
      </c>
      <c r="H113" s="227">
        <v>740.83</v>
      </c>
      <c r="I113" s="226">
        <f>ROUND(E113*H113,2)</f>
        <v>740.83</v>
      </c>
      <c r="J113" s="227">
        <v>90.17</v>
      </c>
      <c r="K113" s="226">
        <f>ROUND(E113*J113,2)</f>
        <v>90.17</v>
      </c>
      <c r="L113" s="226">
        <v>15</v>
      </c>
      <c r="M113" s="226">
        <f>G113*(1+L113/100)</f>
        <v>0</v>
      </c>
      <c r="N113" s="226">
        <v>5.0000000000000001E-4</v>
      </c>
      <c r="O113" s="226">
        <f>ROUND(E113*N113,2)</f>
        <v>0</v>
      </c>
      <c r="P113" s="226">
        <v>0</v>
      </c>
      <c r="Q113" s="226">
        <f>ROUND(E113*P113,2)</f>
        <v>0</v>
      </c>
      <c r="R113" s="226"/>
      <c r="S113" s="226" t="s">
        <v>145</v>
      </c>
      <c r="T113" s="226" t="s">
        <v>145</v>
      </c>
      <c r="U113" s="226">
        <v>0.16500000000000001</v>
      </c>
      <c r="V113" s="226">
        <f>ROUND(E113*U113,2)</f>
        <v>0.17</v>
      </c>
      <c r="W113" s="226"/>
      <c r="X113" s="226" t="s">
        <v>146</v>
      </c>
      <c r="Y113" s="207"/>
      <c r="Z113" s="207"/>
      <c r="AA113" s="207"/>
      <c r="AB113" s="207"/>
      <c r="AC113" s="207"/>
      <c r="AD113" s="207"/>
      <c r="AE113" s="207"/>
      <c r="AF113" s="207"/>
      <c r="AG113" s="207" t="s">
        <v>147</v>
      </c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5">
      <c r="A114" s="245">
        <v>43</v>
      </c>
      <c r="B114" s="246" t="s">
        <v>345</v>
      </c>
      <c r="C114" s="255" t="s">
        <v>346</v>
      </c>
      <c r="D114" s="247" t="s">
        <v>285</v>
      </c>
      <c r="E114" s="248">
        <v>1</v>
      </c>
      <c r="F114" s="249"/>
      <c r="G114" s="250">
        <f>ROUND(E114*F114,2)</f>
        <v>0</v>
      </c>
      <c r="H114" s="227">
        <v>0</v>
      </c>
      <c r="I114" s="226">
        <f>ROUND(E114*H114,2)</f>
        <v>0</v>
      </c>
      <c r="J114" s="227">
        <v>3000</v>
      </c>
      <c r="K114" s="226">
        <f>ROUND(E114*J114,2)</f>
        <v>3000</v>
      </c>
      <c r="L114" s="226">
        <v>15</v>
      </c>
      <c r="M114" s="226">
        <f>G114*(1+L114/100)</f>
        <v>0</v>
      </c>
      <c r="N114" s="226">
        <v>0</v>
      </c>
      <c r="O114" s="226">
        <f>ROUND(E114*N114,2)</f>
        <v>0</v>
      </c>
      <c r="P114" s="226">
        <v>0</v>
      </c>
      <c r="Q114" s="226">
        <f>ROUND(E114*P114,2)</f>
        <v>0</v>
      </c>
      <c r="R114" s="226"/>
      <c r="S114" s="226" t="s">
        <v>286</v>
      </c>
      <c r="T114" s="226" t="s">
        <v>161</v>
      </c>
      <c r="U114" s="226">
        <v>0</v>
      </c>
      <c r="V114" s="226">
        <f>ROUND(E114*U114,2)</f>
        <v>0</v>
      </c>
      <c r="W114" s="226"/>
      <c r="X114" s="226" t="s">
        <v>146</v>
      </c>
      <c r="Y114" s="207"/>
      <c r="Z114" s="207"/>
      <c r="AA114" s="207"/>
      <c r="AB114" s="207"/>
      <c r="AC114" s="207"/>
      <c r="AD114" s="207"/>
      <c r="AE114" s="207"/>
      <c r="AF114" s="207"/>
      <c r="AG114" s="207" t="s">
        <v>147</v>
      </c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5">
      <c r="A115" s="245">
        <v>44</v>
      </c>
      <c r="B115" s="246" t="s">
        <v>347</v>
      </c>
      <c r="C115" s="255" t="s">
        <v>348</v>
      </c>
      <c r="D115" s="247" t="s">
        <v>0</v>
      </c>
      <c r="E115" s="248">
        <v>77.63</v>
      </c>
      <c r="F115" s="249"/>
      <c r="G115" s="250">
        <f>ROUND(E115*F115,2)</f>
        <v>0</v>
      </c>
      <c r="H115" s="227">
        <v>0</v>
      </c>
      <c r="I115" s="226">
        <f>ROUND(E115*H115,2)</f>
        <v>0</v>
      </c>
      <c r="J115" s="227">
        <v>1.2</v>
      </c>
      <c r="K115" s="226">
        <f>ROUND(E115*J115,2)</f>
        <v>93.16</v>
      </c>
      <c r="L115" s="226">
        <v>15</v>
      </c>
      <c r="M115" s="226">
        <f>G115*(1+L115/100)</f>
        <v>0</v>
      </c>
      <c r="N115" s="226">
        <v>0</v>
      </c>
      <c r="O115" s="226">
        <f>ROUND(E115*N115,2)</f>
        <v>0</v>
      </c>
      <c r="P115" s="226">
        <v>0</v>
      </c>
      <c r="Q115" s="226">
        <f>ROUND(E115*P115,2)</f>
        <v>0</v>
      </c>
      <c r="R115" s="226"/>
      <c r="S115" s="226" t="s">
        <v>145</v>
      </c>
      <c r="T115" s="226" t="s">
        <v>145</v>
      </c>
      <c r="U115" s="226">
        <v>0</v>
      </c>
      <c r="V115" s="226">
        <f>ROUND(E115*U115,2)</f>
        <v>0</v>
      </c>
      <c r="W115" s="226"/>
      <c r="X115" s="226" t="s">
        <v>271</v>
      </c>
      <c r="Y115" s="207"/>
      <c r="Z115" s="207"/>
      <c r="AA115" s="207"/>
      <c r="AB115" s="207"/>
      <c r="AC115" s="207"/>
      <c r="AD115" s="207"/>
      <c r="AE115" s="207"/>
      <c r="AF115" s="207"/>
      <c r="AG115" s="207" t="s">
        <v>272</v>
      </c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x14ac:dyDescent="0.25">
      <c r="A116" s="233" t="s">
        <v>140</v>
      </c>
      <c r="B116" s="234" t="s">
        <v>84</v>
      </c>
      <c r="C116" s="252" t="s">
        <v>85</v>
      </c>
      <c r="D116" s="235"/>
      <c r="E116" s="236"/>
      <c r="F116" s="237"/>
      <c r="G116" s="238">
        <f>SUMIF(AG117:AG130,"&lt;&gt;NOR",G117:G130)</f>
        <v>0</v>
      </c>
      <c r="H116" s="232"/>
      <c r="I116" s="232">
        <f>SUM(I117:I130)</f>
        <v>2911.05</v>
      </c>
      <c r="J116" s="232"/>
      <c r="K116" s="232">
        <f>SUM(K117:K130)</f>
        <v>2146.02</v>
      </c>
      <c r="L116" s="232"/>
      <c r="M116" s="232">
        <f>SUM(M117:M130)</f>
        <v>0</v>
      </c>
      <c r="N116" s="232"/>
      <c r="O116" s="232">
        <f>SUM(O117:O130)</f>
        <v>0.01</v>
      </c>
      <c r="P116" s="232"/>
      <c r="Q116" s="232">
        <f>SUM(Q117:Q130)</f>
        <v>0</v>
      </c>
      <c r="R116" s="232"/>
      <c r="S116" s="232"/>
      <c r="T116" s="232"/>
      <c r="U116" s="232"/>
      <c r="V116" s="232">
        <f>SUM(V117:V130)</f>
        <v>4.16</v>
      </c>
      <c r="W116" s="232"/>
      <c r="X116" s="232"/>
      <c r="AG116" t="s">
        <v>141</v>
      </c>
    </row>
    <row r="117" spans="1:60" outlineLevel="1" x14ac:dyDescent="0.25">
      <c r="A117" s="245">
        <v>45</v>
      </c>
      <c r="B117" s="246" t="s">
        <v>357</v>
      </c>
      <c r="C117" s="255" t="s">
        <v>358</v>
      </c>
      <c r="D117" s="247" t="s">
        <v>332</v>
      </c>
      <c r="E117" s="248">
        <v>2</v>
      </c>
      <c r="F117" s="249"/>
      <c r="G117" s="250">
        <f>ROUND(E117*F117,2)</f>
        <v>0</v>
      </c>
      <c r="H117" s="227">
        <v>23.85</v>
      </c>
      <c r="I117" s="226">
        <f>ROUND(E117*H117,2)</f>
        <v>47.7</v>
      </c>
      <c r="J117" s="227">
        <v>166.15</v>
      </c>
      <c r="K117" s="226">
        <f>ROUND(E117*J117,2)</f>
        <v>332.3</v>
      </c>
      <c r="L117" s="226">
        <v>15</v>
      </c>
      <c r="M117" s="226">
        <f>G117*(1+L117/100)</f>
        <v>0</v>
      </c>
      <c r="N117" s="226">
        <v>3.0000000000000001E-5</v>
      </c>
      <c r="O117" s="226">
        <f>ROUND(E117*N117,2)</f>
        <v>0</v>
      </c>
      <c r="P117" s="226">
        <v>0</v>
      </c>
      <c r="Q117" s="226">
        <f>ROUND(E117*P117,2)</f>
        <v>0</v>
      </c>
      <c r="R117" s="226"/>
      <c r="S117" s="226" t="s">
        <v>145</v>
      </c>
      <c r="T117" s="226" t="s">
        <v>145</v>
      </c>
      <c r="U117" s="226">
        <v>0.33</v>
      </c>
      <c r="V117" s="226">
        <f>ROUND(E117*U117,2)</f>
        <v>0.66</v>
      </c>
      <c r="W117" s="226"/>
      <c r="X117" s="226" t="s">
        <v>146</v>
      </c>
      <c r="Y117" s="207"/>
      <c r="Z117" s="207"/>
      <c r="AA117" s="207"/>
      <c r="AB117" s="207"/>
      <c r="AC117" s="207"/>
      <c r="AD117" s="207"/>
      <c r="AE117" s="207"/>
      <c r="AF117" s="207"/>
      <c r="AG117" s="207" t="s">
        <v>147</v>
      </c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5">
      <c r="A118" s="245">
        <v>46</v>
      </c>
      <c r="B118" s="246" t="s">
        <v>359</v>
      </c>
      <c r="C118" s="255" t="s">
        <v>360</v>
      </c>
      <c r="D118" s="247" t="s">
        <v>224</v>
      </c>
      <c r="E118" s="248">
        <v>1</v>
      </c>
      <c r="F118" s="249"/>
      <c r="G118" s="250">
        <f>ROUND(E118*F118,2)</f>
        <v>0</v>
      </c>
      <c r="H118" s="227">
        <v>422.36</v>
      </c>
      <c r="I118" s="226">
        <f>ROUND(E118*H118,2)</f>
        <v>422.36</v>
      </c>
      <c r="J118" s="227">
        <v>689.64</v>
      </c>
      <c r="K118" s="226">
        <f>ROUND(E118*J118,2)</f>
        <v>689.64</v>
      </c>
      <c r="L118" s="226">
        <v>15</v>
      </c>
      <c r="M118" s="226">
        <f>G118*(1+L118/100)</f>
        <v>0</v>
      </c>
      <c r="N118" s="226">
        <v>1.82E-3</v>
      </c>
      <c r="O118" s="226">
        <f>ROUND(E118*N118,2)</f>
        <v>0</v>
      </c>
      <c r="P118" s="226">
        <v>0</v>
      </c>
      <c r="Q118" s="226">
        <f>ROUND(E118*P118,2)</f>
        <v>0</v>
      </c>
      <c r="R118" s="226"/>
      <c r="S118" s="226" t="s">
        <v>145</v>
      </c>
      <c r="T118" s="226" t="s">
        <v>145</v>
      </c>
      <c r="U118" s="226">
        <v>1.262</v>
      </c>
      <c r="V118" s="226">
        <f>ROUND(E118*U118,2)</f>
        <v>1.26</v>
      </c>
      <c r="W118" s="226"/>
      <c r="X118" s="226" t="s">
        <v>146</v>
      </c>
      <c r="Y118" s="207"/>
      <c r="Z118" s="207"/>
      <c r="AA118" s="207"/>
      <c r="AB118" s="207"/>
      <c r="AC118" s="207"/>
      <c r="AD118" s="207"/>
      <c r="AE118" s="207"/>
      <c r="AF118" s="207"/>
      <c r="AG118" s="207" t="s">
        <v>147</v>
      </c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5">
      <c r="A119" s="245">
        <v>47</v>
      </c>
      <c r="B119" s="246" t="s">
        <v>363</v>
      </c>
      <c r="C119" s="255" t="s">
        <v>364</v>
      </c>
      <c r="D119" s="247" t="s">
        <v>332</v>
      </c>
      <c r="E119" s="248">
        <v>2</v>
      </c>
      <c r="F119" s="249"/>
      <c r="G119" s="250">
        <f>ROUND(E119*F119,2)</f>
        <v>0</v>
      </c>
      <c r="H119" s="227">
        <v>129.06</v>
      </c>
      <c r="I119" s="226">
        <f>ROUND(E119*H119,2)</f>
        <v>258.12</v>
      </c>
      <c r="J119" s="227">
        <v>114.44</v>
      </c>
      <c r="K119" s="226">
        <f>ROUND(E119*J119,2)</f>
        <v>228.88</v>
      </c>
      <c r="L119" s="226">
        <v>15</v>
      </c>
      <c r="M119" s="226">
        <f>G119*(1+L119/100)</f>
        <v>0</v>
      </c>
      <c r="N119" s="226">
        <v>1.7000000000000001E-4</v>
      </c>
      <c r="O119" s="226">
        <f>ROUND(E119*N119,2)</f>
        <v>0</v>
      </c>
      <c r="P119" s="226">
        <v>0</v>
      </c>
      <c r="Q119" s="226">
        <f>ROUND(E119*P119,2)</f>
        <v>0</v>
      </c>
      <c r="R119" s="226"/>
      <c r="S119" s="226" t="s">
        <v>145</v>
      </c>
      <c r="T119" s="226" t="s">
        <v>145</v>
      </c>
      <c r="U119" s="226">
        <v>0.22700000000000001</v>
      </c>
      <c r="V119" s="226">
        <f>ROUND(E119*U119,2)</f>
        <v>0.45</v>
      </c>
      <c r="W119" s="226"/>
      <c r="X119" s="226" t="s">
        <v>146</v>
      </c>
      <c r="Y119" s="207"/>
      <c r="Z119" s="207"/>
      <c r="AA119" s="207"/>
      <c r="AB119" s="207"/>
      <c r="AC119" s="207"/>
      <c r="AD119" s="207"/>
      <c r="AE119" s="207"/>
      <c r="AF119" s="207"/>
      <c r="AG119" s="207" t="s">
        <v>147</v>
      </c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5">
      <c r="A120" s="245">
        <v>48</v>
      </c>
      <c r="B120" s="246" t="s">
        <v>365</v>
      </c>
      <c r="C120" s="255" t="s">
        <v>366</v>
      </c>
      <c r="D120" s="247" t="s">
        <v>332</v>
      </c>
      <c r="E120" s="248">
        <v>1</v>
      </c>
      <c r="F120" s="249"/>
      <c r="G120" s="250">
        <f>ROUND(E120*F120,2)</f>
        <v>0</v>
      </c>
      <c r="H120" s="227">
        <v>196.5</v>
      </c>
      <c r="I120" s="226">
        <f>ROUND(E120*H120,2)</f>
        <v>196.5</v>
      </c>
      <c r="J120" s="227">
        <v>62.5</v>
      </c>
      <c r="K120" s="226">
        <f>ROUND(E120*J120,2)</f>
        <v>62.5</v>
      </c>
      <c r="L120" s="226">
        <v>15</v>
      </c>
      <c r="M120" s="226">
        <f>G120*(1+L120/100)</f>
        <v>0</v>
      </c>
      <c r="N120" s="226">
        <v>2.4000000000000001E-4</v>
      </c>
      <c r="O120" s="226">
        <f>ROUND(E120*N120,2)</f>
        <v>0</v>
      </c>
      <c r="P120" s="226">
        <v>0</v>
      </c>
      <c r="Q120" s="226">
        <f>ROUND(E120*P120,2)</f>
        <v>0</v>
      </c>
      <c r="R120" s="226"/>
      <c r="S120" s="226" t="s">
        <v>145</v>
      </c>
      <c r="T120" s="226" t="s">
        <v>145</v>
      </c>
      <c r="U120" s="226">
        <v>0.124</v>
      </c>
      <c r="V120" s="226">
        <f>ROUND(E120*U120,2)</f>
        <v>0.12</v>
      </c>
      <c r="W120" s="226"/>
      <c r="X120" s="226" t="s">
        <v>146</v>
      </c>
      <c r="Y120" s="207"/>
      <c r="Z120" s="207"/>
      <c r="AA120" s="207"/>
      <c r="AB120" s="207"/>
      <c r="AC120" s="207"/>
      <c r="AD120" s="207"/>
      <c r="AE120" s="207"/>
      <c r="AF120" s="207"/>
      <c r="AG120" s="207" t="s">
        <v>147</v>
      </c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5">
      <c r="A121" s="245">
        <v>49</v>
      </c>
      <c r="B121" s="246" t="s">
        <v>371</v>
      </c>
      <c r="C121" s="255" t="s">
        <v>721</v>
      </c>
      <c r="D121" s="247" t="s">
        <v>224</v>
      </c>
      <c r="E121" s="248">
        <v>1</v>
      </c>
      <c r="F121" s="249"/>
      <c r="G121" s="250">
        <f>ROUND(E121*F121,2)</f>
        <v>0</v>
      </c>
      <c r="H121" s="227">
        <v>7.11</v>
      </c>
      <c r="I121" s="226">
        <f>ROUND(E121*H121,2)</f>
        <v>7.11</v>
      </c>
      <c r="J121" s="227">
        <v>224.39</v>
      </c>
      <c r="K121" s="226">
        <f>ROUND(E121*J121,2)</f>
        <v>224.39</v>
      </c>
      <c r="L121" s="226">
        <v>15</v>
      </c>
      <c r="M121" s="226">
        <f>G121*(1+L121/100)</f>
        <v>0</v>
      </c>
      <c r="N121" s="226">
        <v>4.0000000000000003E-5</v>
      </c>
      <c r="O121" s="226">
        <f>ROUND(E121*N121,2)</f>
        <v>0</v>
      </c>
      <c r="P121" s="226">
        <v>0</v>
      </c>
      <c r="Q121" s="226">
        <f>ROUND(E121*P121,2)</f>
        <v>0</v>
      </c>
      <c r="R121" s="226"/>
      <c r="S121" s="226" t="s">
        <v>145</v>
      </c>
      <c r="T121" s="226" t="s">
        <v>145</v>
      </c>
      <c r="U121" s="226">
        <v>0.44500000000000001</v>
      </c>
      <c r="V121" s="226">
        <f>ROUND(E121*U121,2)</f>
        <v>0.45</v>
      </c>
      <c r="W121" s="226"/>
      <c r="X121" s="226" t="s">
        <v>146</v>
      </c>
      <c r="Y121" s="207"/>
      <c r="Z121" s="207"/>
      <c r="AA121" s="207"/>
      <c r="AB121" s="207"/>
      <c r="AC121" s="207"/>
      <c r="AD121" s="207"/>
      <c r="AE121" s="207"/>
      <c r="AF121" s="207"/>
      <c r="AG121" s="207" t="s">
        <v>147</v>
      </c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5">
      <c r="A122" s="245">
        <v>50</v>
      </c>
      <c r="B122" s="246" t="s">
        <v>373</v>
      </c>
      <c r="C122" s="255" t="s">
        <v>374</v>
      </c>
      <c r="D122" s="247" t="s">
        <v>332</v>
      </c>
      <c r="E122" s="248">
        <v>1</v>
      </c>
      <c r="F122" s="249"/>
      <c r="G122" s="250">
        <f>ROUND(E122*F122,2)</f>
        <v>0</v>
      </c>
      <c r="H122" s="227">
        <v>0</v>
      </c>
      <c r="I122" s="226">
        <f>ROUND(E122*H122,2)</f>
        <v>0</v>
      </c>
      <c r="J122" s="227">
        <v>86</v>
      </c>
      <c r="K122" s="226">
        <f>ROUND(E122*J122,2)</f>
        <v>86</v>
      </c>
      <c r="L122" s="226">
        <v>15</v>
      </c>
      <c r="M122" s="226">
        <f>G122*(1+L122/100)</f>
        <v>0</v>
      </c>
      <c r="N122" s="226">
        <v>0</v>
      </c>
      <c r="O122" s="226">
        <f>ROUND(E122*N122,2)</f>
        <v>0</v>
      </c>
      <c r="P122" s="226">
        <v>1.56E-3</v>
      </c>
      <c r="Q122" s="226">
        <f>ROUND(E122*P122,2)</f>
        <v>0</v>
      </c>
      <c r="R122" s="226"/>
      <c r="S122" s="226" t="s">
        <v>145</v>
      </c>
      <c r="T122" s="226" t="s">
        <v>145</v>
      </c>
      <c r="U122" s="226">
        <v>0.217</v>
      </c>
      <c r="V122" s="226">
        <f>ROUND(E122*U122,2)</f>
        <v>0.22</v>
      </c>
      <c r="W122" s="226"/>
      <c r="X122" s="226" t="s">
        <v>146</v>
      </c>
      <c r="Y122" s="207"/>
      <c r="Z122" s="207"/>
      <c r="AA122" s="207"/>
      <c r="AB122" s="207"/>
      <c r="AC122" s="207"/>
      <c r="AD122" s="207"/>
      <c r="AE122" s="207"/>
      <c r="AF122" s="207"/>
      <c r="AG122" s="207" t="s">
        <v>147</v>
      </c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ht="20.399999999999999" outlineLevel="1" x14ac:dyDescent="0.25">
      <c r="A123" s="245">
        <v>51</v>
      </c>
      <c r="B123" s="246" t="s">
        <v>377</v>
      </c>
      <c r="C123" s="255" t="s">
        <v>378</v>
      </c>
      <c r="D123" s="247" t="s">
        <v>224</v>
      </c>
      <c r="E123" s="248">
        <v>1</v>
      </c>
      <c r="F123" s="249"/>
      <c r="G123" s="250">
        <f>ROUND(E123*F123,2)</f>
        <v>0</v>
      </c>
      <c r="H123" s="227">
        <v>435.99</v>
      </c>
      <c r="I123" s="226">
        <f>ROUND(E123*H123,2)</f>
        <v>435.99</v>
      </c>
      <c r="J123" s="227">
        <v>124.01</v>
      </c>
      <c r="K123" s="226">
        <f>ROUND(E123*J123,2)</f>
        <v>124.01</v>
      </c>
      <c r="L123" s="226">
        <v>15</v>
      </c>
      <c r="M123" s="226">
        <f>G123*(1+L123/100)</f>
        <v>0</v>
      </c>
      <c r="N123" s="226">
        <v>2.0000000000000001E-4</v>
      </c>
      <c r="O123" s="226">
        <f>ROUND(E123*N123,2)</f>
        <v>0</v>
      </c>
      <c r="P123" s="226">
        <v>0</v>
      </c>
      <c r="Q123" s="226">
        <f>ROUND(E123*P123,2)</f>
        <v>0</v>
      </c>
      <c r="R123" s="226"/>
      <c r="S123" s="226" t="s">
        <v>145</v>
      </c>
      <c r="T123" s="226" t="s">
        <v>145</v>
      </c>
      <c r="U123" s="226">
        <v>0.246</v>
      </c>
      <c r="V123" s="226">
        <f>ROUND(E123*U123,2)</f>
        <v>0.25</v>
      </c>
      <c r="W123" s="226"/>
      <c r="X123" s="226" t="s">
        <v>146</v>
      </c>
      <c r="Y123" s="207"/>
      <c r="Z123" s="207"/>
      <c r="AA123" s="207"/>
      <c r="AB123" s="207"/>
      <c r="AC123" s="207"/>
      <c r="AD123" s="207"/>
      <c r="AE123" s="207"/>
      <c r="AF123" s="207"/>
      <c r="AG123" s="207" t="s">
        <v>147</v>
      </c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5">
      <c r="A124" s="245">
        <v>52</v>
      </c>
      <c r="B124" s="246" t="s">
        <v>379</v>
      </c>
      <c r="C124" s="255" t="s">
        <v>380</v>
      </c>
      <c r="D124" s="247" t="s">
        <v>224</v>
      </c>
      <c r="E124" s="248">
        <v>1</v>
      </c>
      <c r="F124" s="249"/>
      <c r="G124" s="250">
        <f>ROUND(E124*F124,2)</f>
        <v>0</v>
      </c>
      <c r="H124" s="227">
        <v>358.49</v>
      </c>
      <c r="I124" s="226">
        <f>ROUND(E124*H124,2)</f>
        <v>358.49</v>
      </c>
      <c r="J124" s="227">
        <v>124.01</v>
      </c>
      <c r="K124" s="226">
        <f>ROUND(E124*J124,2)</f>
        <v>124.01</v>
      </c>
      <c r="L124" s="226">
        <v>15</v>
      </c>
      <c r="M124" s="226">
        <f>G124*(1+L124/100)</f>
        <v>0</v>
      </c>
      <c r="N124" s="226">
        <v>2.5999999999999998E-4</v>
      </c>
      <c r="O124" s="226">
        <f>ROUND(E124*N124,2)</f>
        <v>0</v>
      </c>
      <c r="P124" s="226">
        <v>0</v>
      </c>
      <c r="Q124" s="226">
        <f>ROUND(E124*P124,2)</f>
        <v>0</v>
      </c>
      <c r="R124" s="226"/>
      <c r="S124" s="226" t="s">
        <v>145</v>
      </c>
      <c r="T124" s="226" t="s">
        <v>145</v>
      </c>
      <c r="U124" s="226">
        <v>0.246</v>
      </c>
      <c r="V124" s="226">
        <f>ROUND(E124*U124,2)</f>
        <v>0.25</v>
      </c>
      <c r="W124" s="226"/>
      <c r="X124" s="226" t="s">
        <v>146</v>
      </c>
      <c r="Y124" s="207"/>
      <c r="Z124" s="207"/>
      <c r="AA124" s="207"/>
      <c r="AB124" s="207"/>
      <c r="AC124" s="207"/>
      <c r="AD124" s="207"/>
      <c r="AE124" s="207"/>
      <c r="AF124" s="207"/>
      <c r="AG124" s="207" t="s">
        <v>147</v>
      </c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5">
      <c r="A125" s="239">
        <v>53</v>
      </c>
      <c r="B125" s="240" t="s">
        <v>383</v>
      </c>
      <c r="C125" s="253" t="s">
        <v>384</v>
      </c>
      <c r="D125" s="241" t="s">
        <v>152</v>
      </c>
      <c r="E125" s="242">
        <v>0.24</v>
      </c>
      <c r="F125" s="243"/>
      <c r="G125" s="244">
        <f>ROUND(E125*F125,2)</f>
        <v>0</v>
      </c>
      <c r="H125" s="227">
        <v>30.35</v>
      </c>
      <c r="I125" s="226">
        <f>ROUND(E125*H125,2)</f>
        <v>7.28</v>
      </c>
      <c r="J125" s="227">
        <v>1075.6500000000001</v>
      </c>
      <c r="K125" s="226">
        <f>ROUND(E125*J125,2)</f>
        <v>258.16000000000003</v>
      </c>
      <c r="L125" s="226">
        <v>15</v>
      </c>
      <c r="M125" s="226">
        <f>G125*(1+L125/100)</f>
        <v>0</v>
      </c>
      <c r="N125" s="226">
        <v>8.0000000000000007E-5</v>
      </c>
      <c r="O125" s="226">
        <f>ROUND(E125*N125,2)</f>
        <v>0</v>
      </c>
      <c r="P125" s="226">
        <v>0</v>
      </c>
      <c r="Q125" s="226">
        <f>ROUND(E125*P125,2)</f>
        <v>0</v>
      </c>
      <c r="R125" s="226"/>
      <c r="S125" s="226" t="s">
        <v>145</v>
      </c>
      <c r="T125" s="226" t="s">
        <v>145</v>
      </c>
      <c r="U125" s="226">
        <v>2.1</v>
      </c>
      <c r="V125" s="226">
        <f>ROUND(E125*U125,2)</f>
        <v>0.5</v>
      </c>
      <c r="W125" s="226"/>
      <c r="X125" s="226" t="s">
        <v>146</v>
      </c>
      <c r="Y125" s="207"/>
      <c r="Z125" s="207"/>
      <c r="AA125" s="207"/>
      <c r="AB125" s="207"/>
      <c r="AC125" s="207"/>
      <c r="AD125" s="207"/>
      <c r="AE125" s="207"/>
      <c r="AF125" s="207"/>
      <c r="AG125" s="207" t="s">
        <v>147</v>
      </c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5">
      <c r="A126" s="224"/>
      <c r="B126" s="225"/>
      <c r="C126" s="254" t="s">
        <v>385</v>
      </c>
      <c r="D126" s="228"/>
      <c r="E126" s="229">
        <v>0.24</v>
      </c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149</v>
      </c>
      <c r="AH126" s="207">
        <v>0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outlineLevel="1" x14ac:dyDescent="0.25">
      <c r="A127" s="245">
        <v>54</v>
      </c>
      <c r="B127" s="246" t="s">
        <v>389</v>
      </c>
      <c r="C127" s="255" t="s">
        <v>390</v>
      </c>
      <c r="D127" s="247" t="s">
        <v>224</v>
      </c>
      <c r="E127" s="248">
        <v>1</v>
      </c>
      <c r="F127" s="249"/>
      <c r="G127" s="250">
        <f>ROUND(E127*F127,2)</f>
        <v>0</v>
      </c>
      <c r="H127" s="227">
        <v>345</v>
      </c>
      <c r="I127" s="226">
        <f>ROUND(E127*H127,2)</f>
        <v>345</v>
      </c>
      <c r="J127" s="227">
        <v>0</v>
      </c>
      <c r="K127" s="226">
        <f>ROUND(E127*J127,2)</f>
        <v>0</v>
      </c>
      <c r="L127" s="226">
        <v>15</v>
      </c>
      <c r="M127" s="226">
        <f>G127*(1+L127/100)</f>
        <v>0</v>
      </c>
      <c r="N127" s="226">
        <v>8.9999999999999998E-4</v>
      </c>
      <c r="O127" s="226">
        <f>ROUND(E127*N127,2)</f>
        <v>0</v>
      </c>
      <c r="P127" s="226">
        <v>0</v>
      </c>
      <c r="Q127" s="226">
        <f>ROUND(E127*P127,2)</f>
        <v>0</v>
      </c>
      <c r="R127" s="226"/>
      <c r="S127" s="226" t="s">
        <v>286</v>
      </c>
      <c r="T127" s="226" t="s">
        <v>161</v>
      </c>
      <c r="U127" s="226">
        <v>0</v>
      </c>
      <c r="V127" s="226">
        <f>ROUND(E127*U127,2)</f>
        <v>0</v>
      </c>
      <c r="W127" s="226"/>
      <c r="X127" s="226" t="s">
        <v>168</v>
      </c>
      <c r="Y127" s="207"/>
      <c r="Z127" s="207"/>
      <c r="AA127" s="207"/>
      <c r="AB127" s="207"/>
      <c r="AC127" s="207"/>
      <c r="AD127" s="207"/>
      <c r="AE127" s="207"/>
      <c r="AF127" s="207"/>
      <c r="AG127" s="207" t="s">
        <v>169</v>
      </c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07"/>
      <c r="BE127" s="207"/>
      <c r="BF127" s="207"/>
      <c r="BG127" s="207"/>
      <c r="BH127" s="207"/>
    </row>
    <row r="128" spans="1:60" outlineLevel="1" x14ac:dyDescent="0.25">
      <c r="A128" s="245">
        <v>55</v>
      </c>
      <c r="B128" s="246" t="s">
        <v>399</v>
      </c>
      <c r="C128" s="255" t="s">
        <v>400</v>
      </c>
      <c r="D128" s="247" t="s">
        <v>224</v>
      </c>
      <c r="E128" s="248">
        <v>1</v>
      </c>
      <c r="F128" s="249"/>
      <c r="G128" s="250">
        <f>ROUND(E128*F128,2)</f>
        <v>0</v>
      </c>
      <c r="H128" s="227">
        <v>480</v>
      </c>
      <c r="I128" s="226">
        <f>ROUND(E128*H128,2)</f>
        <v>480</v>
      </c>
      <c r="J128" s="227">
        <v>0</v>
      </c>
      <c r="K128" s="226">
        <f>ROUND(E128*J128,2)</f>
        <v>0</v>
      </c>
      <c r="L128" s="226">
        <v>15</v>
      </c>
      <c r="M128" s="226">
        <f>G128*(1+L128/100)</f>
        <v>0</v>
      </c>
      <c r="N128" s="226">
        <v>2E-3</v>
      </c>
      <c r="O128" s="226">
        <f>ROUND(E128*N128,2)</f>
        <v>0</v>
      </c>
      <c r="P128" s="226">
        <v>0</v>
      </c>
      <c r="Q128" s="226">
        <f>ROUND(E128*P128,2)</f>
        <v>0</v>
      </c>
      <c r="R128" s="226"/>
      <c r="S128" s="226" t="s">
        <v>286</v>
      </c>
      <c r="T128" s="226" t="s">
        <v>161</v>
      </c>
      <c r="U128" s="226">
        <v>0</v>
      </c>
      <c r="V128" s="226">
        <f>ROUND(E128*U128,2)</f>
        <v>0</v>
      </c>
      <c r="W128" s="226"/>
      <c r="X128" s="226" t="s">
        <v>168</v>
      </c>
      <c r="Y128" s="207"/>
      <c r="Z128" s="207"/>
      <c r="AA128" s="207"/>
      <c r="AB128" s="207"/>
      <c r="AC128" s="207"/>
      <c r="AD128" s="207"/>
      <c r="AE128" s="207"/>
      <c r="AF128" s="207"/>
      <c r="AG128" s="207" t="s">
        <v>169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5">
      <c r="A129" s="245">
        <v>56</v>
      </c>
      <c r="B129" s="246" t="s">
        <v>401</v>
      </c>
      <c r="C129" s="255" t="s">
        <v>402</v>
      </c>
      <c r="D129" s="247" t="s">
        <v>403</v>
      </c>
      <c r="E129" s="248">
        <v>1</v>
      </c>
      <c r="F129" s="249"/>
      <c r="G129" s="250">
        <f>ROUND(E129*F129,2)</f>
        <v>0</v>
      </c>
      <c r="H129" s="227">
        <v>352.5</v>
      </c>
      <c r="I129" s="226">
        <f>ROUND(E129*H129,2)</f>
        <v>352.5</v>
      </c>
      <c r="J129" s="227">
        <v>0</v>
      </c>
      <c r="K129" s="226">
        <f>ROUND(E129*J129,2)</f>
        <v>0</v>
      </c>
      <c r="L129" s="226">
        <v>15</v>
      </c>
      <c r="M129" s="226">
        <f>G129*(1+L129/100)</f>
        <v>0</v>
      </c>
      <c r="N129" s="226">
        <v>0.01</v>
      </c>
      <c r="O129" s="226">
        <f>ROUND(E129*N129,2)</f>
        <v>0.01</v>
      </c>
      <c r="P129" s="226">
        <v>0</v>
      </c>
      <c r="Q129" s="226">
        <f>ROUND(E129*P129,2)</f>
        <v>0</v>
      </c>
      <c r="R129" s="226" t="s">
        <v>167</v>
      </c>
      <c r="S129" s="226" t="s">
        <v>145</v>
      </c>
      <c r="T129" s="226" t="s">
        <v>145</v>
      </c>
      <c r="U129" s="226">
        <v>0</v>
      </c>
      <c r="V129" s="226">
        <f>ROUND(E129*U129,2)</f>
        <v>0</v>
      </c>
      <c r="W129" s="226"/>
      <c r="X129" s="226" t="s">
        <v>168</v>
      </c>
      <c r="Y129" s="207"/>
      <c r="Z129" s="207"/>
      <c r="AA129" s="207"/>
      <c r="AB129" s="207"/>
      <c r="AC129" s="207"/>
      <c r="AD129" s="207"/>
      <c r="AE129" s="207"/>
      <c r="AF129" s="207"/>
      <c r="AG129" s="207" t="s">
        <v>169</v>
      </c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outlineLevel="1" x14ac:dyDescent="0.25">
      <c r="A130" s="245">
        <v>57</v>
      </c>
      <c r="B130" s="246" t="s">
        <v>410</v>
      </c>
      <c r="C130" s="255" t="s">
        <v>411</v>
      </c>
      <c r="D130" s="247" t="s">
        <v>0</v>
      </c>
      <c r="E130" s="248">
        <v>50.409399999999998</v>
      </c>
      <c r="F130" s="249"/>
      <c r="G130" s="250">
        <f>ROUND(E130*F130,2)</f>
        <v>0</v>
      </c>
      <c r="H130" s="227">
        <v>0</v>
      </c>
      <c r="I130" s="226">
        <f>ROUND(E130*H130,2)</f>
        <v>0</v>
      </c>
      <c r="J130" s="227">
        <v>0.32</v>
      </c>
      <c r="K130" s="226">
        <f>ROUND(E130*J130,2)</f>
        <v>16.13</v>
      </c>
      <c r="L130" s="226">
        <v>15</v>
      </c>
      <c r="M130" s="226">
        <f>G130*(1+L130/100)</f>
        <v>0</v>
      </c>
      <c r="N130" s="226">
        <v>0</v>
      </c>
      <c r="O130" s="226">
        <f>ROUND(E130*N130,2)</f>
        <v>0</v>
      </c>
      <c r="P130" s="226">
        <v>0</v>
      </c>
      <c r="Q130" s="226">
        <f>ROUND(E130*P130,2)</f>
        <v>0</v>
      </c>
      <c r="R130" s="226"/>
      <c r="S130" s="226" t="s">
        <v>145</v>
      </c>
      <c r="T130" s="226" t="s">
        <v>145</v>
      </c>
      <c r="U130" s="226">
        <v>0</v>
      </c>
      <c r="V130" s="226">
        <f>ROUND(E130*U130,2)</f>
        <v>0</v>
      </c>
      <c r="W130" s="226"/>
      <c r="X130" s="226" t="s">
        <v>271</v>
      </c>
      <c r="Y130" s="207"/>
      <c r="Z130" s="207"/>
      <c r="AA130" s="207"/>
      <c r="AB130" s="207"/>
      <c r="AC130" s="207"/>
      <c r="AD130" s="207"/>
      <c r="AE130" s="207"/>
      <c r="AF130" s="207"/>
      <c r="AG130" s="207" t="s">
        <v>272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x14ac:dyDescent="0.25">
      <c r="A131" s="233" t="s">
        <v>140</v>
      </c>
      <c r="B131" s="234" t="s">
        <v>86</v>
      </c>
      <c r="C131" s="252" t="s">
        <v>87</v>
      </c>
      <c r="D131" s="235"/>
      <c r="E131" s="236"/>
      <c r="F131" s="237"/>
      <c r="G131" s="238">
        <f>SUMIF(AG132:AG140,"&lt;&gt;NOR",G132:G140)</f>
        <v>0</v>
      </c>
      <c r="H131" s="232"/>
      <c r="I131" s="232">
        <f>SUM(I132:I140)</f>
        <v>1028.2</v>
      </c>
      <c r="J131" s="232"/>
      <c r="K131" s="232">
        <f>SUM(K132:K140)</f>
        <v>1366.1599999999999</v>
      </c>
      <c r="L131" s="232"/>
      <c r="M131" s="232">
        <f>SUM(M132:M140)</f>
        <v>0</v>
      </c>
      <c r="N131" s="232"/>
      <c r="O131" s="232">
        <f>SUM(O132:O140)</f>
        <v>0</v>
      </c>
      <c r="P131" s="232"/>
      <c r="Q131" s="232">
        <f>SUM(Q132:Q140)</f>
        <v>0.01</v>
      </c>
      <c r="R131" s="232"/>
      <c r="S131" s="232"/>
      <c r="T131" s="232"/>
      <c r="U131" s="232"/>
      <c r="V131" s="232">
        <f>SUM(V132:V140)</f>
        <v>2.94</v>
      </c>
      <c r="W131" s="232"/>
      <c r="X131" s="232"/>
      <c r="AG131" t="s">
        <v>141</v>
      </c>
    </row>
    <row r="132" spans="1:60" ht="20.399999999999999" outlineLevel="1" x14ac:dyDescent="0.25">
      <c r="A132" s="245">
        <v>58</v>
      </c>
      <c r="B132" s="246" t="s">
        <v>412</v>
      </c>
      <c r="C132" s="255" t="s">
        <v>413</v>
      </c>
      <c r="D132" s="247" t="s">
        <v>224</v>
      </c>
      <c r="E132" s="248">
        <v>1</v>
      </c>
      <c r="F132" s="249"/>
      <c r="G132" s="250">
        <f>ROUND(E132*F132,2)</f>
        <v>0</v>
      </c>
      <c r="H132" s="227">
        <v>135.19999999999999</v>
      </c>
      <c r="I132" s="226">
        <f>ROUND(E132*H132,2)</f>
        <v>135.19999999999999</v>
      </c>
      <c r="J132" s="227">
        <v>156.80000000000001</v>
      </c>
      <c r="K132" s="226">
        <f>ROUND(E132*J132,2)</f>
        <v>156.80000000000001</v>
      </c>
      <c r="L132" s="226">
        <v>15</v>
      </c>
      <c r="M132" s="226">
        <f>G132*(1+L132/100)</f>
        <v>0</v>
      </c>
      <c r="N132" s="226">
        <v>7.2999999999999996E-4</v>
      </c>
      <c r="O132" s="226">
        <f>ROUND(E132*N132,2)</f>
        <v>0</v>
      </c>
      <c r="P132" s="226">
        <v>0</v>
      </c>
      <c r="Q132" s="226">
        <f>ROUND(E132*P132,2)</f>
        <v>0</v>
      </c>
      <c r="R132" s="226"/>
      <c r="S132" s="226" t="s">
        <v>145</v>
      </c>
      <c r="T132" s="226" t="s">
        <v>145</v>
      </c>
      <c r="U132" s="226">
        <v>0.33</v>
      </c>
      <c r="V132" s="226">
        <f>ROUND(E132*U132,2)</f>
        <v>0.33</v>
      </c>
      <c r="W132" s="226"/>
      <c r="X132" s="226" t="s">
        <v>146</v>
      </c>
      <c r="Y132" s="207"/>
      <c r="Z132" s="207"/>
      <c r="AA132" s="207"/>
      <c r="AB132" s="207"/>
      <c r="AC132" s="207"/>
      <c r="AD132" s="207"/>
      <c r="AE132" s="207"/>
      <c r="AF132" s="207"/>
      <c r="AG132" s="207" t="s">
        <v>147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5">
      <c r="A133" s="245">
        <v>59</v>
      </c>
      <c r="B133" s="246" t="s">
        <v>414</v>
      </c>
      <c r="C133" s="255" t="s">
        <v>415</v>
      </c>
      <c r="D133" s="247" t="s">
        <v>157</v>
      </c>
      <c r="E133" s="248">
        <v>0.5</v>
      </c>
      <c r="F133" s="249"/>
      <c r="G133" s="250">
        <f>ROUND(E133*F133,2)</f>
        <v>0</v>
      </c>
      <c r="H133" s="227">
        <v>0</v>
      </c>
      <c r="I133" s="226">
        <f>ROUND(E133*H133,2)</f>
        <v>0</v>
      </c>
      <c r="J133" s="227">
        <v>161</v>
      </c>
      <c r="K133" s="226">
        <f>ROUND(E133*J133,2)</f>
        <v>80.5</v>
      </c>
      <c r="L133" s="226">
        <v>15</v>
      </c>
      <c r="M133" s="226">
        <f>G133*(1+L133/100)</f>
        <v>0</v>
      </c>
      <c r="N133" s="226">
        <v>0</v>
      </c>
      <c r="O133" s="226">
        <f>ROUND(E133*N133,2)</f>
        <v>0</v>
      </c>
      <c r="P133" s="226">
        <v>0</v>
      </c>
      <c r="Q133" s="226">
        <f>ROUND(E133*P133,2)</f>
        <v>0</v>
      </c>
      <c r="R133" s="226"/>
      <c r="S133" s="226" t="s">
        <v>145</v>
      </c>
      <c r="T133" s="226" t="s">
        <v>145</v>
      </c>
      <c r="U133" s="226">
        <v>0.35</v>
      </c>
      <c r="V133" s="226">
        <f>ROUND(E133*U133,2)</f>
        <v>0.18</v>
      </c>
      <c r="W133" s="226"/>
      <c r="X133" s="226" t="s">
        <v>146</v>
      </c>
      <c r="Y133" s="207"/>
      <c r="Z133" s="207"/>
      <c r="AA133" s="207"/>
      <c r="AB133" s="207"/>
      <c r="AC133" s="207"/>
      <c r="AD133" s="207"/>
      <c r="AE133" s="207"/>
      <c r="AF133" s="207"/>
      <c r="AG133" s="207" t="s">
        <v>147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outlineLevel="1" x14ac:dyDescent="0.25">
      <c r="A134" s="245">
        <v>60</v>
      </c>
      <c r="B134" s="246" t="s">
        <v>416</v>
      </c>
      <c r="C134" s="255" t="s">
        <v>417</v>
      </c>
      <c r="D134" s="247" t="s">
        <v>224</v>
      </c>
      <c r="E134" s="248">
        <v>2</v>
      </c>
      <c r="F134" s="249"/>
      <c r="G134" s="250">
        <f>ROUND(E134*F134,2)</f>
        <v>0</v>
      </c>
      <c r="H134" s="227">
        <v>0</v>
      </c>
      <c r="I134" s="226">
        <f>ROUND(E134*H134,2)</f>
        <v>0</v>
      </c>
      <c r="J134" s="227">
        <v>344.5</v>
      </c>
      <c r="K134" s="226">
        <f>ROUND(E134*J134,2)</f>
        <v>689</v>
      </c>
      <c r="L134" s="226">
        <v>15</v>
      </c>
      <c r="M134" s="226">
        <f>G134*(1+L134/100)</f>
        <v>0</v>
      </c>
      <c r="N134" s="226">
        <v>0</v>
      </c>
      <c r="O134" s="226">
        <f>ROUND(E134*N134,2)</f>
        <v>0</v>
      </c>
      <c r="P134" s="226">
        <v>0</v>
      </c>
      <c r="Q134" s="226">
        <f>ROUND(E134*P134,2)</f>
        <v>0</v>
      </c>
      <c r="R134" s="226"/>
      <c r="S134" s="226" t="s">
        <v>145</v>
      </c>
      <c r="T134" s="226" t="s">
        <v>145</v>
      </c>
      <c r="U134" s="226">
        <v>0.75</v>
      </c>
      <c r="V134" s="226">
        <f>ROUND(E134*U134,2)</f>
        <v>1.5</v>
      </c>
      <c r="W134" s="226"/>
      <c r="X134" s="226" t="s">
        <v>146</v>
      </c>
      <c r="Y134" s="207"/>
      <c r="Z134" s="207"/>
      <c r="AA134" s="207"/>
      <c r="AB134" s="207"/>
      <c r="AC134" s="207"/>
      <c r="AD134" s="207"/>
      <c r="AE134" s="207"/>
      <c r="AF134" s="207"/>
      <c r="AG134" s="207" t="s">
        <v>147</v>
      </c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</row>
    <row r="135" spans="1:60" ht="20.399999999999999" outlineLevel="1" x14ac:dyDescent="0.25">
      <c r="A135" s="245">
        <v>61</v>
      </c>
      <c r="B135" s="246" t="s">
        <v>418</v>
      </c>
      <c r="C135" s="255" t="s">
        <v>419</v>
      </c>
      <c r="D135" s="247" t="s">
        <v>224</v>
      </c>
      <c r="E135" s="248">
        <v>1</v>
      </c>
      <c r="F135" s="249"/>
      <c r="G135" s="250">
        <f>ROUND(E135*F135,2)</f>
        <v>0</v>
      </c>
      <c r="H135" s="227">
        <v>0</v>
      </c>
      <c r="I135" s="226">
        <f>ROUND(E135*H135,2)</f>
        <v>0</v>
      </c>
      <c r="J135" s="227">
        <v>230</v>
      </c>
      <c r="K135" s="226">
        <f>ROUND(E135*J135,2)</f>
        <v>230</v>
      </c>
      <c r="L135" s="226">
        <v>15</v>
      </c>
      <c r="M135" s="226">
        <f>G135*(1+L135/100)</f>
        <v>0</v>
      </c>
      <c r="N135" s="226">
        <v>0</v>
      </c>
      <c r="O135" s="226">
        <f>ROUND(E135*N135,2)</f>
        <v>0</v>
      </c>
      <c r="P135" s="226">
        <v>0</v>
      </c>
      <c r="Q135" s="226">
        <f>ROUND(E135*P135,2)</f>
        <v>0</v>
      </c>
      <c r="R135" s="226"/>
      <c r="S135" s="226" t="s">
        <v>145</v>
      </c>
      <c r="T135" s="226" t="s">
        <v>145</v>
      </c>
      <c r="U135" s="226">
        <v>0.5</v>
      </c>
      <c r="V135" s="226">
        <f>ROUND(E135*U135,2)</f>
        <v>0.5</v>
      </c>
      <c r="W135" s="226"/>
      <c r="X135" s="226" t="s">
        <v>146</v>
      </c>
      <c r="Y135" s="207"/>
      <c r="Z135" s="207"/>
      <c r="AA135" s="207"/>
      <c r="AB135" s="207"/>
      <c r="AC135" s="207"/>
      <c r="AD135" s="207"/>
      <c r="AE135" s="207"/>
      <c r="AF135" s="207"/>
      <c r="AG135" s="207" t="s">
        <v>147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ht="20.399999999999999" outlineLevel="1" x14ac:dyDescent="0.25">
      <c r="A136" s="245">
        <v>62</v>
      </c>
      <c r="B136" s="246" t="s">
        <v>420</v>
      </c>
      <c r="C136" s="255" t="s">
        <v>421</v>
      </c>
      <c r="D136" s="247" t="s">
        <v>224</v>
      </c>
      <c r="E136" s="248">
        <v>1</v>
      </c>
      <c r="F136" s="249"/>
      <c r="G136" s="250">
        <f>ROUND(E136*F136,2)</f>
        <v>0</v>
      </c>
      <c r="H136" s="227">
        <v>0</v>
      </c>
      <c r="I136" s="226">
        <f>ROUND(E136*H136,2)</f>
        <v>0</v>
      </c>
      <c r="J136" s="227">
        <v>197</v>
      </c>
      <c r="K136" s="226">
        <f>ROUND(E136*J136,2)</f>
        <v>197</v>
      </c>
      <c r="L136" s="226">
        <v>15</v>
      </c>
      <c r="M136" s="226">
        <f>G136*(1+L136/100)</f>
        <v>0</v>
      </c>
      <c r="N136" s="226">
        <v>0</v>
      </c>
      <c r="O136" s="226">
        <f>ROUND(E136*N136,2)</f>
        <v>0</v>
      </c>
      <c r="P136" s="226">
        <v>1.489E-2</v>
      </c>
      <c r="Q136" s="226">
        <f>ROUND(E136*P136,2)</f>
        <v>0.01</v>
      </c>
      <c r="R136" s="226"/>
      <c r="S136" s="226" t="s">
        <v>145</v>
      </c>
      <c r="T136" s="226" t="s">
        <v>145</v>
      </c>
      <c r="U136" s="226">
        <v>0.42899999999999999</v>
      </c>
      <c r="V136" s="226">
        <f>ROUND(E136*U136,2)</f>
        <v>0.43</v>
      </c>
      <c r="W136" s="226"/>
      <c r="X136" s="226" t="s">
        <v>146</v>
      </c>
      <c r="Y136" s="207"/>
      <c r="Z136" s="207"/>
      <c r="AA136" s="207"/>
      <c r="AB136" s="207"/>
      <c r="AC136" s="207"/>
      <c r="AD136" s="207"/>
      <c r="AE136" s="207"/>
      <c r="AF136" s="207"/>
      <c r="AG136" s="207" t="s">
        <v>147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5">
      <c r="A137" s="245">
        <v>63</v>
      </c>
      <c r="B137" s="246" t="s">
        <v>422</v>
      </c>
      <c r="C137" s="255" t="s">
        <v>423</v>
      </c>
      <c r="D137" s="247" t="s">
        <v>157</v>
      </c>
      <c r="E137" s="248">
        <v>0.5</v>
      </c>
      <c r="F137" s="249"/>
      <c r="G137" s="250">
        <f>ROUND(E137*F137,2)</f>
        <v>0</v>
      </c>
      <c r="H137" s="227">
        <v>142</v>
      </c>
      <c r="I137" s="226">
        <f>ROUND(E137*H137,2)</f>
        <v>71</v>
      </c>
      <c r="J137" s="227">
        <v>0</v>
      </c>
      <c r="K137" s="226">
        <f>ROUND(E137*J137,2)</f>
        <v>0</v>
      </c>
      <c r="L137" s="226">
        <v>15</v>
      </c>
      <c r="M137" s="226">
        <f>G137*(1+L137/100)</f>
        <v>0</v>
      </c>
      <c r="N137" s="226">
        <v>4.8000000000000001E-4</v>
      </c>
      <c r="O137" s="226">
        <f>ROUND(E137*N137,2)</f>
        <v>0</v>
      </c>
      <c r="P137" s="226">
        <v>0</v>
      </c>
      <c r="Q137" s="226">
        <f>ROUND(E137*P137,2)</f>
        <v>0</v>
      </c>
      <c r="R137" s="226"/>
      <c r="S137" s="226" t="s">
        <v>286</v>
      </c>
      <c r="T137" s="226" t="s">
        <v>161</v>
      </c>
      <c r="U137" s="226">
        <v>0</v>
      </c>
      <c r="V137" s="226">
        <f>ROUND(E137*U137,2)</f>
        <v>0</v>
      </c>
      <c r="W137" s="226"/>
      <c r="X137" s="226" t="s">
        <v>168</v>
      </c>
      <c r="Y137" s="207"/>
      <c r="Z137" s="207"/>
      <c r="AA137" s="207"/>
      <c r="AB137" s="207"/>
      <c r="AC137" s="207"/>
      <c r="AD137" s="207"/>
      <c r="AE137" s="207"/>
      <c r="AF137" s="207"/>
      <c r="AG137" s="207" t="s">
        <v>169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ht="20.399999999999999" outlineLevel="1" x14ac:dyDescent="0.25">
      <c r="A138" s="245">
        <v>64</v>
      </c>
      <c r="B138" s="246" t="s">
        <v>424</v>
      </c>
      <c r="C138" s="255" t="s">
        <v>425</v>
      </c>
      <c r="D138" s="247" t="s">
        <v>224</v>
      </c>
      <c r="E138" s="248">
        <v>1</v>
      </c>
      <c r="F138" s="249"/>
      <c r="G138" s="250">
        <f>ROUND(E138*F138,2)</f>
        <v>0</v>
      </c>
      <c r="H138" s="227">
        <v>544</v>
      </c>
      <c r="I138" s="226">
        <f>ROUND(E138*H138,2)</f>
        <v>544</v>
      </c>
      <c r="J138" s="227">
        <v>0</v>
      </c>
      <c r="K138" s="226">
        <f>ROUND(E138*J138,2)</f>
        <v>0</v>
      </c>
      <c r="L138" s="226">
        <v>15</v>
      </c>
      <c r="M138" s="226">
        <f>G138*(1+L138/100)</f>
        <v>0</v>
      </c>
      <c r="N138" s="226">
        <v>5.9000000000000003E-4</v>
      </c>
      <c r="O138" s="226">
        <f>ROUND(E138*N138,2)</f>
        <v>0</v>
      </c>
      <c r="P138" s="226">
        <v>0</v>
      </c>
      <c r="Q138" s="226">
        <f>ROUND(E138*P138,2)</f>
        <v>0</v>
      </c>
      <c r="R138" s="226" t="s">
        <v>167</v>
      </c>
      <c r="S138" s="226" t="s">
        <v>145</v>
      </c>
      <c r="T138" s="226" t="s">
        <v>145</v>
      </c>
      <c r="U138" s="226">
        <v>0</v>
      </c>
      <c r="V138" s="226">
        <f>ROUND(E138*U138,2)</f>
        <v>0</v>
      </c>
      <c r="W138" s="226"/>
      <c r="X138" s="226" t="s">
        <v>168</v>
      </c>
      <c r="Y138" s="207"/>
      <c r="Z138" s="207"/>
      <c r="AA138" s="207"/>
      <c r="AB138" s="207"/>
      <c r="AC138" s="207"/>
      <c r="AD138" s="207"/>
      <c r="AE138" s="207"/>
      <c r="AF138" s="207"/>
      <c r="AG138" s="207" t="s">
        <v>169</v>
      </c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5">
      <c r="A139" s="245">
        <v>65</v>
      </c>
      <c r="B139" s="246" t="s">
        <v>426</v>
      </c>
      <c r="C139" s="255" t="s">
        <v>427</v>
      </c>
      <c r="D139" s="247" t="s">
        <v>224</v>
      </c>
      <c r="E139" s="248">
        <v>2</v>
      </c>
      <c r="F139" s="249"/>
      <c r="G139" s="250">
        <f>ROUND(E139*F139,2)</f>
        <v>0</v>
      </c>
      <c r="H139" s="227">
        <v>139</v>
      </c>
      <c r="I139" s="226">
        <f>ROUND(E139*H139,2)</f>
        <v>278</v>
      </c>
      <c r="J139" s="227">
        <v>0</v>
      </c>
      <c r="K139" s="226">
        <f>ROUND(E139*J139,2)</f>
        <v>0</v>
      </c>
      <c r="L139" s="226">
        <v>15</v>
      </c>
      <c r="M139" s="226">
        <f>G139*(1+L139/100)</f>
        <v>0</v>
      </c>
      <c r="N139" s="226">
        <v>8.0000000000000007E-5</v>
      </c>
      <c r="O139" s="226">
        <f>ROUND(E139*N139,2)</f>
        <v>0</v>
      </c>
      <c r="P139" s="226">
        <v>0</v>
      </c>
      <c r="Q139" s="226">
        <f>ROUND(E139*P139,2)</f>
        <v>0</v>
      </c>
      <c r="R139" s="226"/>
      <c r="S139" s="226" t="s">
        <v>286</v>
      </c>
      <c r="T139" s="226" t="s">
        <v>161</v>
      </c>
      <c r="U139" s="226">
        <v>0</v>
      </c>
      <c r="V139" s="226">
        <f>ROUND(E139*U139,2)</f>
        <v>0</v>
      </c>
      <c r="W139" s="226"/>
      <c r="X139" s="226" t="s">
        <v>168</v>
      </c>
      <c r="Y139" s="207"/>
      <c r="Z139" s="207"/>
      <c r="AA139" s="207"/>
      <c r="AB139" s="207"/>
      <c r="AC139" s="207"/>
      <c r="AD139" s="207"/>
      <c r="AE139" s="207"/>
      <c r="AF139" s="207"/>
      <c r="AG139" s="207" t="s">
        <v>169</v>
      </c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5">
      <c r="A140" s="245">
        <v>66</v>
      </c>
      <c r="B140" s="246" t="s">
        <v>428</v>
      </c>
      <c r="C140" s="255" t="s">
        <v>429</v>
      </c>
      <c r="D140" s="247" t="s">
        <v>0</v>
      </c>
      <c r="E140" s="248">
        <v>23.815000000000001</v>
      </c>
      <c r="F140" s="249"/>
      <c r="G140" s="250">
        <f>ROUND(E140*F140,2)</f>
        <v>0</v>
      </c>
      <c r="H140" s="227">
        <v>0</v>
      </c>
      <c r="I140" s="226">
        <f>ROUND(E140*H140,2)</f>
        <v>0</v>
      </c>
      <c r="J140" s="227">
        <v>0.54</v>
      </c>
      <c r="K140" s="226">
        <f>ROUND(E140*J140,2)</f>
        <v>12.86</v>
      </c>
      <c r="L140" s="226">
        <v>15</v>
      </c>
      <c r="M140" s="226">
        <f>G140*(1+L140/100)</f>
        <v>0</v>
      </c>
      <c r="N140" s="226">
        <v>0</v>
      </c>
      <c r="O140" s="226">
        <f>ROUND(E140*N140,2)</f>
        <v>0</v>
      </c>
      <c r="P140" s="226">
        <v>0</v>
      </c>
      <c r="Q140" s="226">
        <f>ROUND(E140*P140,2)</f>
        <v>0</v>
      </c>
      <c r="R140" s="226"/>
      <c r="S140" s="226" t="s">
        <v>145</v>
      </c>
      <c r="T140" s="226" t="s">
        <v>145</v>
      </c>
      <c r="U140" s="226">
        <v>0</v>
      </c>
      <c r="V140" s="226">
        <f>ROUND(E140*U140,2)</f>
        <v>0</v>
      </c>
      <c r="W140" s="226"/>
      <c r="X140" s="226" t="s">
        <v>271</v>
      </c>
      <c r="Y140" s="207"/>
      <c r="Z140" s="207"/>
      <c r="AA140" s="207"/>
      <c r="AB140" s="207"/>
      <c r="AC140" s="207"/>
      <c r="AD140" s="207"/>
      <c r="AE140" s="207"/>
      <c r="AF140" s="207"/>
      <c r="AG140" s="207" t="s">
        <v>272</v>
      </c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x14ac:dyDescent="0.25">
      <c r="A141" s="233" t="s">
        <v>140</v>
      </c>
      <c r="B141" s="234" t="s">
        <v>90</v>
      </c>
      <c r="C141" s="252" t="s">
        <v>91</v>
      </c>
      <c r="D141" s="235"/>
      <c r="E141" s="236"/>
      <c r="F141" s="237"/>
      <c r="G141" s="238">
        <f>SUMIF(AG142:AG166,"&lt;&gt;NOR",G142:G166)</f>
        <v>0</v>
      </c>
      <c r="H141" s="232"/>
      <c r="I141" s="232">
        <f>SUM(I142:I166)</f>
        <v>8554.25</v>
      </c>
      <c r="J141" s="232"/>
      <c r="K141" s="232">
        <f>SUM(K142:K166)</f>
        <v>66562.45</v>
      </c>
      <c r="L141" s="232"/>
      <c r="M141" s="232">
        <f>SUM(M142:M166)</f>
        <v>0</v>
      </c>
      <c r="N141" s="232"/>
      <c r="O141" s="232">
        <f>SUM(O142:O166)</f>
        <v>0</v>
      </c>
      <c r="P141" s="232"/>
      <c r="Q141" s="232">
        <f>SUM(Q142:Q166)</f>
        <v>0.22</v>
      </c>
      <c r="R141" s="232"/>
      <c r="S141" s="232"/>
      <c r="T141" s="232"/>
      <c r="U141" s="232"/>
      <c r="V141" s="232">
        <f>SUM(V142:V166)</f>
        <v>6.11</v>
      </c>
      <c r="W141" s="232"/>
      <c r="X141" s="232"/>
      <c r="AG141" t="s">
        <v>141</v>
      </c>
    </row>
    <row r="142" spans="1:60" outlineLevel="1" x14ac:dyDescent="0.25">
      <c r="A142" s="245">
        <v>67</v>
      </c>
      <c r="B142" s="246" t="s">
        <v>440</v>
      </c>
      <c r="C142" s="255" t="s">
        <v>441</v>
      </c>
      <c r="D142" s="247" t="s">
        <v>224</v>
      </c>
      <c r="E142" s="248">
        <v>2</v>
      </c>
      <c r="F142" s="249"/>
      <c r="G142" s="250">
        <f>ROUND(E142*F142,2)</f>
        <v>0</v>
      </c>
      <c r="H142" s="227">
        <v>0</v>
      </c>
      <c r="I142" s="226">
        <f>ROUND(E142*H142,2)</f>
        <v>0</v>
      </c>
      <c r="J142" s="227">
        <v>160</v>
      </c>
      <c r="K142" s="226">
        <f>ROUND(E142*J142,2)</f>
        <v>320</v>
      </c>
      <c r="L142" s="226">
        <v>15</v>
      </c>
      <c r="M142" s="226">
        <f>G142*(1+L142/100)</f>
        <v>0</v>
      </c>
      <c r="N142" s="226">
        <v>0</v>
      </c>
      <c r="O142" s="226">
        <f>ROUND(E142*N142,2)</f>
        <v>0</v>
      </c>
      <c r="P142" s="226">
        <v>0</v>
      </c>
      <c r="Q142" s="226">
        <f>ROUND(E142*P142,2)</f>
        <v>0</v>
      </c>
      <c r="R142" s="226"/>
      <c r="S142" s="226" t="s">
        <v>145</v>
      </c>
      <c r="T142" s="226" t="s">
        <v>161</v>
      </c>
      <c r="U142" s="226">
        <v>1.45</v>
      </c>
      <c r="V142" s="226">
        <f>ROUND(E142*U142,2)</f>
        <v>2.9</v>
      </c>
      <c r="W142" s="226"/>
      <c r="X142" s="226" t="s">
        <v>146</v>
      </c>
      <c r="Y142" s="207"/>
      <c r="Z142" s="207"/>
      <c r="AA142" s="207"/>
      <c r="AB142" s="207"/>
      <c r="AC142" s="207"/>
      <c r="AD142" s="207"/>
      <c r="AE142" s="207"/>
      <c r="AF142" s="207"/>
      <c r="AG142" s="207" t="s">
        <v>147</v>
      </c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5">
      <c r="A143" s="245">
        <v>68</v>
      </c>
      <c r="B143" s="246" t="s">
        <v>442</v>
      </c>
      <c r="C143" s="255" t="s">
        <v>443</v>
      </c>
      <c r="D143" s="247" t="s">
        <v>224</v>
      </c>
      <c r="E143" s="248">
        <v>1</v>
      </c>
      <c r="F143" s="249"/>
      <c r="G143" s="250">
        <f>ROUND(E143*F143,2)</f>
        <v>0</v>
      </c>
      <c r="H143" s="227">
        <v>0</v>
      </c>
      <c r="I143" s="226">
        <f>ROUND(E143*H143,2)</f>
        <v>0</v>
      </c>
      <c r="J143" s="227">
        <v>50.6</v>
      </c>
      <c r="K143" s="226">
        <f>ROUND(E143*J143,2)</f>
        <v>50.6</v>
      </c>
      <c r="L143" s="226">
        <v>15</v>
      </c>
      <c r="M143" s="226">
        <f>G143*(1+L143/100)</f>
        <v>0</v>
      </c>
      <c r="N143" s="226">
        <v>0</v>
      </c>
      <c r="O143" s="226">
        <f>ROUND(E143*N143,2)</f>
        <v>0</v>
      </c>
      <c r="P143" s="226">
        <v>1.8E-3</v>
      </c>
      <c r="Q143" s="226">
        <f>ROUND(E143*P143,2)</f>
        <v>0</v>
      </c>
      <c r="R143" s="226"/>
      <c r="S143" s="226" t="s">
        <v>145</v>
      </c>
      <c r="T143" s="226" t="s">
        <v>145</v>
      </c>
      <c r="U143" s="226">
        <v>0.11</v>
      </c>
      <c r="V143" s="226">
        <f>ROUND(E143*U143,2)</f>
        <v>0.11</v>
      </c>
      <c r="W143" s="226"/>
      <c r="X143" s="226" t="s">
        <v>146</v>
      </c>
      <c r="Y143" s="207"/>
      <c r="Z143" s="207"/>
      <c r="AA143" s="207"/>
      <c r="AB143" s="207"/>
      <c r="AC143" s="207"/>
      <c r="AD143" s="207"/>
      <c r="AE143" s="207"/>
      <c r="AF143" s="207"/>
      <c r="AG143" s="207" t="s">
        <v>147</v>
      </c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5">
      <c r="A144" s="245">
        <v>69</v>
      </c>
      <c r="B144" s="246" t="s">
        <v>444</v>
      </c>
      <c r="C144" s="255" t="s">
        <v>445</v>
      </c>
      <c r="D144" s="247" t="s">
        <v>224</v>
      </c>
      <c r="E144" s="248">
        <v>1</v>
      </c>
      <c r="F144" s="249"/>
      <c r="G144" s="250">
        <f>ROUND(E144*F144,2)</f>
        <v>0</v>
      </c>
      <c r="H144" s="227">
        <v>4.25</v>
      </c>
      <c r="I144" s="226">
        <f>ROUND(E144*H144,2)</f>
        <v>4.25</v>
      </c>
      <c r="J144" s="227">
        <v>128.75</v>
      </c>
      <c r="K144" s="226">
        <f>ROUND(E144*J144,2)</f>
        <v>128.75</v>
      </c>
      <c r="L144" s="226">
        <v>15</v>
      </c>
      <c r="M144" s="226">
        <f>G144*(1+L144/100)</f>
        <v>0</v>
      </c>
      <c r="N144" s="226">
        <v>1.0000000000000001E-5</v>
      </c>
      <c r="O144" s="226">
        <f>ROUND(E144*N144,2)</f>
        <v>0</v>
      </c>
      <c r="P144" s="226">
        <v>0</v>
      </c>
      <c r="Q144" s="226">
        <f>ROUND(E144*P144,2)</f>
        <v>0</v>
      </c>
      <c r="R144" s="226"/>
      <c r="S144" s="226" t="s">
        <v>145</v>
      </c>
      <c r="T144" s="226" t="s">
        <v>145</v>
      </c>
      <c r="U144" s="226">
        <v>0.28000000000000003</v>
      </c>
      <c r="V144" s="226">
        <f>ROUND(E144*U144,2)</f>
        <v>0.28000000000000003</v>
      </c>
      <c r="W144" s="226"/>
      <c r="X144" s="226" t="s">
        <v>146</v>
      </c>
      <c r="Y144" s="207"/>
      <c r="Z144" s="207"/>
      <c r="AA144" s="207"/>
      <c r="AB144" s="207"/>
      <c r="AC144" s="207"/>
      <c r="AD144" s="207"/>
      <c r="AE144" s="207"/>
      <c r="AF144" s="207"/>
      <c r="AG144" s="207" t="s">
        <v>147</v>
      </c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5">
      <c r="A145" s="245">
        <v>70</v>
      </c>
      <c r="B145" s="246" t="s">
        <v>446</v>
      </c>
      <c r="C145" s="255" t="s">
        <v>447</v>
      </c>
      <c r="D145" s="247" t="s">
        <v>224</v>
      </c>
      <c r="E145" s="248">
        <v>2</v>
      </c>
      <c r="F145" s="249"/>
      <c r="G145" s="250">
        <f>ROUND(E145*F145,2)</f>
        <v>0</v>
      </c>
      <c r="H145" s="227">
        <v>0</v>
      </c>
      <c r="I145" s="226">
        <f>ROUND(E145*H145,2)</f>
        <v>0</v>
      </c>
      <c r="J145" s="227">
        <v>211.5</v>
      </c>
      <c r="K145" s="226">
        <f>ROUND(E145*J145,2)</f>
        <v>423</v>
      </c>
      <c r="L145" s="226">
        <v>15</v>
      </c>
      <c r="M145" s="226">
        <f>G145*(1+L145/100)</f>
        <v>0</v>
      </c>
      <c r="N145" s="226">
        <v>0</v>
      </c>
      <c r="O145" s="226">
        <f>ROUND(E145*N145,2)</f>
        <v>0</v>
      </c>
      <c r="P145" s="226">
        <v>0.1104</v>
      </c>
      <c r="Q145" s="226">
        <f>ROUND(E145*P145,2)</f>
        <v>0.22</v>
      </c>
      <c r="R145" s="226"/>
      <c r="S145" s="226" t="s">
        <v>145</v>
      </c>
      <c r="T145" s="226" t="s">
        <v>145</v>
      </c>
      <c r="U145" s="226">
        <v>0.46</v>
      </c>
      <c r="V145" s="226">
        <f>ROUND(E145*U145,2)</f>
        <v>0.92</v>
      </c>
      <c r="W145" s="226"/>
      <c r="X145" s="226" t="s">
        <v>146</v>
      </c>
      <c r="Y145" s="207"/>
      <c r="Z145" s="207"/>
      <c r="AA145" s="207"/>
      <c r="AB145" s="207"/>
      <c r="AC145" s="207"/>
      <c r="AD145" s="207"/>
      <c r="AE145" s="207"/>
      <c r="AF145" s="207"/>
      <c r="AG145" s="207" t="s">
        <v>147</v>
      </c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ht="40.799999999999997" outlineLevel="1" x14ac:dyDescent="0.25">
      <c r="A146" s="245">
        <v>71</v>
      </c>
      <c r="B146" s="246" t="s">
        <v>448</v>
      </c>
      <c r="C146" s="255" t="s">
        <v>449</v>
      </c>
      <c r="D146" s="247" t="s">
        <v>224</v>
      </c>
      <c r="E146" s="248">
        <v>1</v>
      </c>
      <c r="F146" s="249"/>
      <c r="G146" s="250">
        <f>ROUND(E146*F146,2)</f>
        <v>0</v>
      </c>
      <c r="H146" s="227">
        <v>0</v>
      </c>
      <c r="I146" s="226">
        <f>ROUND(E146*H146,2)</f>
        <v>0</v>
      </c>
      <c r="J146" s="227">
        <v>5980</v>
      </c>
      <c r="K146" s="226">
        <f>ROUND(E146*J146,2)</f>
        <v>5980</v>
      </c>
      <c r="L146" s="226">
        <v>15</v>
      </c>
      <c r="M146" s="226">
        <f>G146*(1+L146/100)</f>
        <v>0</v>
      </c>
      <c r="N146" s="226">
        <v>0</v>
      </c>
      <c r="O146" s="226">
        <f>ROUND(E146*N146,2)</f>
        <v>0</v>
      </c>
      <c r="P146" s="226">
        <v>0</v>
      </c>
      <c r="Q146" s="226">
        <f>ROUND(E146*P146,2)</f>
        <v>0</v>
      </c>
      <c r="R146" s="226"/>
      <c r="S146" s="226" t="s">
        <v>286</v>
      </c>
      <c r="T146" s="226" t="s">
        <v>161</v>
      </c>
      <c r="U146" s="226">
        <v>0</v>
      </c>
      <c r="V146" s="226">
        <f>ROUND(E146*U146,2)</f>
        <v>0</v>
      </c>
      <c r="W146" s="226"/>
      <c r="X146" s="226" t="s">
        <v>146</v>
      </c>
      <c r="Y146" s="207"/>
      <c r="Z146" s="207"/>
      <c r="AA146" s="207"/>
      <c r="AB146" s="207"/>
      <c r="AC146" s="207"/>
      <c r="AD146" s="207"/>
      <c r="AE146" s="207"/>
      <c r="AF146" s="207"/>
      <c r="AG146" s="207" t="s">
        <v>147</v>
      </c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ht="40.799999999999997" outlineLevel="1" x14ac:dyDescent="0.25">
      <c r="A147" s="245">
        <v>72</v>
      </c>
      <c r="B147" s="246" t="s">
        <v>450</v>
      </c>
      <c r="C147" s="255" t="s">
        <v>703</v>
      </c>
      <c r="D147" s="247" t="s">
        <v>224</v>
      </c>
      <c r="E147" s="248">
        <v>1</v>
      </c>
      <c r="F147" s="249"/>
      <c r="G147" s="250">
        <f>ROUND(E147*F147,2)</f>
        <v>0</v>
      </c>
      <c r="H147" s="227">
        <v>0</v>
      </c>
      <c r="I147" s="226">
        <f>ROUND(E147*H147,2)</f>
        <v>0</v>
      </c>
      <c r="J147" s="227">
        <v>11250</v>
      </c>
      <c r="K147" s="226">
        <f>ROUND(E147*J147,2)</f>
        <v>11250</v>
      </c>
      <c r="L147" s="226">
        <v>15</v>
      </c>
      <c r="M147" s="226">
        <f>G147*(1+L147/100)</f>
        <v>0</v>
      </c>
      <c r="N147" s="226">
        <v>0</v>
      </c>
      <c r="O147" s="226">
        <f>ROUND(E147*N147,2)</f>
        <v>0</v>
      </c>
      <c r="P147" s="226">
        <v>0</v>
      </c>
      <c r="Q147" s="226">
        <f>ROUND(E147*P147,2)</f>
        <v>0</v>
      </c>
      <c r="R147" s="226"/>
      <c r="S147" s="226" t="s">
        <v>286</v>
      </c>
      <c r="T147" s="226" t="s">
        <v>161</v>
      </c>
      <c r="U147" s="226">
        <v>0.95</v>
      </c>
      <c r="V147" s="226">
        <f>ROUND(E147*U147,2)</f>
        <v>0.95</v>
      </c>
      <c r="W147" s="226"/>
      <c r="X147" s="226" t="s">
        <v>146</v>
      </c>
      <c r="Y147" s="207"/>
      <c r="Z147" s="207"/>
      <c r="AA147" s="207"/>
      <c r="AB147" s="207"/>
      <c r="AC147" s="207"/>
      <c r="AD147" s="207"/>
      <c r="AE147" s="207"/>
      <c r="AF147" s="207"/>
      <c r="AG147" s="207" t="s">
        <v>147</v>
      </c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ht="30.6" outlineLevel="1" x14ac:dyDescent="0.25">
      <c r="A148" s="245">
        <v>73</v>
      </c>
      <c r="B148" s="246" t="s">
        <v>452</v>
      </c>
      <c r="C148" s="255" t="s">
        <v>453</v>
      </c>
      <c r="D148" s="247" t="s">
        <v>224</v>
      </c>
      <c r="E148" s="248">
        <v>1</v>
      </c>
      <c r="F148" s="249"/>
      <c r="G148" s="250">
        <f>ROUND(E148*F148,2)</f>
        <v>0</v>
      </c>
      <c r="H148" s="227">
        <v>0</v>
      </c>
      <c r="I148" s="226">
        <f>ROUND(E148*H148,2)</f>
        <v>0</v>
      </c>
      <c r="J148" s="227">
        <v>8200</v>
      </c>
      <c r="K148" s="226">
        <f>ROUND(E148*J148,2)</f>
        <v>8200</v>
      </c>
      <c r="L148" s="226">
        <v>15</v>
      </c>
      <c r="M148" s="226">
        <f>G148*(1+L148/100)</f>
        <v>0</v>
      </c>
      <c r="N148" s="226">
        <v>0</v>
      </c>
      <c r="O148" s="226">
        <f>ROUND(E148*N148,2)</f>
        <v>0</v>
      </c>
      <c r="P148" s="226">
        <v>0</v>
      </c>
      <c r="Q148" s="226">
        <f>ROUND(E148*P148,2)</f>
        <v>0</v>
      </c>
      <c r="R148" s="226"/>
      <c r="S148" s="226" t="s">
        <v>286</v>
      </c>
      <c r="T148" s="226" t="s">
        <v>161</v>
      </c>
      <c r="U148" s="226">
        <v>0.95</v>
      </c>
      <c r="V148" s="226">
        <f>ROUND(E148*U148,2)</f>
        <v>0.95</v>
      </c>
      <c r="W148" s="226"/>
      <c r="X148" s="226" t="s">
        <v>146</v>
      </c>
      <c r="Y148" s="207"/>
      <c r="Z148" s="207"/>
      <c r="AA148" s="207"/>
      <c r="AB148" s="207"/>
      <c r="AC148" s="207"/>
      <c r="AD148" s="207"/>
      <c r="AE148" s="207"/>
      <c r="AF148" s="207"/>
      <c r="AG148" s="207" t="s">
        <v>147</v>
      </c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ht="40.799999999999997" outlineLevel="1" x14ac:dyDescent="0.25">
      <c r="A149" s="245">
        <v>74</v>
      </c>
      <c r="B149" s="246" t="s">
        <v>458</v>
      </c>
      <c r="C149" s="255" t="s">
        <v>459</v>
      </c>
      <c r="D149" s="247" t="s">
        <v>285</v>
      </c>
      <c r="E149" s="248">
        <v>1</v>
      </c>
      <c r="F149" s="249"/>
      <c r="G149" s="250">
        <f>ROUND(E149*F149,2)</f>
        <v>0</v>
      </c>
      <c r="H149" s="227">
        <v>8550</v>
      </c>
      <c r="I149" s="226">
        <f>ROUND(E149*H149,2)</f>
        <v>8550</v>
      </c>
      <c r="J149" s="227">
        <v>0</v>
      </c>
      <c r="K149" s="226">
        <f>ROUND(E149*J149,2)</f>
        <v>0</v>
      </c>
      <c r="L149" s="226">
        <v>15</v>
      </c>
      <c r="M149" s="226">
        <f>G149*(1+L149/100)</f>
        <v>0</v>
      </c>
      <c r="N149" s="226">
        <v>0</v>
      </c>
      <c r="O149" s="226">
        <f>ROUND(E149*N149,2)</f>
        <v>0</v>
      </c>
      <c r="P149" s="226">
        <v>0</v>
      </c>
      <c r="Q149" s="226">
        <f>ROUND(E149*P149,2)</f>
        <v>0</v>
      </c>
      <c r="R149" s="226"/>
      <c r="S149" s="226" t="s">
        <v>286</v>
      </c>
      <c r="T149" s="226" t="s">
        <v>161</v>
      </c>
      <c r="U149" s="226">
        <v>0</v>
      </c>
      <c r="V149" s="226">
        <f>ROUND(E149*U149,2)</f>
        <v>0</v>
      </c>
      <c r="W149" s="226"/>
      <c r="X149" s="226" t="s">
        <v>168</v>
      </c>
      <c r="Y149" s="207"/>
      <c r="Z149" s="207"/>
      <c r="AA149" s="207"/>
      <c r="AB149" s="207"/>
      <c r="AC149" s="207"/>
      <c r="AD149" s="207"/>
      <c r="AE149" s="207"/>
      <c r="AF149" s="207"/>
      <c r="AG149" s="207" t="s">
        <v>169</v>
      </c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5">
      <c r="A150" s="245">
        <v>75</v>
      </c>
      <c r="B150" s="246" t="s">
        <v>460</v>
      </c>
      <c r="C150" s="255" t="s">
        <v>461</v>
      </c>
      <c r="D150" s="247" t="s">
        <v>224</v>
      </c>
      <c r="E150" s="248">
        <v>1</v>
      </c>
      <c r="F150" s="249"/>
      <c r="G150" s="250">
        <f>ROUND(E150*F150,2)</f>
        <v>0</v>
      </c>
      <c r="H150" s="227">
        <v>0</v>
      </c>
      <c r="I150" s="226">
        <f>ROUND(E150*H150,2)</f>
        <v>0</v>
      </c>
      <c r="J150" s="227">
        <v>2500</v>
      </c>
      <c r="K150" s="226">
        <f>ROUND(E150*J150,2)</f>
        <v>2500</v>
      </c>
      <c r="L150" s="226">
        <v>15</v>
      </c>
      <c r="M150" s="226">
        <f>G150*(1+L150/100)</f>
        <v>0</v>
      </c>
      <c r="N150" s="226">
        <v>0</v>
      </c>
      <c r="O150" s="226">
        <f>ROUND(E150*N150,2)</f>
        <v>0</v>
      </c>
      <c r="P150" s="226">
        <v>0</v>
      </c>
      <c r="Q150" s="226">
        <f>ROUND(E150*P150,2)</f>
        <v>0</v>
      </c>
      <c r="R150" s="226"/>
      <c r="S150" s="226" t="s">
        <v>286</v>
      </c>
      <c r="T150" s="226" t="s">
        <v>161</v>
      </c>
      <c r="U150" s="226">
        <v>0</v>
      </c>
      <c r="V150" s="226">
        <f>ROUND(E150*U150,2)</f>
        <v>0</v>
      </c>
      <c r="W150" s="226"/>
      <c r="X150" s="226" t="s">
        <v>211</v>
      </c>
      <c r="Y150" s="207"/>
      <c r="Z150" s="207"/>
      <c r="AA150" s="207"/>
      <c r="AB150" s="207"/>
      <c r="AC150" s="207"/>
      <c r="AD150" s="207"/>
      <c r="AE150" s="207"/>
      <c r="AF150" s="207"/>
      <c r="AG150" s="207" t="s">
        <v>212</v>
      </c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ht="20.399999999999999" outlineLevel="1" x14ac:dyDescent="0.25">
      <c r="A151" s="245">
        <v>76</v>
      </c>
      <c r="B151" s="246" t="s">
        <v>462</v>
      </c>
      <c r="C151" s="255" t="s">
        <v>463</v>
      </c>
      <c r="D151" s="247" t="s">
        <v>285</v>
      </c>
      <c r="E151" s="248">
        <v>1</v>
      </c>
      <c r="F151" s="249"/>
      <c r="G151" s="250">
        <f>ROUND(E151*F151,2)</f>
        <v>0</v>
      </c>
      <c r="H151" s="227">
        <v>0</v>
      </c>
      <c r="I151" s="226">
        <f>ROUND(E151*H151,2)</f>
        <v>0</v>
      </c>
      <c r="J151" s="227">
        <v>1500</v>
      </c>
      <c r="K151" s="226">
        <f>ROUND(E151*J151,2)</f>
        <v>1500</v>
      </c>
      <c r="L151" s="226">
        <v>15</v>
      </c>
      <c r="M151" s="226">
        <f>G151*(1+L151/100)</f>
        <v>0</v>
      </c>
      <c r="N151" s="226">
        <v>0</v>
      </c>
      <c r="O151" s="226">
        <f>ROUND(E151*N151,2)</f>
        <v>0</v>
      </c>
      <c r="P151" s="226">
        <v>0</v>
      </c>
      <c r="Q151" s="226">
        <f>ROUND(E151*P151,2)</f>
        <v>0</v>
      </c>
      <c r="R151" s="226"/>
      <c r="S151" s="226" t="s">
        <v>286</v>
      </c>
      <c r="T151" s="226" t="s">
        <v>161</v>
      </c>
      <c r="U151" s="226">
        <v>0</v>
      </c>
      <c r="V151" s="226">
        <f>ROUND(E151*U151,2)</f>
        <v>0</v>
      </c>
      <c r="W151" s="226"/>
      <c r="X151" s="226" t="s">
        <v>211</v>
      </c>
      <c r="Y151" s="207"/>
      <c r="Z151" s="207"/>
      <c r="AA151" s="207"/>
      <c r="AB151" s="207"/>
      <c r="AC151" s="207"/>
      <c r="AD151" s="207"/>
      <c r="AE151" s="207"/>
      <c r="AF151" s="207"/>
      <c r="AG151" s="207" t="s">
        <v>212</v>
      </c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ht="20.399999999999999" outlineLevel="1" x14ac:dyDescent="0.25">
      <c r="A152" s="239">
        <v>77</v>
      </c>
      <c r="B152" s="240" t="s">
        <v>464</v>
      </c>
      <c r="C152" s="253" t="s">
        <v>465</v>
      </c>
      <c r="D152" s="241" t="s">
        <v>157</v>
      </c>
      <c r="E152" s="242">
        <v>1.8</v>
      </c>
      <c r="F152" s="243"/>
      <c r="G152" s="244">
        <f>ROUND(E152*F152,2)</f>
        <v>0</v>
      </c>
      <c r="H152" s="227">
        <v>0</v>
      </c>
      <c r="I152" s="226">
        <f>ROUND(E152*H152,2)</f>
        <v>0</v>
      </c>
      <c r="J152" s="227">
        <v>19500</v>
      </c>
      <c r="K152" s="226">
        <f>ROUND(E152*J152,2)</f>
        <v>35100</v>
      </c>
      <c r="L152" s="226">
        <v>15</v>
      </c>
      <c r="M152" s="226">
        <f>G152*(1+L152/100)</f>
        <v>0</v>
      </c>
      <c r="N152" s="226">
        <v>0</v>
      </c>
      <c r="O152" s="226">
        <f>ROUND(E152*N152,2)</f>
        <v>0</v>
      </c>
      <c r="P152" s="226">
        <v>0</v>
      </c>
      <c r="Q152" s="226">
        <f>ROUND(E152*P152,2)</f>
        <v>0</v>
      </c>
      <c r="R152" s="226"/>
      <c r="S152" s="226" t="s">
        <v>286</v>
      </c>
      <c r="T152" s="226" t="s">
        <v>161</v>
      </c>
      <c r="U152" s="226">
        <v>0</v>
      </c>
      <c r="V152" s="226">
        <f>ROUND(E152*U152,2)</f>
        <v>0</v>
      </c>
      <c r="W152" s="226"/>
      <c r="X152" s="226" t="s">
        <v>211</v>
      </c>
      <c r="Y152" s="207"/>
      <c r="Z152" s="207"/>
      <c r="AA152" s="207"/>
      <c r="AB152" s="207"/>
      <c r="AC152" s="207"/>
      <c r="AD152" s="207"/>
      <c r="AE152" s="207"/>
      <c r="AF152" s="207"/>
      <c r="AG152" s="207" t="s">
        <v>212</v>
      </c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5">
      <c r="A153" s="224"/>
      <c r="B153" s="225"/>
      <c r="C153" s="254" t="s">
        <v>466</v>
      </c>
      <c r="D153" s="228"/>
      <c r="E153" s="229">
        <v>1.8</v>
      </c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149</v>
      </c>
      <c r="AH153" s="207">
        <v>0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5">
      <c r="A154" s="224"/>
      <c r="B154" s="225"/>
      <c r="C154" s="254" t="s">
        <v>467</v>
      </c>
      <c r="D154" s="228"/>
      <c r="E154" s="229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149</v>
      </c>
      <c r="AH154" s="207">
        <v>0</v>
      </c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5">
      <c r="A155" s="224"/>
      <c r="B155" s="225"/>
      <c r="C155" s="254" t="s">
        <v>468</v>
      </c>
      <c r="D155" s="228"/>
      <c r="E155" s="229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149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ht="20.399999999999999" outlineLevel="1" x14ac:dyDescent="0.25">
      <c r="A156" s="224"/>
      <c r="B156" s="225"/>
      <c r="C156" s="254" t="s">
        <v>469</v>
      </c>
      <c r="D156" s="228"/>
      <c r="E156" s="229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149</v>
      </c>
      <c r="AH156" s="207">
        <v>0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5">
      <c r="A157" s="224"/>
      <c r="B157" s="225"/>
      <c r="C157" s="254" t="s">
        <v>470</v>
      </c>
      <c r="D157" s="228"/>
      <c r="E157" s="229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149</v>
      </c>
      <c r="AH157" s="207">
        <v>0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ht="20.399999999999999" outlineLevel="1" x14ac:dyDescent="0.25">
      <c r="A158" s="224"/>
      <c r="B158" s="225"/>
      <c r="C158" s="254" t="s">
        <v>722</v>
      </c>
      <c r="D158" s="228"/>
      <c r="E158" s="229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149</v>
      </c>
      <c r="AH158" s="207">
        <v>0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5">
      <c r="A159" s="224"/>
      <c r="B159" s="225"/>
      <c r="C159" s="254" t="s">
        <v>472</v>
      </c>
      <c r="D159" s="228"/>
      <c r="E159" s="229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149</v>
      </c>
      <c r="AH159" s="207">
        <v>0</v>
      </c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5">
      <c r="A160" s="224"/>
      <c r="B160" s="225"/>
      <c r="C160" s="254" t="s">
        <v>473</v>
      </c>
      <c r="D160" s="228"/>
      <c r="E160" s="229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149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5">
      <c r="A161" s="224"/>
      <c r="B161" s="225"/>
      <c r="C161" s="254" t="s">
        <v>474</v>
      </c>
      <c r="D161" s="228"/>
      <c r="E161" s="229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149</v>
      </c>
      <c r="AH161" s="207">
        <v>0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5">
      <c r="A162" s="224"/>
      <c r="B162" s="225"/>
      <c r="C162" s="254" t="s">
        <v>723</v>
      </c>
      <c r="D162" s="228"/>
      <c r="E162" s="229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149</v>
      </c>
      <c r="AH162" s="207">
        <v>0</v>
      </c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ht="20.399999999999999" outlineLevel="1" x14ac:dyDescent="0.25">
      <c r="A163" s="224"/>
      <c r="B163" s="225"/>
      <c r="C163" s="254" t="s">
        <v>476</v>
      </c>
      <c r="D163" s="228"/>
      <c r="E163" s="229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149</v>
      </c>
      <c r="AH163" s="207">
        <v>0</v>
      </c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ht="20.399999999999999" outlineLevel="1" x14ac:dyDescent="0.25">
      <c r="A164" s="224"/>
      <c r="B164" s="225"/>
      <c r="C164" s="254" t="s">
        <v>477</v>
      </c>
      <c r="D164" s="228"/>
      <c r="E164" s="229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149</v>
      </c>
      <c r="AH164" s="207">
        <v>0</v>
      </c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5">
      <c r="A165" s="224"/>
      <c r="B165" s="225"/>
      <c r="C165" s="254" t="s">
        <v>478</v>
      </c>
      <c r="D165" s="228"/>
      <c r="E165" s="229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07"/>
      <c r="Z165" s="207"/>
      <c r="AA165" s="207"/>
      <c r="AB165" s="207"/>
      <c r="AC165" s="207"/>
      <c r="AD165" s="207"/>
      <c r="AE165" s="207"/>
      <c r="AF165" s="207"/>
      <c r="AG165" s="207" t="s">
        <v>149</v>
      </c>
      <c r="AH165" s="207">
        <v>0</v>
      </c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outlineLevel="1" x14ac:dyDescent="0.25">
      <c r="A166" s="245">
        <v>78</v>
      </c>
      <c r="B166" s="246" t="s">
        <v>479</v>
      </c>
      <c r="C166" s="255" t="s">
        <v>480</v>
      </c>
      <c r="D166" s="247" t="s">
        <v>0</v>
      </c>
      <c r="E166" s="248">
        <v>740.06600000000003</v>
      </c>
      <c r="F166" s="249"/>
      <c r="G166" s="250">
        <f>ROUND(E166*F166,2)</f>
        <v>0</v>
      </c>
      <c r="H166" s="227">
        <v>0</v>
      </c>
      <c r="I166" s="226">
        <f>ROUND(E166*H166,2)</f>
        <v>0</v>
      </c>
      <c r="J166" s="227">
        <v>1.5</v>
      </c>
      <c r="K166" s="226">
        <f>ROUND(E166*J166,2)</f>
        <v>1110.0999999999999</v>
      </c>
      <c r="L166" s="226">
        <v>15</v>
      </c>
      <c r="M166" s="226">
        <f>G166*(1+L166/100)</f>
        <v>0</v>
      </c>
      <c r="N166" s="226">
        <v>0</v>
      </c>
      <c r="O166" s="226">
        <f>ROUND(E166*N166,2)</f>
        <v>0</v>
      </c>
      <c r="P166" s="226">
        <v>0</v>
      </c>
      <c r="Q166" s="226">
        <f>ROUND(E166*P166,2)</f>
        <v>0</v>
      </c>
      <c r="R166" s="226"/>
      <c r="S166" s="226" t="s">
        <v>145</v>
      </c>
      <c r="T166" s="226" t="s">
        <v>145</v>
      </c>
      <c r="U166" s="226">
        <v>0</v>
      </c>
      <c r="V166" s="226">
        <f>ROUND(E166*U166,2)</f>
        <v>0</v>
      </c>
      <c r="W166" s="226"/>
      <c r="X166" s="226" t="s">
        <v>271</v>
      </c>
      <c r="Y166" s="207"/>
      <c r="Z166" s="207"/>
      <c r="AA166" s="207"/>
      <c r="AB166" s="207"/>
      <c r="AC166" s="207"/>
      <c r="AD166" s="207"/>
      <c r="AE166" s="207"/>
      <c r="AF166" s="207"/>
      <c r="AG166" s="207" t="s">
        <v>272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x14ac:dyDescent="0.25">
      <c r="A167" s="233" t="s">
        <v>140</v>
      </c>
      <c r="B167" s="234" t="s">
        <v>92</v>
      </c>
      <c r="C167" s="252" t="s">
        <v>93</v>
      </c>
      <c r="D167" s="235"/>
      <c r="E167" s="236"/>
      <c r="F167" s="237"/>
      <c r="G167" s="238">
        <f>SUMIF(AG168:AG169,"&lt;&gt;NOR",G168:G169)</f>
        <v>0</v>
      </c>
      <c r="H167" s="232"/>
      <c r="I167" s="232">
        <f>SUM(I168:I169)</f>
        <v>710</v>
      </c>
      <c r="J167" s="232"/>
      <c r="K167" s="232">
        <f>SUM(K168:K169)</f>
        <v>397.5</v>
      </c>
      <c r="L167" s="232"/>
      <c r="M167" s="232">
        <f>SUM(M168:M169)</f>
        <v>0</v>
      </c>
      <c r="N167" s="232"/>
      <c r="O167" s="232">
        <f>SUM(O168:O169)</f>
        <v>0</v>
      </c>
      <c r="P167" s="232"/>
      <c r="Q167" s="232">
        <f>SUM(Q168:Q169)</f>
        <v>0</v>
      </c>
      <c r="R167" s="232"/>
      <c r="S167" s="232"/>
      <c r="T167" s="232"/>
      <c r="U167" s="232"/>
      <c r="V167" s="232">
        <f>SUM(V168:V169)</f>
        <v>0.87</v>
      </c>
      <c r="W167" s="232"/>
      <c r="X167" s="232"/>
      <c r="AG167" t="s">
        <v>141</v>
      </c>
    </row>
    <row r="168" spans="1:60" outlineLevel="1" x14ac:dyDescent="0.25">
      <c r="A168" s="245">
        <v>79</v>
      </c>
      <c r="B168" s="246" t="s">
        <v>724</v>
      </c>
      <c r="C168" s="255" t="s">
        <v>725</v>
      </c>
      <c r="D168" s="247" t="s">
        <v>224</v>
      </c>
      <c r="E168" s="248">
        <v>1</v>
      </c>
      <c r="F168" s="249"/>
      <c r="G168" s="250">
        <f>ROUND(E168*F168,2)</f>
        <v>0</v>
      </c>
      <c r="H168" s="227">
        <v>0</v>
      </c>
      <c r="I168" s="226">
        <f>ROUND(E168*H168,2)</f>
        <v>0</v>
      </c>
      <c r="J168" s="227">
        <v>397.5</v>
      </c>
      <c r="K168" s="226">
        <f>ROUND(E168*J168,2)</f>
        <v>397.5</v>
      </c>
      <c r="L168" s="226">
        <v>15</v>
      </c>
      <c r="M168" s="226">
        <f>G168*(1+L168/100)</f>
        <v>0</v>
      </c>
      <c r="N168" s="226">
        <v>0</v>
      </c>
      <c r="O168" s="226">
        <f>ROUND(E168*N168,2)</f>
        <v>0</v>
      </c>
      <c r="P168" s="226">
        <v>0</v>
      </c>
      <c r="Q168" s="226">
        <f>ROUND(E168*P168,2)</f>
        <v>0</v>
      </c>
      <c r="R168" s="226"/>
      <c r="S168" s="226" t="s">
        <v>145</v>
      </c>
      <c r="T168" s="226" t="s">
        <v>145</v>
      </c>
      <c r="U168" s="226">
        <v>0.86499999999999999</v>
      </c>
      <c r="V168" s="226">
        <f>ROUND(E168*U168,2)</f>
        <v>0.87</v>
      </c>
      <c r="W168" s="226"/>
      <c r="X168" s="226" t="s">
        <v>146</v>
      </c>
      <c r="Y168" s="207"/>
      <c r="Z168" s="207"/>
      <c r="AA168" s="207"/>
      <c r="AB168" s="207"/>
      <c r="AC168" s="207"/>
      <c r="AD168" s="207"/>
      <c r="AE168" s="207"/>
      <c r="AF168" s="207"/>
      <c r="AG168" s="207" t="s">
        <v>147</v>
      </c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5">
      <c r="A169" s="245">
        <v>80</v>
      </c>
      <c r="B169" s="246" t="s">
        <v>726</v>
      </c>
      <c r="C169" s="255" t="s">
        <v>727</v>
      </c>
      <c r="D169" s="247" t="s">
        <v>224</v>
      </c>
      <c r="E169" s="248">
        <v>1</v>
      </c>
      <c r="F169" s="249"/>
      <c r="G169" s="250">
        <f>ROUND(E169*F169,2)</f>
        <v>0</v>
      </c>
      <c r="H169" s="227">
        <v>710</v>
      </c>
      <c r="I169" s="226">
        <f>ROUND(E169*H169,2)</f>
        <v>710</v>
      </c>
      <c r="J169" s="227">
        <v>0</v>
      </c>
      <c r="K169" s="226">
        <f>ROUND(E169*J169,2)</f>
        <v>0</v>
      </c>
      <c r="L169" s="226">
        <v>15</v>
      </c>
      <c r="M169" s="226">
        <f>G169*(1+L169/100)</f>
        <v>0</v>
      </c>
      <c r="N169" s="226">
        <v>8.0000000000000004E-4</v>
      </c>
      <c r="O169" s="226">
        <f>ROUND(E169*N169,2)</f>
        <v>0</v>
      </c>
      <c r="P169" s="226">
        <v>0</v>
      </c>
      <c r="Q169" s="226">
        <f>ROUND(E169*P169,2)</f>
        <v>0</v>
      </c>
      <c r="R169" s="226" t="s">
        <v>167</v>
      </c>
      <c r="S169" s="226" t="s">
        <v>145</v>
      </c>
      <c r="T169" s="226" t="s">
        <v>145</v>
      </c>
      <c r="U169" s="226">
        <v>0</v>
      </c>
      <c r="V169" s="226">
        <f>ROUND(E169*U169,2)</f>
        <v>0</v>
      </c>
      <c r="W169" s="226"/>
      <c r="X169" s="226" t="s">
        <v>168</v>
      </c>
      <c r="Y169" s="207"/>
      <c r="Z169" s="207"/>
      <c r="AA169" s="207"/>
      <c r="AB169" s="207"/>
      <c r="AC169" s="207"/>
      <c r="AD169" s="207"/>
      <c r="AE169" s="207"/>
      <c r="AF169" s="207"/>
      <c r="AG169" s="207" t="s">
        <v>169</v>
      </c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x14ac:dyDescent="0.25">
      <c r="A170" s="233" t="s">
        <v>140</v>
      </c>
      <c r="B170" s="234" t="s">
        <v>94</v>
      </c>
      <c r="C170" s="252" t="s">
        <v>95</v>
      </c>
      <c r="D170" s="235"/>
      <c r="E170" s="236"/>
      <c r="F170" s="237"/>
      <c r="G170" s="238">
        <f>SUMIF(AG171:AG175,"&lt;&gt;NOR",G171:G175)</f>
        <v>0</v>
      </c>
      <c r="H170" s="232"/>
      <c r="I170" s="232">
        <f>SUM(I171:I175)</f>
        <v>146.13</v>
      </c>
      <c r="J170" s="232"/>
      <c r="K170" s="232">
        <f>SUM(K171:K175)</f>
        <v>694.21</v>
      </c>
      <c r="L170" s="232"/>
      <c r="M170" s="232">
        <f>SUM(M171:M175)</f>
        <v>0</v>
      </c>
      <c r="N170" s="232"/>
      <c r="O170" s="232">
        <f>SUM(O171:O175)</f>
        <v>0</v>
      </c>
      <c r="P170" s="232"/>
      <c r="Q170" s="232">
        <f>SUM(Q171:Q175)</f>
        <v>0</v>
      </c>
      <c r="R170" s="232"/>
      <c r="S170" s="232"/>
      <c r="T170" s="232"/>
      <c r="U170" s="232"/>
      <c r="V170" s="232">
        <f>SUM(V171:V175)</f>
        <v>0.49</v>
      </c>
      <c r="W170" s="232"/>
      <c r="X170" s="232"/>
      <c r="AG170" t="s">
        <v>141</v>
      </c>
    </row>
    <row r="171" spans="1:60" outlineLevel="1" x14ac:dyDescent="0.25">
      <c r="A171" s="239">
        <v>81</v>
      </c>
      <c r="B171" s="240" t="s">
        <v>489</v>
      </c>
      <c r="C171" s="253" t="s">
        <v>490</v>
      </c>
      <c r="D171" s="241" t="s">
        <v>157</v>
      </c>
      <c r="E171" s="242">
        <v>6.7</v>
      </c>
      <c r="F171" s="243"/>
      <c r="G171" s="244">
        <f>ROUND(E171*F171,2)</f>
        <v>0</v>
      </c>
      <c r="H171" s="227">
        <v>21.81</v>
      </c>
      <c r="I171" s="226">
        <f>ROUND(E171*H171,2)</f>
        <v>146.13</v>
      </c>
      <c r="J171" s="227">
        <v>35.29</v>
      </c>
      <c r="K171" s="226">
        <f>ROUND(E171*J171,2)</f>
        <v>236.44</v>
      </c>
      <c r="L171" s="226">
        <v>15</v>
      </c>
      <c r="M171" s="226">
        <f>G171*(1+L171/100)</f>
        <v>0</v>
      </c>
      <c r="N171" s="226">
        <v>4.0000000000000003E-5</v>
      </c>
      <c r="O171" s="226">
        <f>ROUND(E171*N171,2)</f>
        <v>0</v>
      </c>
      <c r="P171" s="226">
        <v>0</v>
      </c>
      <c r="Q171" s="226">
        <f>ROUND(E171*P171,2)</f>
        <v>0</v>
      </c>
      <c r="R171" s="226"/>
      <c r="S171" s="226" t="s">
        <v>145</v>
      </c>
      <c r="T171" s="226" t="s">
        <v>145</v>
      </c>
      <c r="U171" s="226">
        <v>7.0000000000000007E-2</v>
      </c>
      <c r="V171" s="226">
        <f>ROUND(E171*U171,2)</f>
        <v>0.47</v>
      </c>
      <c r="W171" s="226"/>
      <c r="X171" s="226" t="s">
        <v>146</v>
      </c>
      <c r="Y171" s="207"/>
      <c r="Z171" s="207"/>
      <c r="AA171" s="207"/>
      <c r="AB171" s="207"/>
      <c r="AC171" s="207"/>
      <c r="AD171" s="207"/>
      <c r="AE171" s="207"/>
      <c r="AF171" s="207"/>
      <c r="AG171" s="207" t="s">
        <v>147</v>
      </c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5">
      <c r="A172" s="224"/>
      <c r="B172" s="225"/>
      <c r="C172" s="254" t="s">
        <v>728</v>
      </c>
      <c r="D172" s="228"/>
      <c r="E172" s="229">
        <v>6.7</v>
      </c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149</v>
      </c>
      <c r="AH172" s="207">
        <v>0</v>
      </c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5">
      <c r="A173" s="239">
        <v>82</v>
      </c>
      <c r="B173" s="240" t="s">
        <v>729</v>
      </c>
      <c r="C173" s="253" t="s">
        <v>730</v>
      </c>
      <c r="D173" s="241" t="s">
        <v>152</v>
      </c>
      <c r="E173" s="242">
        <v>0.81</v>
      </c>
      <c r="F173" s="243"/>
      <c r="G173" s="244">
        <f>ROUND(E173*F173,2)</f>
        <v>0</v>
      </c>
      <c r="H173" s="227">
        <v>0</v>
      </c>
      <c r="I173" s="226">
        <f>ROUND(E173*H173,2)</f>
        <v>0</v>
      </c>
      <c r="J173" s="227">
        <v>500</v>
      </c>
      <c r="K173" s="226">
        <f>ROUND(E173*J173,2)</f>
        <v>405</v>
      </c>
      <c r="L173" s="226">
        <v>15</v>
      </c>
      <c r="M173" s="226">
        <f>G173*(1+L173/100)</f>
        <v>0</v>
      </c>
      <c r="N173" s="226">
        <v>0</v>
      </c>
      <c r="O173" s="226">
        <f>ROUND(E173*N173,2)</f>
        <v>0</v>
      </c>
      <c r="P173" s="226">
        <v>0</v>
      </c>
      <c r="Q173" s="226">
        <f>ROUND(E173*P173,2)</f>
        <v>0</v>
      </c>
      <c r="R173" s="226"/>
      <c r="S173" s="226" t="s">
        <v>286</v>
      </c>
      <c r="T173" s="226" t="s">
        <v>161</v>
      </c>
      <c r="U173" s="226">
        <v>0.03</v>
      </c>
      <c r="V173" s="226">
        <f>ROUND(E173*U173,2)</f>
        <v>0.02</v>
      </c>
      <c r="W173" s="226"/>
      <c r="X173" s="226" t="s">
        <v>146</v>
      </c>
      <c r="Y173" s="207"/>
      <c r="Z173" s="207"/>
      <c r="AA173" s="207"/>
      <c r="AB173" s="207"/>
      <c r="AC173" s="207"/>
      <c r="AD173" s="207"/>
      <c r="AE173" s="207"/>
      <c r="AF173" s="207"/>
      <c r="AG173" s="207" t="s">
        <v>147</v>
      </c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5">
      <c r="A174" s="224"/>
      <c r="B174" s="225"/>
      <c r="C174" s="254" t="s">
        <v>731</v>
      </c>
      <c r="D174" s="228"/>
      <c r="E174" s="229">
        <v>0.81</v>
      </c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149</v>
      </c>
      <c r="AH174" s="207">
        <v>0</v>
      </c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5">
      <c r="A175" s="245">
        <v>83</v>
      </c>
      <c r="B175" s="246" t="s">
        <v>502</v>
      </c>
      <c r="C175" s="255" t="s">
        <v>503</v>
      </c>
      <c r="D175" s="247" t="s">
        <v>0</v>
      </c>
      <c r="E175" s="248">
        <v>7.8757000000000001</v>
      </c>
      <c r="F175" s="249"/>
      <c r="G175" s="250">
        <f>ROUND(E175*F175,2)</f>
        <v>0</v>
      </c>
      <c r="H175" s="227">
        <v>0</v>
      </c>
      <c r="I175" s="226">
        <f>ROUND(E175*H175,2)</f>
        <v>0</v>
      </c>
      <c r="J175" s="227">
        <v>6.7</v>
      </c>
      <c r="K175" s="226">
        <f>ROUND(E175*J175,2)</f>
        <v>52.77</v>
      </c>
      <c r="L175" s="226">
        <v>15</v>
      </c>
      <c r="M175" s="226">
        <f>G175*(1+L175/100)</f>
        <v>0</v>
      </c>
      <c r="N175" s="226">
        <v>0</v>
      </c>
      <c r="O175" s="226">
        <f>ROUND(E175*N175,2)</f>
        <v>0</v>
      </c>
      <c r="P175" s="226">
        <v>0</v>
      </c>
      <c r="Q175" s="226">
        <f>ROUND(E175*P175,2)</f>
        <v>0</v>
      </c>
      <c r="R175" s="226"/>
      <c r="S175" s="226" t="s">
        <v>145</v>
      </c>
      <c r="T175" s="226" t="s">
        <v>145</v>
      </c>
      <c r="U175" s="226">
        <v>0</v>
      </c>
      <c r="V175" s="226">
        <f>ROUND(E175*U175,2)</f>
        <v>0</v>
      </c>
      <c r="W175" s="226"/>
      <c r="X175" s="226" t="s">
        <v>271</v>
      </c>
      <c r="Y175" s="207"/>
      <c r="Z175" s="207"/>
      <c r="AA175" s="207"/>
      <c r="AB175" s="207"/>
      <c r="AC175" s="207"/>
      <c r="AD175" s="207"/>
      <c r="AE175" s="207"/>
      <c r="AF175" s="207"/>
      <c r="AG175" s="207" t="s">
        <v>272</v>
      </c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x14ac:dyDescent="0.25">
      <c r="A176" s="233" t="s">
        <v>140</v>
      </c>
      <c r="B176" s="234" t="s">
        <v>96</v>
      </c>
      <c r="C176" s="252" t="s">
        <v>97</v>
      </c>
      <c r="D176" s="235"/>
      <c r="E176" s="236"/>
      <c r="F176" s="237"/>
      <c r="G176" s="238">
        <f>SUMIF(AG177:AG216,"&lt;&gt;NOR",G177:G216)</f>
        <v>0</v>
      </c>
      <c r="H176" s="232"/>
      <c r="I176" s="232">
        <f>SUM(I177:I216)</f>
        <v>13277.97</v>
      </c>
      <c r="J176" s="232"/>
      <c r="K176" s="232">
        <f>SUM(K177:K216)</f>
        <v>9784.6</v>
      </c>
      <c r="L176" s="232"/>
      <c r="M176" s="232">
        <f>SUM(M177:M216)</f>
        <v>0</v>
      </c>
      <c r="N176" s="232"/>
      <c r="O176" s="232">
        <f>SUM(O177:O216)</f>
        <v>0.11</v>
      </c>
      <c r="P176" s="232"/>
      <c r="Q176" s="232">
        <f>SUM(Q177:Q216)</f>
        <v>0</v>
      </c>
      <c r="R176" s="232"/>
      <c r="S176" s="232"/>
      <c r="T176" s="232"/>
      <c r="U176" s="232"/>
      <c r="V176" s="232">
        <f>SUM(V177:V216)</f>
        <v>19.369999999999997</v>
      </c>
      <c r="W176" s="232"/>
      <c r="X176" s="232"/>
      <c r="AG176" t="s">
        <v>141</v>
      </c>
    </row>
    <row r="177" spans="1:60" outlineLevel="1" x14ac:dyDescent="0.25">
      <c r="A177" s="239">
        <v>84</v>
      </c>
      <c r="B177" s="240" t="s">
        <v>504</v>
      </c>
      <c r="C177" s="253" t="s">
        <v>505</v>
      </c>
      <c r="D177" s="241" t="s">
        <v>152</v>
      </c>
      <c r="E177" s="242">
        <v>30.11</v>
      </c>
      <c r="F177" s="243"/>
      <c r="G177" s="244">
        <f>ROUND(E177*F177,2)</f>
        <v>0</v>
      </c>
      <c r="H177" s="227">
        <v>0</v>
      </c>
      <c r="I177" s="226">
        <f>ROUND(E177*H177,2)</f>
        <v>0</v>
      </c>
      <c r="J177" s="227">
        <v>7.1</v>
      </c>
      <c r="K177" s="226">
        <f>ROUND(E177*J177,2)</f>
        <v>213.78</v>
      </c>
      <c r="L177" s="226">
        <v>15</v>
      </c>
      <c r="M177" s="226">
        <f>G177*(1+L177/100)</f>
        <v>0</v>
      </c>
      <c r="N177" s="226">
        <v>0</v>
      </c>
      <c r="O177" s="226">
        <f>ROUND(E177*N177,2)</f>
        <v>0</v>
      </c>
      <c r="P177" s="226">
        <v>0</v>
      </c>
      <c r="Q177" s="226">
        <f>ROUND(E177*P177,2)</f>
        <v>0</v>
      </c>
      <c r="R177" s="226"/>
      <c r="S177" s="226" t="s">
        <v>145</v>
      </c>
      <c r="T177" s="226" t="s">
        <v>145</v>
      </c>
      <c r="U177" s="226">
        <v>1.6E-2</v>
      </c>
      <c r="V177" s="226">
        <f>ROUND(E177*U177,2)</f>
        <v>0.48</v>
      </c>
      <c r="W177" s="226"/>
      <c r="X177" s="226" t="s">
        <v>146</v>
      </c>
      <c r="Y177" s="207"/>
      <c r="Z177" s="207"/>
      <c r="AA177" s="207"/>
      <c r="AB177" s="207"/>
      <c r="AC177" s="207"/>
      <c r="AD177" s="207"/>
      <c r="AE177" s="207"/>
      <c r="AF177" s="207"/>
      <c r="AG177" s="207" t="s">
        <v>147</v>
      </c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5">
      <c r="A178" s="224"/>
      <c r="B178" s="225"/>
      <c r="C178" s="254" t="s">
        <v>164</v>
      </c>
      <c r="D178" s="228"/>
      <c r="E178" s="229">
        <v>1.95</v>
      </c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149</v>
      </c>
      <c r="AH178" s="207">
        <v>0</v>
      </c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5">
      <c r="A179" s="224"/>
      <c r="B179" s="225"/>
      <c r="C179" s="254" t="s">
        <v>177</v>
      </c>
      <c r="D179" s="228"/>
      <c r="E179" s="229">
        <v>5.04</v>
      </c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149</v>
      </c>
      <c r="AH179" s="207">
        <v>0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5">
      <c r="A180" s="224"/>
      <c r="B180" s="225"/>
      <c r="C180" s="254" t="s">
        <v>178</v>
      </c>
      <c r="D180" s="228"/>
      <c r="E180" s="229">
        <v>6.72</v>
      </c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149</v>
      </c>
      <c r="AH180" s="207">
        <v>0</v>
      </c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outlineLevel="1" x14ac:dyDescent="0.25">
      <c r="A181" s="224"/>
      <c r="B181" s="225"/>
      <c r="C181" s="254" t="s">
        <v>180</v>
      </c>
      <c r="D181" s="228"/>
      <c r="E181" s="229">
        <v>16.399999999999999</v>
      </c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149</v>
      </c>
      <c r="AH181" s="207">
        <v>0</v>
      </c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ht="20.399999999999999" outlineLevel="1" x14ac:dyDescent="0.25">
      <c r="A182" s="239">
        <v>85</v>
      </c>
      <c r="B182" s="240" t="s">
        <v>706</v>
      </c>
      <c r="C182" s="253" t="s">
        <v>707</v>
      </c>
      <c r="D182" s="241" t="s">
        <v>157</v>
      </c>
      <c r="E182" s="242">
        <v>35</v>
      </c>
      <c r="F182" s="243"/>
      <c r="G182" s="244">
        <f>ROUND(E182*F182,2)</f>
        <v>0</v>
      </c>
      <c r="H182" s="227">
        <v>0</v>
      </c>
      <c r="I182" s="226">
        <f>ROUND(E182*H182,2)</f>
        <v>0</v>
      </c>
      <c r="J182" s="227">
        <v>13.9</v>
      </c>
      <c r="K182" s="226">
        <f>ROUND(E182*J182,2)</f>
        <v>486.5</v>
      </c>
      <c r="L182" s="226">
        <v>15</v>
      </c>
      <c r="M182" s="226">
        <f>G182*(1+L182/100)</f>
        <v>0</v>
      </c>
      <c r="N182" s="226">
        <v>0</v>
      </c>
      <c r="O182" s="226">
        <f>ROUND(E182*N182,2)</f>
        <v>0</v>
      </c>
      <c r="P182" s="226">
        <v>8.0000000000000007E-5</v>
      </c>
      <c r="Q182" s="226">
        <f>ROUND(E182*P182,2)</f>
        <v>0</v>
      </c>
      <c r="R182" s="226"/>
      <c r="S182" s="226" t="s">
        <v>145</v>
      </c>
      <c r="T182" s="226" t="s">
        <v>145</v>
      </c>
      <c r="U182" s="226">
        <v>3.5000000000000003E-2</v>
      </c>
      <c r="V182" s="226">
        <f>ROUND(E182*U182,2)</f>
        <v>1.23</v>
      </c>
      <c r="W182" s="226"/>
      <c r="X182" s="226" t="s">
        <v>146</v>
      </c>
      <c r="Y182" s="207"/>
      <c r="Z182" s="207"/>
      <c r="AA182" s="207"/>
      <c r="AB182" s="207"/>
      <c r="AC182" s="207"/>
      <c r="AD182" s="207"/>
      <c r="AE182" s="207"/>
      <c r="AF182" s="207"/>
      <c r="AG182" s="207" t="s">
        <v>147</v>
      </c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5">
      <c r="A183" s="224"/>
      <c r="B183" s="225"/>
      <c r="C183" s="254" t="s">
        <v>508</v>
      </c>
      <c r="D183" s="228"/>
      <c r="E183" s="229">
        <v>5.6</v>
      </c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149</v>
      </c>
      <c r="AH183" s="207">
        <v>0</v>
      </c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5">
      <c r="A184" s="224"/>
      <c r="B184" s="225"/>
      <c r="C184" s="254" t="s">
        <v>509</v>
      </c>
      <c r="D184" s="228"/>
      <c r="E184" s="229">
        <v>-1.6</v>
      </c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149</v>
      </c>
      <c r="AH184" s="207">
        <v>0</v>
      </c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5">
      <c r="A185" s="224"/>
      <c r="B185" s="225"/>
      <c r="C185" s="254" t="s">
        <v>510</v>
      </c>
      <c r="D185" s="228"/>
      <c r="E185" s="229">
        <v>9.1999999999999993</v>
      </c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149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5">
      <c r="A186" s="224"/>
      <c r="B186" s="225"/>
      <c r="C186" s="254" t="s">
        <v>511</v>
      </c>
      <c r="D186" s="228"/>
      <c r="E186" s="229">
        <v>-3.2</v>
      </c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149</v>
      </c>
      <c r="AH186" s="207">
        <v>0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5">
      <c r="A187" s="224"/>
      <c r="B187" s="225"/>
      <c r="C187" s="254" t="s">
        <v>512</v>
      </c>
      <c r="D187" s="228"/>
      <c r="E187" s="229">
        <v>10.4</v>
      </c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149</v>
      </c>
      <c r="AH187" s="207">
        <v>0</v>
      </c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5">
      <c r="A188" s="224"/>
      <c r="B188" s="225"/>
      <c r="C188" s="254" t="s">
        <v>513</v>
      </c>
      <c r="D188" s="228"/>
      <c r="E188" s="229">
        <v>-0.8</v>
      </c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149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5">
      <c r="A189" s="224"/>
      <c r="B189" s="225"/>
      <c r="C189" s="254" t="s">
        <v>514</v>
      </c>
      <c r="D189" s="228"/>
      <c r="E189" s="229">
        <v>16.2</v>
      </c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149</v>
      </c>
      <c r="AH189" s="207">
        <v>0</v>
      </c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5">
      <c r="A190" s="224"/>
      <c r="B190" s="225"/>
      <c r="C190" s="254" t="s">
        <v>513</v>
      </c>
      <c r="D190" s="228"/>
      <c r="E190" s="229">
        <v>-0.8</v>
      </c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149</v>
      </c>
      <c r="AH190" s="207">
        <v>0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ht="20.399999999999999" outlineLevel="1" x14ac:dyDescent="0.25">
      <c r="A191" s="239">
        <v>86</v>
      </c>
      <c r="B191" s="240" t="s">
        <v>506</v>
      </c>
      <c r="C191" s="253" t="s">
        <v>507</v>
      </c>
      <c r="D191" s="241" t="s">
        <v>157</v>
      </c>
      <c r="E191" s="242">
        <v>35</v>
      </c>
      <c r="F191" s="243"/>
      <c r="G191" s="244">
        <f>ROUND(E191*F191,2)</f>
        <v>0</v>
      </c>
      <c r="H191" s="227">
        <v>33.85</v>
      </c>
      <c r="I191" s="226">
        <f>ROUND(E191*H191,2)</f>
        <v>1184.75</v>
      </c>
      <c r="J191" s="227">
        <v>69.150000000000006</v>
      </c>
      <c r="K191" s="226">
        <f>ROUND(E191*J191,2)</f>
        <v>2420.25</v>
      </c>
      <c r="L191" s="226">
        <v>15</v>
      </c>
      <c r="M191" s="226">
        <f>G191*(1+L191/100)</f>
        <v>0</v>
      </c>
      <c r="N191" s="226">
        <v>8.0000000000000007E-5</v>
      </c>
      <c r="O191" s="226">
        <f>ROUND(E191*N191,2)</f>
        <v>0</v>
      </c>
      <c r="P191" s="226">
        <v>0</v>
      </c>
      <c r="Q191" s="226">
        <f>ROUND(E191*P191,2)</f>
        <v>0</v>
      </c>
      <c r="R191" s="226"/>
      <c r="S191" s="226" t="s">
        <v>145</v>
      </c>
      <c r="T191" s="226" t="s">
        <v>145</v>
      </c>
      <c r="U191" s="226">
        <v>0.13719999999999999</v>
      </c>
      <c r="V191" s="226">
        <f>ROUND(E191*U191,2)</f>
        <v>4.8</v>
      </c>
      <c r="W191" s="226"/>
      <c r="X191" s="226" t="s">
        <v>146</v>
      </c>
      <c r="Y191" s="207"/>
      <c r="Z191" s="207"/>
      <c r="AA191" s="207"/>
      <c r="AB191" s="207"/>
      <c r="AC191" s="207"/>
      <c r="AD191" s="207"/>
      <c r="AE191" s="207"/>
      <c r="AF191" s="207"/>
      <c r="AG191" s="207" t="s">
        <v>147</v>
      </c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5">
      <c r="A192" s="224"/>
      <c r="B192" s="225"/>
      <c r="C192" s="254" t="s">
        <v>508</v>
      </c>
      <c r="D192" s="228"/>
      <c r="E192" s="229">
        <v>5.6</v>
      </c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149</v>
      </c>
      <c r="AH192" s="207">
        <v>0</v>
      </c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5">
      <c r="A193" s="224"/>
      <c r="B193" s="225"/>
      <c r="C193" s="254" t="s">
        <v>509</v>
      </c>
      <c r="D193" s="228"/>
      <c r="E193" s="229">
        <v>-1.6</v>
      </c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149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5">
      <c r="A194" s="224"/>
      <c r="B194" s="225"/>
      <c r="C194" s="254" t="s">
        <v>510</v>
      </c>
      <c r="D194" s="228"/>
      <c r="E194" s="229">
        <v>9.1999999999999993</v>
      </c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149</v>
      </c>
      <c r="AH194" s="207">
        <v>0</v>
      </c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outlineLevel="1" x14ac:dyDescent="0.25">
      <c r="A195" s="224"/>
      <c r="B195" s="225"/>
      <c r="C195" s="254" t="s">
        <v>511</v>
      </c>
      <c r="D195" s="228"/>
      <c r="E195" s="229">
        <v>-3.2</v>
      </c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07"/>
      <c r="Z195" s="207"/>
      <c r="AA195" s="207"/>
      <c r="AB195" s="207"/>
      <c r="AC195" s="207"/>
      <c r="AD195" s="207"/>
      <c r="AE195" s="207"/>
      <c r="AF195" s="207"/>
      <c r="AG195" s="207" t="s">
        <v>149</v>
      </c>
      <c r="AH195" s="207">
        <v>0</v>
      </c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5">
      <c r="A196" s="224"/>
      <c r="B196" s="225"/>
      <c r="C196" s="254" t="s">
        <v>512</v>
      </c>
      <c r="D196" s="228"/>
      <c r="E196" s="229">
        <v>10.4</v>
      </c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149</v>
      </c>
      <c r="AH196" s="207">
        <v>0</v>
      </c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5">
      <c r="A197" s="224"/>
      <c r="B197" s="225"/>
      <c r="C197" s="254" t="s">
        <v>513</v>
      </c>
      <c r="D197" s="228"/>
      <c r="E197" s="229">
        <v>-0.8</v>
      </c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149</v>
      </c>
      <c r="AH197" s="207">
        <v>0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5">
      <c r="A198" s="224"/>
      <c r="B198" s="225"/>
      <c r="C198" s="254" t="s">
        <v>514</v>
      </c>
      <c r="D198" s="228"/>
      <c r="E198" s="229">
        <v>16.2</v>
      </c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149</v>
      </c>
      <c r="AH198" s="207">
        <v>0</v>
      </c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5">
      <c r="A199" s="224"/>
      <c r="B199" s="225"/>
      <c r="C199" s="254" t="s">
        <v>513</v>
      </c>
      <c r="D199" s="228"/>
      <c r="E199" s="229">
        <v>-0.8</v>
      </c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149</v>
      </c>
      <c r="AH199" s="207">
        <v>0</v>
      </c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ht="30.6" outlineLevel="1" x14ac:dyDescent="0.25">
      <c r="A200" s="239">
        <v>87</v>
      </c>
      <c r="B200" s="240" t="s">
        <v>517</v>
      </c>
      <c r="C200" s="253" t="s">
        <v>518</v>
      </c>
      <c r="D200" s="241" t="s">
        <v>152</v>
      </c>
      <c r="E200" s="242">
        <v>30.11</v>
      </c>
      <c r="F200" s="243"/>
      <c r="G200" s="244">
        <f>ROUND(E200*F200,2)</f>
        <v>0</v>
      </c>
      <c r="H200" s="227">
        <v>387.44</v>
      </c>
      <c r="I200" s="226">
        <f>ROUND(E200*H200,2)</f>
        <v>11665.82</v>
      </c>
      <c r="J200" s="227">
        <v>191.56</v>
      </c>
      <c r="K200" s="226">
        <f>ROUND(E200*J200,2)</f>
        <v>5767.87</v>
      </c>
      <c r="L200" s="226">
        <v>15</v>
      </c>
      <c r="M200" s="226">
        <f>G200*(1+L200/100)</f>
        <v>0</v>
      </c>
      <c r="N200" s="226">
        <v>3.63E-3</v>
      </c>
      <c r="O200" s="226">
        <f>ROUND(E200*N200,2)</f>
        <v>0.11</v>
      </c>
      <c r="P200" s="226">
        <v>0</v>
      </c>
      <c r="Q200" s="226">
        <f>ROUND(E200*P200,2)</f>
        <v>0</v>
      </c>
      <c r="R200" s="226"/>
      <c r="S200" s="226" t="s">
        <v>145</v>
      </c>
      <c r="T200" s="226" t="s">
        <v>145</v>
      </c>
      <c r="U200" s="226">
        <v>0.38</v>
      </c>
      <c r="V200" s="226">
        <f>ROUND(E200*U200,2)</f>
        <v>11.44</v>
      </c>
      <c r="W200" s="226"/>
      <c r="X200" s="226" t="s">
        <v>146</v>
      </c>
      <c r="Y200" s="207"/>
      <c r="Z200" s="207"/>
      <c r="AA200" s="207"/>
      <c r="AB200" s="207"/>
      <c r="AC200" s="207"/>
      <c r="AD200" s="207"/>
      <c r="AE200" s="207"/>
      <c r="AF200" s="207"/>
      <c r="AG200" s="207" t="s">
        <v>147</v>
      </c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5">
      <c r="A201" s="224"/>
      <c r="B201" s="225"/>
      <c r="C201" s="254" t="s">
        <v>164</v>
      </c>
      <c r="D201" s="228"/>
      <c r="E201" s="229">
        <v>1.95</v>
      </c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149</v>
      </c>
      <c r="AH201" s="207">
        <v>0</v>
      </c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5">
      <c r="A202" s="224"/>
      <c r="B202" s="225"/>
      <c r="C202" s="254" t="s">
        <v>177</v>
      </c>
      <c r="D202" s="228"/>
      <c r="E202" s="229">
        <v>5.04</v>
      </c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149</v>
      </c>
      <c r="AH202" s="207">
        <v>0</v>
      </c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outlineLevel="1" x14ac:dyDescent="0.25">
      <c r="A203" s="224"/>
      <c r="B203" s="225"/>
      <c r="C203" s="254" t="s">
        <v>178</v>
      </c>
      <c r="D203" s="228"/>
      <c r="E203" s="229">
        <v>6.72</v>
      </c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07"/>
      <c r="Z203" s="207"/>
      <c r="AA203" s="207"/>
      <c r="AB203" s="207"/>
      <c r="AC203" s="207"/>
      <c r="AD203" s="207"/>
      <c r="AE203" s="207"/>
      <c r="AF203" s="207"/>
      <c r="AG203" s="207" t="s">
        <v>149</v>
      </c>
      <c r="AH203" s="207">
        <v>0</v>
      </c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5">
      <c r="A204" s="224"/>
      <c r="B204" s="225"/>
      <c r="C204" s="254" t="s">
        <v>180</v>
      </c>
      <c r="D204" s="228"/>
      <c r="E204" s="229">
        <v>16.399999999999999</v>
      </c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149</v>
      </c>
      <c r="AH204" s="207">
        <v>0</v>
      </c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5">
      <c r="A205" s="239">
        <v>88</v>
      </c>
      <c r="B205" s="240" t="s">
        <v>519</v>
      </c>
      <c r="C205" s="253" t="s">
        <v>520</v>
      </c>
      <c r="D205" s="241" t="s">
        <v>157</v>
      </c>
      <c r="E205" s="242">
        <v>1.6</v>
      </c>
      <c r="F205" s="243"/>
      <c r="G205" s="244">
        <f>ROUND(E205*F205,2)</f>
        <v>0</v>
      </c>
      <c r="H205" s="227">
        <v>0</v>
      </c>
      <c r="I205" s="226">
        <f>ROUND(E205*H205,2)</f>
        <v>0</v>
      </c>
      <c r="J205" s="227">
        <v>76.599999999999994</v>
      </c>
      <c r="K205" s="226">
        <f>ROUND(E205*J205,2)</f>
        <v>122.56</v>
      </c>
      <c r="L205" s="226">
        <v>15</v>
      </c>
      <c r="M205" s="226">
        <f>G205*(1+L205/100)</f>
        <v>0</v>
      </c>
      <c r="N205" s="226">
        <v>0</v>
      </c>
      <c r="O205" s="226">
        <f>ROUND(E205*N205,2)</f>
        <v>0</v>
      </c>
      <c r="P205" s="226">
        <v>0</v>
      </c>
      <c r="Q205" s="226">
        <f>ROUND(E205*P205,2)</f>
        <v>0</v>
      </c>
      <c r="R205" s="226"/>
      <c r="S205" s="226" t="s">
        <v>145</v>
      </c>
      <c r="T205" s="226" t="s">
        <v>145</v>
      </c>
      <c r="U205" s="226">
        <v>0.152</v>
      </c>
      <c r="V205" s="226">
        <f>ROUND(E205*U205,2)</f>
        <v>0.24</v>
      </c>
      <c r="W205" s="226"/>
      <c r="X205" s="226" t="s">
        <v>146</v>
      </c>
      <c r="Y205" s="207"/>
      <c r="Z205" s="207"/>
      <c r="AA205" s="207"/>
      <c r="AB205" s="207"/>
      <c r="AC205" s="207"/>
      <c r="AD205" s="207"/>
      <c r="AE205" s="207"/>
      <c r="AF205" s="207"/>
      <c r="AG205" s="207" t="s">
        <v>147</v>
      </c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5">
      <c r="A206" s="224"/>
      <c r="B206" s="225"/>
      <c r="C206" s="254" t="s">
        <v>708</v>
      </c>
      <c r="D206" s="228"/>
      <c r="E206" s="229">
        <v>1.6</v>
      </c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149</v>
      </c>
      <c r="AH206" s="207">
        <v>0</v>
      </c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ht="20.399999999999999" outlineLevel="1" x14ac:dyDescent="0.25">
      <c r="A207" s="239">
        <v>89</v>
      </c>
      <c r="B207" s="240" t="s">
        <v>522</v>
      </c>
      <c r="C207" s="253" t="s">
        <v>523</v>
      </c>
      <c r="D207" s="241" t="s">
        <v>157</v>
      </c>
      <c r="E207" s="242">
        <v>15.055</v>
      </c>
      <c r="F207" s="243"/>
      <c r="G207" s="244">
        <f>ROUND(E207*F207,2)</f>
        <v>0</v>
      </c>
      <c r="H207" s="227">
        <v>10.92</v>
      </c>
      <c r="I207" s="226">
        <f>ROUND(E207*H207,2)</f>
        <v>164.4</v>
      </c>
      <c r="J207" s="227">
        <v>39.380000000000003</v>
      </c>
      <c r="K207" s="226">
        <f>ROUND(E207*J207,2)</f>
        <v>592.87</v>
      </c>
      <c r="L207" s="226">
        <v>15</v>
      </c>
      <c r="M207" s="226">
        <f>G207*(1+L207/100)</f>
        <v>0</v>
      </c>
      <c r="N207" s="226">
        <v>4.0000000000000003E-5</v>
      </c>
      <c r="O207" s="226">
        <f>ROUND(E207*N207,2)</f>
        <v>0</v>
      </c>
      <c r="P207" s="226">
        <v>0</v>
      </c>
      <c r="Q207" s="226">
        <f>ROUND(E207*P207,2)</f>
        <v>0</v>
      </c>
      <c r="R207" s="226"/>
      <c r="S207" s="226" t="s">
        <v>145</v>
      </c>
      <c r="T207" s="226" t="s">
        <v>145</v>
      </c>
      <c r="U207" s="226">
        <v>7.8200000000000006E-2</v>
      </c>
      <c r="V207" s="226">
        <f>ROUND(E207*U207,2)</f>
        <v>1.18</v>
      </c>
      <c r="W207" s="226"/>
      <c r="X207" s="226" t="s">
        <v>146</v>
      </c>
      <c r="Y207" s="207"/>
      <c r="Z207" s="207"/>
      <c r="AA207" s="207"/>
      <c r="AB207" s="207"/>
      <c r="AC207" s="207"/>
      <c r="AD207" s="207"/>
      <c r="AE207" s="207"/>
      <c r="AF207" s="207"/>
      <c r="AG207" s="207" t="s">
        <v>147</v>
      </c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5">
      <c r="A208" s="224"/>
      <c r="B208" s="225"/>
      <c r="C208" s="256" t="s">
        <v>498</v>
      </c>
      <c r="D208" s="230"/>
      <c r="E208" s="231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149</v>
      </c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5">
      <c r="A209" s="224"/>
      <c r="B209" s="225"/>
      <c r="C209" s="257" t="s">
        <v>524</v>
      </c>
      <c r="D209" s="230"/>
      <c r="E209" s="231">
        <v>1.95</v>
      </c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149</v>
      </c>
      <c r="AH209" s="207">
        <v>2</v>
      </c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5">
      <c r="A210" s="224"/>
      <c r="B210" s="225"/>
      <c r="C210" s="257" t="s">
        <v>525</v>
      </c>
      <c r="D210" s="230"/>
      <c r="E210" s="231">
        <v>5.04</v>
      </c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149</v>
      </c>
      <c r="AH210" s="207">
        <v>2</v>
      </c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5">
      <c r="A211" s="224"/>
      <c r="B211" s="225"/>
      <c r="C211" s="257" t="s">
        <v>526</v>
      </c>
      <c r="D211" s="230"/>
      <c r="E211" s="231">
        <v>6.72</v>
      </c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07"/>
      <c r="Z211" s="207"/>
      <c r="AA211" s="207"/>
      <c r="AB211" s="207"/>
      <c r="AC211" s="207"/>
      <c r="AD211" s="207"/>
      <c r="AE211" s="207"/>
      <c r="AF211" s="207"/>
      <c r="AG211" s="207" t="s">
        <v>149</v>
      </c>
      <c r="AH211" s="207">
        <v>2</v>
      </c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5">
      <c r="A212" s="224"/>
      <c r="B212" s="225"/>
      <c r="C212" s="257" t="s">
        <v>527</v>
      </c>
      <c r="D212" s="230"/>
      <c r="E212" s="231">
        <v>16.399999999999999</v>
      </c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149</v>
      </c>
      <c r="AH212" s="207">
        <v>2</v>
      </c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outlineLevel="1" x14ac:dyDescent="0.25">
      <c r="A213" s="224"/>
      <c r="B213" s="225"/>
      <c r="C213" s="256" t="s">
        <v>500</v>
      </c>
      <c r="D213" s="230"/>
      <c r="E213" s="231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07"/>
      <c r="Z213" s="207"/>
      <c r="AA213" s="207"/>
      <c r="AB213" s="207"/>
      <c r="AC213" s="207"/>
      <c r="AD213" s="207"/>
      <c r="AE213" s="207"/>
      <c r="AF213" s="207"/>
      <c r="AG213" s="207" t="s">
        <v>149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5">
      <c r="A214" s="224"/>
      <c r="B214" s="225"/>
      <c r="C214" s="254" t="s">
        <v>528</v>
      </c>
      <c r="D214" s="228"/>
      <c r="E214" s="229">
        <v>15.055</v>
      </c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149</v>
      </c>
      <c r="AH214" s="207">
        <v>0</v>
      </c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5">
      <c r="A215" s="245">
        <v>90</v>
      </c>
      <c r="B215" s="246" t="s">
        <v>529</v>
      </c>
      <c r="C215" s="255" t="s">
        <v>530</v>
      </c>
      <c r="D215" s="247" t="s">
        <v>224</v>
      </c>
      <c r="E215" s="248">
        <v>2</v>
      </c>
      <c r="F215" s="249"/>
      <c r="G215" s="250">
        <f>ROUND(E215*F215,2)</f>
        <v>0</v>
      </c>
      <c r="H215" s="227">
        <v>131.5</v>
      </c>
      <c r="I215" s="226">
        <f>ROUND(E215*H215,2)</f>
        <v>263</v>
      </c>
      <c r="J215" s="227">
        <v>0</v>
      </c>
      <c r="K215" s="226">
        <f>ROUND(E215*J215,2)</f>
        <v>0</v>
      </c>
      <c r="L215" s="226">
        <v>15</v>
      </c>
      <c r="M215" s="226">
        <f>G215*(1+L215/100)</f>
        <v>0</v>
      </c>
      <c r="N215" s="226">
        <v>1.3999999999999999E-4</v>
      </c>
      <c r="O215" s="226">
        <f>ROUND(E215*N215,2)</f>
        <v>0</v>
      </c>
      <c r="P215" s="226">
        <v>0</v>
      </c>
      <c r="Q215" s="226">
        <f>ROUND(E215*P215,2)</f>
        <v>0</v>
      </c>
      <c r="R215" s="226" t="s">
        <v>167</v>
      </c>
      <c r="S215" s="226" t="s">
        <v>145</v>
      </c>
      <c r="T215" s="226" t="s">
        <v>145</v>
      </c>
      <c r="U215" s="226">
        <v>0</v>
      </c>
      <c r="V215" s="226">
        <f>ROUND(E215*U215,2)</f>
        <v>0</v>
      </c>
      <c r="W215" s="226"/>
      <c r="X215" s="226" t="s">
        <v>168</v>
      </c>
      <c r="Y215" s="207"/>
      <c r="Z215" s="207"/>
      <c r="AA215" s="207"/>
      <c r="AB215" s="207"/>
      <c r="AC215" s="207"/>
      <c r="AD215" s="207"/>
      <c r="AE215" s="207"/>
      <c r="AF215" s="207"/>
      <c r="AG215" s="207" t="s">
        <v>169</v>
      </c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5">
      <c r="A216" s="245">
        <v>91</v>
      </c>
      <c r="B216" s="246" t="s">
        <v>533</v>
      </c>
      <c r="C216" s="255" t="s">
        <v>534</v>
      </c>
      <c r="D216" s="247" t="s">
        <v>0</v>
      </c>
      <c r="E216" s="248">
        <v>228.81800000000001</v>
      </c>
      <c r="F216" s="249"/>
      <c r="G216" s="250">
        <f>ROUND(E216*F216,2)</f>
        <v>0</v>
      </c>
      <c r="H216" s="227">
        <v>0</v>
      </c>
      <c r="I216" s="226">
        <f>ROUND(E216*H216,2)</f>
        <v>0</v>
      </c>
      <c r="J216" s="227">
        <v>0.79</v>
      </c>
      <c r="K216" s="226">
        <f>ROUND(E216*J216,2)</f>
        <v>180.77</v>
      </c>
      <c r="L216" s="226">
        <v>15</v>
      </c>
      <c r="M216" s="226">
        <f>G216*(1+L216/100)</f>
        <v>0</v>
      </c>
      <c r="N216" s="226">
        <v>0</v>
      </c>
      <c r="O216" s="226">
        <f>ROUND(E216*N216,2)</f>
        <v>0</v>
      </c>
      <c r="P216" s="226">
        <v>0</v>
      </c>
      <c r="Q216" s="226">
        <f>ROUND(E216*P216,2)</f>
        <v>0</v>
      </c>
      <c r="R216" s="226"/>
      <c r="S216" s="226" t="s">
        <v>145</v>
      </c>
      <c r="T216" s="226" t="s">
        <v>145</v>
      </c>
      <c r="U216" s="226">
        <v>0</v>
      </c>
      <c r="V216" s="226">
        <f>ROUND(E216*U216,2)</f>
        <v>0</v>
      </c>
      <c r="W216" s="226"/>
      <c r="X216" s="226" t="s">
        <v>271</v>
      </c>
      <c r="Y216" s="207"/>
      <c r="Z216" s="207"/>
      <c r="AA216" s="207"/>
      <c r="AB216" s="207"/>
      <c r="AC216" s="207"/>
      <c r="AD216" s="207"/>
      <c r="AE216" s="207"/>
      <c r="AF216" s="207"/>
      <c r="AG216" s="207" t="s">
        <v>272</v>
      </c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x14ac:dyDescent="0.25">
      <c r="A217" s="233" t="s">
        <v>140</v>
      </c>
      <c r="B217" s="234" t="s">
        <v>98</v>
      </c>
      <c r="C217" s="252" t="s">
        <v>99</v>
      </c>
      <c r="D217" s="235"/>
      <c r="E217" s="236"/>
      <c r="F217" s="237"/>
      <c r="G217" s="238">
        <f>SUMIF(AG218:AG233,"&lt;&gt;NOR",G218:G233)</f>
        <v>0</v>
      </c>
      <c r="H217" s="232"/>
      <c r="I217" s="232">
        <f>SUM(I218:I233)</f>
        <v>1628.21</v>
      </c>
      <c r="J217" s="232"/>
      <c r="K217" s="232">
        <f>SUM(K218:K233)</f>
        <v>2738.79</v>
      </c>
      <c r="L217" s="232"/>
      <c r="M217" s="232">
        <f>SUM(M218:M233)</f>
        <v>0</v>
      </c>
      <c r="N217" s="232"/>
      <c r="O217" s="232">
        <f>SUM(O218:O233)</f>
        <v>0.02</v>
      </c>
      <c r="P217" s="232"/>
      <c r="Q217" s="232">
        <f>SUM(Q218:Q233)</f>
        <v>0</v>
      </c>
      <c r="R217" s="232"/>
      <c r="S217" s="232"/>
      <c r="T217" s="232"/>
      <c r="U217" s="232"/>
      <c r="V217" s="232">
        <f>SUM(V218:V233)</f>
        <v>5</v>
      </c>
      <c r="W217" s="232"/>
      <c r="X217" s="232"/>
      <c r="AG217" t="s">
        <v>141</v>
      </c>
    </row>
    <row r="218" spans="1:60" outlineLevel="1" x14ac:dyDescent="0.25">
      <c r="A218" s="239">
        <v>92</v>
      </c>
      <c r="B218" s="240" t="s">
        <v>540</v>
      </c>
      <c r="C218" s="253" t="s">
        <v>541</v>
      </c>
      <c r="D218" s="241" t="s">
        <v>152</v>
      </c>
      <c r="E218" s="242">
        <v>2.8</v>
      </c>
      <c r="F218" s="243"/>
      <c r="G218" s="244">
        <f>ROUND(E218*F218,2)</f>
        <v>0</v>
      </c>
      <c r="H218" s="227">
        <v>0</v>
      </c>
      <c r="I218" s="226">
        <f>ROUND(E218*H218,2)</f>
        <v>0</v>
      </c>
      <c r="J218" s="227">
        <v>50.4</v>
      </c>
      <c r="K218" s="226">
        <f>ROUND(E218*J218,2)</f>
        <v>141.12</v>
      </c>
      <c r="L218" s="226">
        <v>15</v>
      </c>
      <c r="M218" s="226">
        <f>G218*(1+L218/100)</f>
        <v>0</v>
      </c>
      <c r="N218" s="226">
        <v>0</v>
      </c>
      <c r="O218" s="226">
        <f>ROUND(E218*N218,2)</f>
        <v>0</v>
      </c>
      <c r="P218" s="226">
        <v>0</v>
      </c>
      <c r="Q218" s="226">
        <f>ROUND(E218*P218,2)</f>
        <v>0</v>
      </c>
      <c r="R218" s="226"/>
      <c r="S218" s="226" t="s">
        <v>145</v>
      </c>
      <c r="T218" s="226" t="s">
        <v>145</v>
      </c>
      <c r="U218" s="226">
        <v>0.1</v>
      </c>
      <c r="V218" s="226">
        <f>ROUND(E218*U218,2)</f>
        <v>0.28000000000000003</v>
      </c>
      <c r="W218" s="226"/>
      <c r="X218" s="226" t="s">
        <v>146</v>
      </c>
      <c r="Y218" s="207"/>
      <c r="Z218" s="207"/>
      <c r="AA218" s="207"/>
      <c r="AB218" s="207"/>
      <c r="AC218" s="207"/>
      <c r="AD218" s="207"/>
      <c r="AE218" s="207"/>
      <c r="AF218" s="207"/>
      <c r="AG218" s="207" t="s">
        <v>147</v>
      </c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5">
      <c r="A219" s="224"/>
      <c r="B219" s="225"/>
      <c r="C219" s="254" t="s">
        <v>539</v>
      </c>
      <c r="D219" s="228"/>
      <c r="E219" s="229">
        <v>2.8</v>
      </c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07"/>
      <c r="Z219" s="207"/>
      <c r="AA219" s="207"/>
      <c r="AB219" s="207"/>
      <c r="AC219" s="207"/>
      <c r="AD219" s="207"/>
      <c r="AE219" s="207"/>
      <c r="AF219" s="207"/>
      <c r="AG219" s="207" t="s">
        <v>149</v>
      </c>
      <c r="AH219" s="207">
        <v>0</v>
      </c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5">
      <c r="A220" s="239">
        <v>93</v>
      </c>
      <c r="B220" s="240" t="s">
        <v>542</v>
      </c>
      <c r="C220" s="253" t="s">
        <v>543</v>
      </c>
      <c r="D220" s="241" t="s">
        <v>152</v>
      </c>
      <c r="E220" s="242">
        <v>2.8</v>
      </c>
      <c r="F220" s="243"/>
      <c r="G220" s="244">
        <f>ROUND(E220*F220,2)</f>
        <v>0</v>
      </c>
      <c r="H220" s="227">
        <v>142.66</v>
      </c>
      <c r="I220" s="226">
        <f>ROUND(E220*H220,2)</f>
        <v>399.45</v>
      </c>
      <c r="J220" s="227">
        <v>653.34</v>
      </c>
      <c r="K220" s="226">
        <f>ROUND(E220*J220,2)</f>
        <v>1829.35</v>
      </c>
      <c r="L220" s="226">
        <v>15</v>
      </c>
      <c r="M220" s="226">
        <f>G220*(1+L220/100)</f>
        <v>0</v>
      </c>
      <c r="N220" s="226">
        <v>5.3499999999999997E-3</v>
      </c>
      <c r="O220" s="226">
        <f>ROUND(E220*N220,2)</f>
        <v>0.01</v>
      </c>
      <c r="P220" s="226">
        <v>0</v>
      </c>
      <c r="Q220" s="226">
        <f>ROUND(E220*P220,2)</f>
        <v>0</v>
      </c>
      <c r="R220" s="226"/>
      <c r="S220" s="226" t="s">
        <v>145</v>
      </c>
      <c r="T220" s="226" t="s">
        <v>145</v>
      </c>
      <c r="U220" s="226">
        <v>1.288</v>
      </c>
      <c r="V220" s="226">
        <f>ROUND(E220*U220,2)</f>
        <v>3.61</v>
      </c>
      <c r="W220" s="226"/>
      <c r="X220" s="226" t="s">
        <v>146</v>
      </c>
      <c r="Y220" s="207"/>
      <c r="Z220" s="207"/>
      <c r="AA220" s="207"/>
      <c r="AB220" s="207"/>
      <c r="AC220" s="207"/>
      <c r="AD220" s="207"/>
      <c r="AE220" s="207"/>
      <c r="AF220" s="207"/>
      <c r="AG220" s="207" t="s">
        <v>147</v>
      </c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5">
      <c r="A221" s="224"/>
      <c r="B221" s="225"/>
      <c r="C221" s="254" t="s">
        <v>539</v>
      </c>
      <c r="D221" s="228"/>
      <c r="E221" s="229">
        <v>2.8</v>
      </c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07"/>
      <c r="Z221" s="207"/>
      <c r="AA221" s="207"/>
      <c r="AB221" s="207"/>
      <c r="AC221" s="207"/>
      <c r="AD221" s="207"/>
      <c r="AE221" s="207"/>
      <c r="AF221" s="207"/>
      <c r="AG221" s="207" t="s">
        <v>149</v>
      </c>
      <c r="AH221" s="207">
        <v>0</v>
      </c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5">
      <c r="A222" s="239">
        <v>94</v>
      </c>
      <c r="B222" s="240" t="s">
        <v>544</v>
      </c>
      <c r="C222" s="253" t="s">
        <v>545</v>
      </c>
      <c r="D222" s="241" t="s">
        <v>152</v>
      </c>
      <c r="E222" s="242">
        <v>2.8</v>
      </c>
      <c r="F222" s="243"/>
      <c r="G222" s="244">
        <f>ROUND(E222*F222,2)</f>
        <v>0</v>
      </c>
      <c r="H222" s="227">
        <v>9.1999999999999993</v>
      </c>
      <c r="I222" s="226">
        <f>ROUND(E222*H222,2)</f>
        <v>25.76</v>
      </c>
      <c r="J222" s="227">
        <v>0</v>
      </c>
      <c r="K222" s="226">
        <f>ROUND(E222*J222,2)</f>
        <v>0</v>
      </c>
      <c r="L222" s="226">
        <v>15</v>
      </c>
      <c r="M222" s="226">
        <f>G222*(1+L222/100)</f>
        <v>0</v>
      </c>
      <c r="N222" s="226">
        <v>8.9999999999999998E-4</v>
      </c>
      <c r="O222" s="226">
        <f>ROUND(E222*N222,2)</f>
        <v>0</v>
      </c>
      <c r="P222" s="226">
        <v>0</v>
      </c>
      <c r="Q222" s="226">
        <f>ROUND(E222*P222,2)</f>
        <v>0</v>
      </c>
      <c r="R222" s="226"/>
      <c r="S222" s="226" t="s">
        <v>145</v>
      </c>
      <c r="T222" s="226" t="s">
        <v>145</v>
      </c>
      <c r="U222" s="226">
        <v>0</v>
      </c>
      <c r="V222" s="226">
        <f>ROUND(E222*U222,2)</f>
        <v>0</v>
      </c>
      <c r="W222" s="226"/>
      <c r="X222" s="226" t="s">
        <v>146</v>
      </c>
      <c r="Y222" s="207"/>
      <c r="Z222" s="207"/>
      <c r="AA222" s="207"/>
      <c r="AB222" s="207"/>
      <c r="AC222" s="207"/>
      <c r="AD222" s="207"/>
      <c r="AE222" s="207"/>
      <c r="AF222" s="207"/>
      <c r="AG222" s="207" t="s">
        <v>147</v>
      </c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5">
      <c r="A223" s="224"/>
      <c r="B223" s="225"/>
      <c r="C223" s="254" t="s">
        <v>539</v>
      </c>
      <c r="D223" s="228"/>
      <c r="E223" s="229">
        <v>2.8</v>
      </c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07"/>
      <c r="Z223" s="207"/>
      <c r="AA223" s="207"/>
      <c r="AB223" s="207"/>
      <c r="AC223" s="207"/>
      <c r="AD223" s="207"/>
      <c r="AE223" s="207"/>
      <c r="AF223" s="207"/>
      <c r="AG223" s="207" t="s">
        <v>149</v>
      </c>
      <c r="AH223" s="207">
        <v>0</v>
      </c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5">
      <c r="A224" s="239">
        <v>95</v>
      </c>
      <c r="B224" s="240" t="s">
        <v>546</v>
      </c>
      <c r="C224" s="253" t="s">
        <v>547</v>
      </c>
      <c r="D224" s="241" t="s">
        <v>157</v>
      </c>
      <c r="E224" s="242">
        <v>1.75</v>
      </c>
      <c r="F224" s="243"/>
      <c r="G224" s="244">
        <f>ROUND(E224*F224,2)</f>
        <v>0</v>
      </c>
      <c r="H224" s="227">
        <v>0</v>
      </c>
      <c r="I224" s="226">
        <f>ROUND(E224*H224,2)</f>
        <v>0</v>
      </c>
      <c r="J224" s="227">
        <v>60.5</v>
      </c>
      <c r="K224" s="226">
        <f>ROUND(E224*J224,2)</f>
        <v>105.88</v>
      </c>
      <c r="L224" s="226">
        <v>15</v>
      </c>
      <c r="M224" s="226">
        <f>G224*(1+L224/100)</f>
        <v>0</v>
      </c>
      <c r="N224" s="226">
        <v>0</v>
      </c>
      <c r="O224" s="226">
        <f>ROUND(E224*N224,2)</f>
        <v>0</v>
      </c>
      <c r="P224" s="226">
        <v>0</v>
      </c>
      <c r="Q224" s="226">
        <f>ROUND(E224*P224,2)</f>
        <v>0</v>
      </c>
      <c r="R224" s="226"/>
      <c r="S224" s="226" t="s">
        <v>145</v>
      </c>
      <c r="T224" s="226" t="s">
        <v>145</v>
      </c>
      <c r="U224" s="226">
        <v>0.12</v>
      </c>
      <c r="V224" s="226">
        <f>ROUND(E224*U224,2)</f>
        <v>0.21</v>
      </c>
      <c r="W224" s="226"/>
      <c r="X224" s="226" t="s">
        <v>146</v>
      </c>
      <c r="Y224" s="207"/>
      <c r="Z224" s="207"/>
      <c r="AA224" s="207"/>
      <c r="AB224" s="207"/>
      <c r="AC224" s="207"/>
      <c r="AD224" s="207"/>
      <c r="AE224" s="207"/>
      <c r="AF224" s="207"/>
      <c r="AG224" s="207" t="s">
        <v>147</v>
      </c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5">
      <c r="A225" s="224"/>
      <c r="B225" s="225"/>
      <c r="C225" s="254" t="s">
        <v>549</v>
      </c>
      <c r="D225" s="228"/>
      <c r="E225" s="229">
        <v>1.75</v>
      </c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07"/>
      <c r="Z225" s="207"/>
      <c r="AA225" s="207"/>
      <c r="AB225" s="207"/>
      <c r="AC225" s="207"/>
      <c r="AD225" s="207"/>
      <c r="AE225" s="207"/>
      <c r="AF225" s="207"/>
      <c r="AG225" s="207" t="s">
        <v>149</v>
      </c>
      <c r="AH225" s="207">
        <v>0</v>
      </c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5">
      <c r="A226" s="245">
        <v>96</v>
      </c>
      <c r="B226" s="246" t="s">
        <v>732</v>
      </c>
      <c r="C226" s="255" t="s">
        <v>733</v>
      </c>
      <c r="D226" s="247" t="s">
        <v>224</v>
      </c>
      <c r="E226" s="248">
        <v>6</v>
      </c>
      <c r="F226" s="249"/>
      <c r="G226" s="250">
        <f>ROUND(E226*F226,2)</f>
        <v>0</v>
      </c>
      <c r="H226" s="227">
        <v>0</v>
      </c>
      <c r="I226" s="226">
        <f>ROUND(E226*H226,2)</f>
        <v>0</v>
      </c>
      <c r="J226" s="227">
        <v>84.1</v>
      </c>
      <c r="K226" s="226">
        <f>ROUND(E226*J226,2)</f>
        <v>504.6</v>
      </c>
      <c r="L226" s="226">
        <v>15</v>
      </c>
      <c r="M226" s="226">
        <f>G226*(1+L226/100)</f>
        <v>0</v>
      </c>
      <c r="N226" s="226">
        <v>1.4E-3</v>
      </c>
      <c r="O226" s="226">
        <f>ROUND(E226*N226,2)</f>
        <v>0.01</v>
      </c>
      <c r="P226" s="226">
        <v>0</v>
      </c>
      <c r="Q226" s="226">
        <f>ROUND(E226*P226,2)</f>
        <v>0</v>
      </c>
      <c r="R226" s="226"/>
      <c r="S226" s="226" t="s">
        <v>286</v>
      </c>
      <c r="T226" s="226" t="s">
        <v>145</v>
      </c>
      <c r="U226" s="226">
        <v>0.15</v>
      </c>
      <c r="V226" s="226">
        <f>ROUND(E226*U226,2)</f>
        <v>0.9</v>
      </c>
      <c r="W226" s="226"/>
      <c r="X226" s="226" t="s">
        <v>146</v>
      </c>
      <c r="Y226" s="207"/>
      <c r="Z226" s="207"/>
      <c r="AA226" s="207"/>
      <c r="AB226" s="207"/>
      <c r="AC226" s="207"/>
      <c r="AD226" s="207"/>
      <c r="AE226" s="207"/>
      <c r="AF226" s="207"/>
      <c r="AG226" s="207" t="s">
        <v>147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5">
      <c r="A227" s="239">
        <v>97</v>
      </c>
      <c r="B227" s="240" t="s">
        <v>550</v>
      </c>
      <c r="C227" s="253" t="s">
        <v>551</v>
      </c>
      <c r="D227" s="241" t="s">
        <v>152</v>
      </c>
      <c r="E227" s="242">
        <v>2.94</v>
      </c>
      <c r="F227" s="243"/>
      <c r="G227" s="244">
        <f>ROUND(E227*F227,2)</f>
        <v>0</v>
      </c>
      <c r="H227" s="227">
        <v>350</v>
      </c>
      <c r="I227" s="226">
        <f>ROUND(E227*H227,2)</f>
        <v>1029</v>
      </c>
      <c r="J227" s="227">
        <v>0</v>
      </c>
      <c r="K227" s="226">
        <f>ROUND(E227*J227,2)</f>
        <v>0</v>
      </c>
      <c r="L227" s="226">
        <v>15</v>
      </c>
      <c r="M227" s="226">
        <f>G227*(1+L227/100)</f>
        <v>0</v>
      </c>
      <c r="N227" s="226">
        <v>0</v>
      </c>
      <c r="O227" s="226">
        <f>ROUND(E227*N227,2)</f>
        <v>0</v>
      </c>
      <c r="P227" s="226">
        <v>0</v>
      </c>
      <c r="Q227" s="226">
        <f>ROUND(E227*P227,2)</f>
        <v>0</v>
      </c>
      <c r="R227" s="226"/>
      <c r="S227" s="226" t="s">
        <v>286</v>
      </c>
      <c r="T227" s="226" t="s">
        <v>161</v>
      </c>
      <c r="U227" s="226">
        <v>0</v>
      </c>
      <c r="V227" s="226">
        <f>ROUND(E227*U227,2)</f>
        <v>0</v>
      </c>
      <c r="W227" s="226"/>
      <c r="X227" s="226" t="s">
        <v>211</v>
      </c>
      <c r="Y227" s="207"/>
      <c r="Z227" s="207"/>
      <c r="AA227" s="207"/>
      <c r="AB227" s="207"/>
      <c r="AC227" s="207"/>
      <c r="AD227" s="207"/>
      <c r="AE227" s="207"/>
      <c r="AF227" s="207"/>
      <c r="AG227" s="207" t="s">
        <v>388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5">
      <c r="A228" s="224"/>
      <c r="B228" s="225"/>
      <c r="C228" s="256" t="s">
        <v>498</v>
      </c>
      <c r="D228" s="230"/>
      <c r="E228" s="231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149</v>
      </c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5">
      <c r="A229" s="224"/>
      <c r="B229" s="225"/>
      <c r="C229" s="257" t="s">
        <v>555</v>
      </c>
      <c r="D229" s="230"/>
      <c r="E229" s="231">
        <v>2.8</v>
      </c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149</v>
      </c>
      <c r="AH229" s="207">
        <v>2</v>
      </c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5">
      <c r="A230" s="224"/>
      <c r="B230" s="225"/>
      <c r="C230" s="256" t="s">
        <v>500</v>
      </c>
      <c r="D230" s="230"/>
      <c r="E230" s="231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149</v>
      </c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outlineLevel="1" x14ac:dyDescent="0.25">
      <c r="A231" s="224"/>
      <c r="B231" s="225"/>
      <c r="C231" s="254" t="s">
        <v>734</v>
      </c>
      <c r="D231" s="228"/>
      <c r="E231" s="229">
        <v>2.94</v>
      </c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07"/>
      <c r="Z231" s="207"/>
      <c r="AA231" s="207"/>
      <c r="AB231" s="207"/>
      <c r="AC231" s="207"/>
      <c r="AD231" s="207"/>
      <c r="AE231" s="207"/>
      <c r="AF231" s="207"/>
      <c r="AG231" s="207" t="s">
        <v>149</v>
      </c>
      <c r="AH231" s="207">
        <v>0</v>
      </c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</row>
    <row r="232" spans="1:60" outlineLevel="1" x14ac:dyDescent="0.25">
      <c r="A232" s="245">
        <v>98</v>
      </c>
      <c r="B232" s="246" t="s">
        <v>557</v>
      </c>
      <c r="C232" s="255" t="s">
        <v>558</v>
      </c>
      <c r="D232" s="247" t="s">
        <v>157</v>
      </c>
      <c r="E232" s="248">
        <v>2</v>
      </c>
      <c r="F232" s="249"/>
      <c r="G232" s="250">
        <f>ROUND(E232*F232,2)</f>
        <v>0</v>
      </c>
      <c r="H232" s="227">
        <v>87</v>
      </c>
      <c r="I232" s="226">
        <f>ROUND(E232*H232,2)</f>
        <v>174</v>
      </c>
      <c r="J232" s="227">
        <v>0</v>
      </c>
      <c r="K232" s="226">
        <f>ROUND(E232*J232,2)</f>
        <v>0</v>
      </c>
      <c r="L232" s="226">
        <v>15</v>
      </c>
      <c r="M232" s="226">
        <f>G232*(1+L232/100)</f>
        <v>0</v>
      </c>
      <c r="N232" s="226">
        <v>2.2000000000000001E-4</v>
      </c>
      <c r="O232" s="226">
        <f>ROUND(E232*N232,2)</f>
        <v>0</v>
      </c>
      <c r="P232" s="226">
        <v>0</v>
      </c>
      <c r="Q232" s="226">
        <f>ROUND(E232*P232,2)</f>
        <v>0</v>
      </c>
      <c r="R232" s="226"/>
      <c r="S232" s="226" t="s">
        <v>286</v>
      </c>
      <c r="T232" s="226" t="s">
        <v>161</v>
      </c>
      <c r="U232" s="226">
        <v>0</v>
      </c>
      <c r="V232" s="226">
        <f>ROUND(E232*U232,2)</f>
        <v>0</v>
      </c>
      <c r="W232" s="226"/>
      <c r="X232" s="226" t="s">
        <v>211</v>
      </c>
      <c r="Y232" s="207"/>
      <c r="Z232" s="207"/>
      <c r="AA232" s="207"/>
      <c r="AB232" s="207"/>
      <c r="AC232" s="207"/>
      <c r="AD232" s="207"/>
      <c r="AE232" s="207"/>
      <c r="AF232" s="207"/>
      <c r="AG232" s="207" t="s">
        <v>388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5">
      <c r="A233" s="245">
        <v>99</v>
      </c>
      <c r="B233" s="246" t="s">
        <v>559</v>
      </c>
      <c r="C233" s="255" t="s">
        <v>560</v>
      </c>
      <c r="D233" s="247" t="s">
        <v>0</v>
      </c>
      <c r="E233" s="248">
        <v>42.0916</v>
      </c>
      <c r="F233" s="249"/>
      <c r="G233" s="250">
        <f>ROUND(E233*F233,2)</f>
        <v>0</v>
      </c>
      <c r="H233" s="227">
        <v>0</v>
      </c>
      <c r="I233" s="226">
        <f>ROUND(E233*H233,2)</f>
        <v>0</v>
      </c>
      <c r="J233" s="227">
        <v>3.75</v>
      </c>
      <c r="K233" s="226">
        <f>ROUND(E233*J233,2)</f>
        <v>157.84</v>
      </c>
      <c r="L233" s="226">
        <v>15</v>
      </c>
      <c r="M233" s="226">
        <f>G233*(1+L233/100)</f>
        <v>0</v>
      </c>
      <c r="N233" s="226">
        <v>0</v>
      </c>
      <c r="O233" s="226">
        <f>ROUND(E233*N233,2)</f>
        <v>0</v>
      </c>
      <c r="P233" s="226">
        <v>0</v>
      </c>
      <c r="Q233" s="226">
        <f>ROUND(E233*P233,2)</f>
        <v>0</v>
      </c>
      <c r="R233" s="226"/>
      <c r="S233" s="226" t="s">
        <v>145</v>
      </c>
      <c r="T233" s="226" t="s">
        <v>145</v>
      </c>
      <c r="U233" s="226">
        <v>0</v>
      </c>
      <c r="V233" s="226">
        <f>ROUND(E233*U233,2)</f>
        <v>0</v>
      </c>
      <c r="W233" s="226"/>
      <c r="X233" s="226" t="s">
        <v>271</v>
      </c>
      <c r="Y233" s="207"/>
      <c r="Z233" s="207"/>
      <c r="AA233" s="207"/>
      <c r="AB233" s="207"/>
      <c r="AC233" s="207"/>
      <c r="AD233" s="207"/>
      <c r="AE233" s="207"/>
      <c r="AF233" s="207"/>
      <c r="AG233" s="207" t="s">
        <v>272</v>
      </c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x14ac:dyDescent="0.25">
      <c r="A234" s="233" t="s">
        <v>140</v>
      </c>
      <c r="B234" s="234" t="s">
        <v>100</v>
      </c>
      <c r="C234" s="252" t="s">
        <v>101</v>
      </c>
      <c r="D234" s="235"/>
      <c r="E234" s="236"/>
      <c r="F234" s="237"/>
      <c r="G234" s="238">
        <f>SUMIF(AG235:AG246,"&lt;&gt;NOR",G235:G246)</f>
        <v>0</v>
      </c>
      <c r="H234" s="232"/>
      <c r="I234" s="232">
        <f>SUM(I235:I246)</f>
        <v>1218</v>
      </c>
      <c r="J234" s="232"/>
      <c r="K234" s="232">
        <f>SUM(K235:K246)</f>
        <v>4903.1000000000004</v>
      </c>
      <c r="L234" s="232"/>
      <c r="M234" s="232">
        <f>SUM(M235:M246)</f>
        <v>0</v>
      </c>
      <c r="N234" s="232"/>
      <c r="O234" s="232">
        <f>SUM(O235:O246)</f>
        <v>0</v>
      </c>
      <c r="P234" s="232"/>
      <c r="Q234" s="232">
        <f>SUM(Q235:Q246)</f>
        <v>0</v>
      </c>
      <c r="R234" s="232"/>
      <c r="S234" s="232"/>
      <c r="T234" s="232"/>
      <c r="U234" s="232"/>
      <c r="V234" s="232">
        <f>SUM(V235:V246)</f>
        <v>10.81</v>
      </c>
      <c r="W234" s="232"/>
      <c r="X234" s="232"/>
      <c r="AG234" t="s">
        <v>141</v>
      </c>
    </row>
    <row r="235" spans="1:60" outlineLevel="1" x14ac:dyDescent="0.25">
      <c r="A235" s="239">
        <v>100</v>
      </c>
      <c r="B235" s="240" t="s">
        <v>561</v>
      </c>
      <c r="C235" s="253" t="s">
        <v>562</v>
      </c>
      <c r="D235" s="241" t="s">
        <v>152</v>
      </c>
      <c r="E235" s="242">
        <v>3.9359999999999999</v>
      </c>
      <c r="F235" s="243"/>
      <c r="G235" s="244">
        <f>ROUND(E235*F235,2)</f>
        <v>0</v>
      </c>
      <c r="H235" s="227">
        <v>72.930000000000007</v>
      </c>
      <c r="I235" s="226">
        <f>ROUND(E235*H235,2)</f>
        <v>287.05</v>
      </c>
      <c r="J235" s="227">
        <v>70.069999999999993</v>
      </c>
      <c r="K235" s="226">
        <f>ROUND(E235*J235,2)</f>
        <v>275.8</v>
      </c>
      <c r="L235" s="226">
        <v>15</v>
      </c>
      <c r="M235" s="226">
        <f>G235*(1+L235/100)</f>
        <v>0</v>
      </c>
      <c r="N235" s="226">
        <v>3.6999999999999999E-4</v>
      </c>
      <c r="O235" s="226">
        <f>ROUND(E235*N235,2)</f>
        <v>0</v>
      </c>
      <c r="P235" s="226">
        <v>0</v>
      </c>
      <c r="Q235" s="226">
        <f>ROUND(E235*P235,2)</f>
        <v>0</v>
      </c>
      <c r="R235" s="226"/>
      <c r="S235" s="226" t="s">
        <v>145</v>
      </c>
      <c r="T235" s="226" t="s">
        <v>145</v>
      </c>
      <c r="U235" s="226">
        <v>0.13900000000000001</v>
      </c>
      <c r="V235" s="226">
        <f>ROUND(E235*U235,2)</f>
        <v>0.55000000000000004</v>
      </c>
      <c r="W235" s="226"/>
      <c r="X235" s="226" t="s">
        <v>146</v>
      </c>
      <c r="Y235" s="207"/>
      <c r="Z235" s="207"/>
      <c r="AA235" s="207"/>
      <c r="AB235" s="207"/>
      <c r="AC235" s="207"/>
      <c r="AD235" s="207"/>
      <c r="AE235" s="207"/>
      <c r="AF235" s="207"/>
      <c r="AG235" s="207" t="s">
        <v>147</v>
      </c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outlineLevel="1" x14ac:dyDescent="0.25">
      <c r="A236" s="224"/>
      <c r="B236" s="225"/>
      <c r="C236" s="254" t="s">
        <v>735</v>
      </c>
      <c r="D236" s="228"/>
      <c r="E236" s="229">
        <v>3.9359999999999999</v>
      </c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07"/>
      <c r="Z236" s="207"/>
      <c r="AA236" s="207"/>
      <c r="AB236" s="207"/>
      <c r="AC236" s="207"/>
      <c r="AD236" s="207"/>
      <c r="AE236" s="207"/>
      <c r="AF236" s="207"/>
      <c r="AG236" s="207" t="s">
        <v>149</v>
      </c>
      <c r="AH236" s="207">
        <v>0</v>
      </c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5">
      <c r="A237" s="239">
        <v>101</v>
      </c>
      <c r="B237" s="240" t="s">
        <v>564</v>
      </c>
      <c r="C237" s="253" t="s">
        <v>565</v>
      </c>
      <c r="D237" s="241" t="s">
        <v>157</v>
      </c>
      <c r="E237" s="242">
        <v>28.8</v>
      </c>
      <c r="F237" s="243"/>
      <c r="G237" s="244">
        <f>ROUND(E237*F237,2)</f>
        <v>0</v>
      </c>
      <c r="H237" s="227">
        <v>16.11</v>
      </c>
      <c r="I237" s="226">
        <f>ROUND(E237*H237,2)</f>
        <v>463.97</v>
      </c>
      <c r="J237" s="227">
        <v>58.49</v>
      </c>
      <c r="K237" s="226">
        <f>ROUND(E237*J237,2)</f>
        <v>1684.51</v>
      </c>
      <c r="L237" s="226">
        <v>15</v>
      </c>
      <c r="M237" s="226">
        <f>G237*(1+L237/100)</f>
        <v>0</v>
      </c>
      <c r="N237" s="226">
        <v>9.0000000000000006E-5</v>
      </c>
      <c r="O237" s="226">
        <f>ROUND(E237*N237,2)</f>
        <v>0</v>
      </c>
      <c r="P237" s="226">
        <v>0</v>
      </c>
      <c r="Q237" s="226">
        <f>ROUND(E237*P237,2)</f>
        <v>0</v>
      </c>
      <c r="R237" s="226"/>
      <c r="S237" s="226" t="s">
        <v>145</v>
      </c>
      <c r="T237" s="226" t="s">
        <v>145</v>
      </c>
      <c r="U237" s="226">
        <v>0.11600000000000001</v>
      </c>
      <c r="V237" s="226">
        <f>ROUND(E237*U237,2)</f>
        <v>3.34</v>
      </c>
      <c r="W237" s="226"/>
      <c r="X237" s="226" t="s">
        <v>146</v>
      </c>
      <c r="Y237" s="207"/>
      <c r="Z237" s="207"/>
      <c r="AA237" s="207"/>
      <c r="AB237" s="207"/>
      <c r="AC237" s="207"/>
      <c r="AD237" s="207"/>
      <c r="AE237" s="207"/>
      <c r="AF237" s="207"/>
      <c r="AG237" s="207" t="s">
        <v>147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5">
      <c r="A238" s="224"/>
      <c r="B238" s="225"/>
      <c r="C238" s="254" t="s">
        <v>566</v>
      </c>
      <c r="D238" s="228"/>
      <c r="E238" s="229">
        <v>10.8</v>
      </c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149</v>
      </c>
      <c r="AH238" s="207">
        <v>0</v>
      </c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5">
      <c r="A239" s="224"/>
      <c r="B239" s="225"/>
      <c r="C239" s="254" t="s">
        <v>711</v>
      </c>
      <c r="D239" s="228"/>
      <c r="E239" s="229">
        <v>18</v>
      </c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149</v>
      </c>
      <c r="AH239" s="207">
        <v>0</v>
      </c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5">
      <c r="A240" s="239">
        <v>102</v>
      </c>
      <c r="B240" s="240" t="s">
        <v>712</v>
      </c>
      <c r="C240" s="253" t="s">
        <v>713</v>
      </c>
      <c r="D240" s="241" t="s">
        <v>152</v>
      </c>
      <c r="E240" s="242">
        <v>30.11</v>
      </c>
      <c r="F240" s="243"/>
      <c r="G240" s="244">
        <f>ROUND(E240*F240,2)</f>
        <v>0</v>
      </c>
      <c r="H240" s="227">
        <v>5.61</v>
      </c>
      <c r="I240" s="226">
        <f>ROUND(E240*H240,2)</f>
        <v>168.92</v>
      </c>
      <c r="J240" s="227">
        <v>57.09</v>
      </c>
      <c r="K240" s="226">
        <f>ROUND(E240*J240,2)</f>
        <v>1718.98</v>
      </c>
      <c r="L240" s="226">
        <v>15</v>
      </c>
      <c r="M240" s="226">
        <f>G240*(1+L240/100)</f>
        <v>0</v>
      </c>
      <c r="N240" s="226">
        <v>6.9999999999999994E-5</v>
      </c>
      <c r="O240" s="226">
        <f>ROUND(E240*N240,2)</f>
        <v>0</v>
      </c>
      <c r="P240" s="226">
        <v>0</v>
      </c>
      <c r="Q240" s="226">
        <f>ROUND(E240*P240,2)</f>
        <v>0</v>
      </c>
      <c r="R240" s="226"/>
      <c r="S240" s="226" t="s">
        <v>145</v>
      </c>
      <c r="T240" s="226" t="s">
        <v>145</v>
      </c>
      <c r="U240" s="226">
        <v>0.14399999999999999</v>
      </c>
      <c r="V240" s="226">
        <f>ROUND(E240*U240,2)</f>
        <v>4.34</v>
      </c>
      <c r="W240" s="226"/>
      <c r="X240" s="226" t="s">
        <v>146</v>
      </c>
      <c r="Y240" s="207"/>
      <c r="Z240" s="207"/>
      <c r="AA240" s="207"/>
      <c r="AB240" s="207"/>
      <c r="AC240" s="207"/>
      <c r="AD240" s="207"/>
      <c r="AE240" s="207"/>
      <c r="AF240" s="207"/>
      <c r="AG240" s="207" t="s">
        <v>147</v>
      </c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5">
      <c r="A241" s="224"/>
      <c r="B241" s="225"/>
      <c r="C241" s="254" t="s">
        <v>164</v>
      </c>
      <c r="D241" s="228"/>
      <c r="E241" s="229">
        <v>1.95</v>
      </c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149</v>
      </c>
      <c r="AH241" s="207">
        <v>0</v>
      </c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5">
      <c r="A242" s="224"/>
      <c r="B242" s="225"/>
      <c r="C242" s="254" t="s">
        <v>177</v>
      </c>
      <c r="D242" s="228"/>
      <c r="E242" s="229">
        <v>5.04</v>
      </c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149</v>
      </c>
      <c r="AH242" s="207">
        <v>0</v>
      </c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5">
      <c r="A243" s="224"/>
      <c r="B243" s="225"/>
      <c r="C243" s="254" t="s">
        <v>178</v>
      </c>
      <c r="D243" s="228"/>
      <c r="E243" s="229">
        <v>6.72</v>
      </c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149</v>
      </c>
      <c r="AH243" s="207">
        <v>0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5">
      <c r="A244" s="224"/>
      <c r="B244" s="225"/>
      <c r="C244" s="254" t="s">
        <v>180</v>
      </c>
      <c r="D244" s="228"/>
      <c r="E244" s="229">
        <v>16.399999999999999</v>
      </c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149</v>
      </c>
      <c r="AH244" s="207">
        <v>0</v>
      </c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5">
      <c r="A245" s="239">
        <v>103</v>
      </c>
      <c r="B245" s="240" t="s">
        <v>568</v>
      </c>
      <c r="C245" s="253" t="s">
        <v>569</v>
      </c>
      <c r="D245" s="241" t="s">
        <v>152</v>
      </c>
      <c r="E245" s="242">
        <v>6.25</v>
      </c>
      <c r="F245" s="243"/>
      <c r="G245" s="244">
        <f>ROUND(E245*F245,2)</f>
        <v>0</v>
      </c>
      <c r="H245" s="227">
        <v>47.69</v>
      </c>
      <c r="I245" s="226">
        <f>ROUND(E245*H245,2)</f>
        <v>298.06</v>
      </c>
      <c r="J245" s="227">
        <v>195.81</v>
      </c>
      <c r="K245" s="226">
        <f>ROUND(E245*J245,2)</f>
        <v>1223.81</v>
      </c>
      <c r="L245" s="226">
        <v>15</v>
      </c>
      <c r="M245" s="226">
        <f>G245*(1+L245/100)</f>
        <v>0</v>
      </c>
      <c r="N245" s="226">
        <v>3.6000000000000002E-4</v>
      </c>
      <c r="O245" s="226">
        <f>ROUND(E245*N245,2)</f>
        <v>0</v>
      </c>
      <c r="P245" s="226">
        <v>0</v>
      </c>
      <c r="Q245" s="226">
        <f>ROUND(E245*P245,2)</f>
        <v>0</v>
      </c>
      <c r="R245" s="226"/>
      <c r="S245" s="226" t="s">
        <v>286</v>
      </c>
      <c r="T245" s="226" t="s">
        <v>161</v>
      </c>
      <c r="U245" s="226">
        <v>0.41299999999999998</v>
      </c>
      <c r="V245" s="226">
        <f>ROUND(E245*U245,2)</f>
        <v>2.58</v>
      </c>
      <c r="W245" s="226"/>
      <c r="X245" s="226" t="s">
        <v>146</v>
      </c>
      <c r="Y245" s="207"/>
      <c r="Z245" s="207"/>
      <c r="AA245" s="207"/>
      <c r="AB245" s="207"/>
      <c r="AC245" s="207"/>
      <c r="AD245" s="207"/>
      <c r="AE245" s="207"/>
      <c r="AF245" s="207"/>
      <c r="AG245" s="207" t="s">
        <v>147</v>
      </c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5">
      <c r="A246" s="224"/>
      <c r="B246" s="225"/>
      <c r="C246" s="254" t="s">
        <v>570</v>
      </c>
      <c r="D246" s="228"/>
      <c r="E246" s="229">
        <v>6.25</v>
      </c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149</v>
      </c>
      <c r="AH246" s="207">
        <v>0</v>
      </c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x14ac:dyDescent="0.25">
      <c r="A247" s="233" t="s">
        <v>140</v>
      </c>
      <c r="B247" s="234" t="s">
        <v>102</v>
      </c>
      <c r="C247" s="252" t="s">
        <v>103</v>
      </c>
      <c r="D247" s="235"/>
      <c r="E247" s="236"/>
      <c r="F247" s="237"/>
      <c r="G247" s="238">
        <f>SUMIF(AG248:AG284,"&lt;&gt;NOR",G248:G284)</f>
        <v>0</v>
      </c>
      <c r="H247" s="232"/>
      <c r="I247" s="232">
        <f>SUM(I248:I284)</f>
        <v>1043.3800000000001</v>
      </c>
      <c r="J247" s="232"/>
      <c r="K247" s="232">
        <f>SUM(K248:K284)</f>
        <v>11516.699999999999</v>
      </c>
      <c r="L247" s="232"/>
      <c r="M247" s="232">
        <f>SUM(M248:M284)</f>
        <v>0</v>
      </c>
      <c r="N247" s="232"/>
      <c r="O247" s="232">
        <f>SUM(O248:O284)</f>
        <v>0.03</v>
      </c>
      <c r="P247" s="232"/>
      <c r="Q247" s="232">
        <f>SUM(Q248:Q284)</f>
        <v>0</v>
      </c>
      <c r="R247" s="232"/>
      <c r="S247" s="232"/>
      <c r="T247" s="232"/>
      <c r="U247" s="232"/>
      <c r="V247" s="232">
        <f>SUM(V248:V284)</f>
        <v>23.07</v>
      </c>
      <c r="W247" s="232"/>
      <c r="X247" s="232"/>
      <c r="AG247" t="s">
        <v>141</v>
      </c>
    </row>
    <row r="248" spans="1:60" outlineLevel="1" x14ac:dyDescent="0.25">
      <c r="A248" s="239">
        <v>104</v>
      </c>
      <c r="B248" s="240" t="s">
        <v>571</v>
      </c>
      <c r="C248" s="253" t="s">
        <v>572</v>
      </c>
      <c r="D248" s="241" t="s">
        <v>152</v>
      </c>
      <c r="E248" s="242">
        <v>11.07</v>
      </c>
      <c r="F248" s="243"/>
      <c r="G248" s="244">
        <f>ROUND(E248*F248,2)</f>
        <v>0</v>
      </c>
      <c r="H248" s="227">
        <v>0.1</v>
      </c>
      <c r="I248" s="226">
        <f>ROUND(E248*H248,2)</f>
        <v>1.1100000000000001</v>
      </c>
      <c r="J248" s="227">
        <v>34</v>
      </c>
      <c r="K248" s="226">
        <f>ROUND(E248*J248,2)</f>
        <v>376.38</v>
      </c>
      <c r="L248" s="226">
        <v>15</v>
      </c>
      <c r="M248" s="226">
        <f>G248*(1+L248/100)</f>
        <v>0</v>
      </c>
      <c r="N248" s="226">
        <v>0</v>
      </c>
      <c r="O248" s="226">
        <f>ROUND(E248*N248,2)</f>
        <v>0</v>
      </c>
      <c r="P248" s="226">
        <v>0</v>
      </c>
      <c r="Q248" s="226">
        <f>ROUND(E248*P248,2)</f>
        <v>0</v>
      </c>
      <c r="R248" s="226"/>
      <c r="S248" s="226" t="s">
        <v>145</v>
      </c>
      <c r="T248" s="226" t="s">
        <v>145</v>
      </c>
      <c r="U248" s="226">
        <v>6.9709999999999994E-2</v>
      </c>
      <c r="V248" s="226">
        <f>ROUND(E248*U248,2)</f>
        <v>0.77</v>
      </c>
      <c r="W248" s="226"/>
      <c r="X248" s="226" t="s">
        <v>146</v>
      </c>
      <c r="Y248" s="207"/>
      <c r="Z248" s="207"/>
      <c r="AA248" s="207"/>
      <c r="AB248" s="207"/>
      <c r="AC248" s="207"/>
      <c r="AD248" s="207"/>
      <c r="AE248" s="207"/>
      <c r="AF248" s="207"/>
      <c r="AG248" s="207" t="s">
        <v>147</v>
      </c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5">
      <c r="A249" s="224"/>
      <c r="B249" s="225"/>
      <c r="C249" s="254" t="s">
        <v>573</v>
      </c>
      <c r="D249" s="228"/>
      <c r="E249" s="229">
        <v>11.07</v>
      </c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149</v>
      </c>
      <c r="AH249" s="207">
        <v>0</v>
      </c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5">
      <c r="A250" s="239">
        <v>105</v>
      </c>
      <c r="B250" s="240" t="s">
        <v>574</v>
      </c>
      <c r="C250" s="253" t="s">
        <v>575</v>
      </c>
      <c r="D250" s="241" t="s">
        <v>152</v>
      </c>
      <c r="E250" s="242">
        <v>138.75</v>
      </c>
      <c r="F250" s="243"/>
      <c r="G250" s="244">
        <f>ROUND(E250*F250,2)</f>
        <v>0</v>
      </c>
      <c r="H250" s="227">
        <v>0.1</v>
      </c>
      <c r="I250" s="226">
        <f>ROUND(E250*H250,2)</f>
        <v>13.88</v>
      </c>
      <c r="J250" s="227">
        <v>21.1</v>
      </c>
      <c r="K250" s="226">
        <f>ROUND(E250*J250,2)</f>
        <v>2927.63</v>
      </c>
      <c r="L250" s="226">
        <v>15</v>
      </c>
      <c r="M250" s="226">
        <f>G250*(1+L250/100)</f>
        <v>0</v>
      </c>
      <c r="N250" s="226">
        <v>0</v>
      </c>
      <c r="O250" s="226">
        <f>ROUND(E250*N250,2)</f>
        <v>0</v>
      </c>
      <c r="P250" s="226">
        <v>0</v>
      </c>
      <c r="Q250" s="226">
        <f>ROUND(E250*P250,2)</f>
        <v>0</v>
      </c>
      <c r="R250" s="226"/>
      <c r="S250" s="226" t="s">
        <v>145</v>
      </c>
      <c r="T250" s="226" t="s">
        <v>145</v>
      </c>
      <c r="U250" s="226">
        <v>4.3220000000000001E-2</v>
      </c>
      <c r="V250" s="226">
        <f>ROUND(E250*U250,2)</f>
        <v>6</v>
      </c>
      <c r="W250" s="226"/>
      <c r="X250" s="226" t="s">
        <v>146</v>
      </c>
      <c r="Y250" s="207"/>
      <c r="Z250" s="207"/>
      <c r="AA250" s="207"/>
      <c r="AB250" s="207"/>
      <c r="AC250" s="207"/>
      <c r="AD250" s="207"/>
      <c r="AE250" s="207"/>
      <c r="AF250" s="207"/>
      <c r="AG250" s="207" t="s">
        <v>147</v>
      </c>
      <c r="AH250" s="207"/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5">
      <c r="A251" s="224"/>
      <c r="B251" s="225"/>
      <c r="C251" s="254" t="s">
        <v>576</v>
      </c>
      <c r="D251" s="228"/>
      <c r="E251" s="229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149</v>
      </c>
      <c r="AH251" s="207">
        <v>0</v>
      </c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5">
      <c r="A252" s="224"/>
      <c r="B252" s="225"/>
      <c r="C252" s="254" t="s">
        <v>177</v>
      </c>
      <c r="D252" s="228"/>
      <c r="E252" s="229">
        <v>5.04</v>
      </c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149</v>
      </c>
      <c r="AH252" s="207">
        <v>0</v>
      </c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outlineLevel="1" x14ac:dyDescent="0.25">
      <c r="A253" s="224"/>
      <c r="B253" s="225"/>
      <c r="C253" s="254" t="s">
        <v>178</v>
      </c>
      <c r="D253" s="228"/>
      <c r="E253" s="229">
        <v>6.72</v>
      </c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07"/>
      <c r="Z253" s="207"/>
      <c r="AA253" s="207"/>
      <c r="AB253" s="207"/>
      <c r="AC253" s="207"/>
      <c r="AD253" s="207"/>
      <c r="AE253" s="207"/>
      <c r="AF253" s="207"/>
      <c r="AG253" s="207" t="s">
        <v>149</v>
      </c>
      <c r="AH253" s="207">
        <v>0</v>
      </c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5">
      <c r="A254" s="224"/>
      <c r="B254" s="225"/>
      <c r="C254" s="254" t="s">
        <v>179</v>
      </c>
      <c r="D254" s="228"/>
      <c r="E254" s="229">
        <v>4.1399999999999997</v>
      </c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149</v>
      </c>
      <c r="AH254" s="207">
        <v>0</v>
      </c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5">
      <c r="A255" s="224"/>
      <c r="B255" s="225"/>
      <c r="C255" s="254" t="s">
        <v>180</v>
      </c>
      <c r="D255" s="228"/>
      <c r="E255" s="229">
        <v>16.399999999999999</v>
      </c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149</v>
      </c>
      <c r="AH255" s="207">
        <v>0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5">
      <c r="A256" s="224"/>
      <c r="B256" s="225"/>
      <c r="C256" s="254" t="s">
        <v>577</v>
      </c>
      <c r="D256" s="228"/>
      <c r="E256" s="229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07"/>
      <c r="Z256" s="207"/>
      <c r="AA256" s="207"/>
      <c r="AB256" s="207"/>
      <c r="AC256" s="207"/>
      <c r="AD256" s="207"/>
      <c r="AE256" s="207"/>
      <c r="AF256" s="207"/>
      <c r="AG256" s="207" t="s">
        <v>149</v>
      </c>
      <c r="AH256" s="207">
        <v>0</v>
      </c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5">
      <c r="A257" s="224"/>
      <c r="B257" s="225"/>
      <c r="C257" s="254" t="s">
        <v>189</v>
      </c>
      <c r="D257" s="228"/>
      <c r="E257" s="229">
        <v>15.12</v>
      </c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149</v>
      </c>
      <c r="AH257" s="207">
        <v>0</v>
      </c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5">
      <c r="A258" s="224"/>
      <c r="B258" s="225"/>
      <c r="C258" s="254" t="s">
        <v>191</v>
      </c>
      <c r="D258" s="228"/>
      <c r="E258" s="229">
        <v>24.84</v>
      </c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07"/>
      <c r="Z258" s="207"/>
      <c r="AA258" s="207"/>
      <c r="AB258" s="207"/>
      <c r="AC258" s="207"/>
      <c r="AD258" s="207"/>
      <c r="AE258" s="207"/>
      <c r="AF258" s="207"/>
      <c r="AG258" s="207" t="s">
        <v>149</v>
      </c>
      <c r="AH258" s="207">
        <v>0</v>
      </c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5">
      <c r="A259" s="224"/>
      <c r="B259" s="225"/>
      <c r="C259" s="254" t="s">
        <v>193</v>
      </c>
      <c r="D259" s="228"/>
      <c r="E259" s="229">
        <v>28.08</v>
      </c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149</v>
      </c>
      <c r="AH259" s="207">
        <v>0</v>
      </c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5">
      <c r="A260" s="224"/>
      <c r="B260" s="225"/>
      <c r="C260" s="254" t="s">
        <v>263</v>
      </c>
      <c r="D260" s="228"/>
      <c r="E260" s="229">
        <v>5.74</v>
      </c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149</v>
      </c>
      <c r="AH260" s="207">
        <v>0</v>
      </c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5">
      <c r="A261" s="224"/>
      <c r="B261" s="225"/>
      <c r="C261" s="254" t="s">
        <v>578</v>
      </c>
      <c r="D261" s="228"/>
      <c r="E261" s="229">
        <v>32.67</v>
      </c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149</v>
      </c>
      <c r="AH261" s="207">
        <v>0</v>
      </c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outlineLevel="1" x14ac:dyDescent="0.25">
      <c r="A262" s="239">
        <v>106</v>
      </c>
      <c r="B262" s="240" t="s">
        <v>579</v>
      </c>
      <c r="C262" s="253" t="s">
        <v>580</v>
      </c>
      <c r="D262" s="241" t="s">
        <v>152</v>
      </c>
      <c r="E262" s="242">
        <v>11.42</v>
      </c>
      <c r="F262" s="243"/>
      <c r="G262" s="244">
        <f>ROUND(E262*F262,2)</f>
        <v>0</v>
      </c>
      <c r="H262" s="227">
        <v>4.68</v>
      </c>
      <c r="I262" s="226">
        <f>ROUND(E262*H262,2)</f>
        <v>53.45</v>
      </c>
      <c r="J262" s="227">
        <v>16.420000000000002</v>
      </c>
      <c r="K262" s="226">
        <f>ROUND(E262*J262,2)</f>
        <v>187.52</v>
      </c>
      <c r="L262" s="226">
        <v>15</v>
      </c>
      <c r="M262" s="226">
        <f>G262*(1+L262/100)</f>
        <v>0</v>
      </c>
      <c r="N262" s="226">
        <v>6.9999999999999994E-5</v>
      </c>
      <c r="O262" s="226">
        <f>ROUND(E262*N262,2)</f>
        <v>0</v>
      </c>
      <c r="P262" s="226">
        <v>0</v>
      </c>
      <c r="Q262" s="226">
        <f>ROUND(E262*P262,2)</f>
        <v>0</v>
      </c>
      <c r="R262" s="226"/>
      <c r="S262" s="226" t="s">
        <v>145</v>
      </c>
      <c r="T262" s="226" t="s">
        <v>145</v>
      </c>
      <c r="U262" s="226">
        <v>3.2480000000000002E-2</v>
      </c>
      <c r="V262" s="226">
        <f>ROUND(E262*U262,2)</f>
        <v>0.37</v>
      </c>
      <c r="W262" s="226"/>
      <c r="X262" s="226" t="s">
        <v>146</v>
      </c>
      <c r="Y262" s="207"/>
      <c r="Z262" s="207"/>
      <c r="AA262" s="207"/>
      <c r="AB262" s="207"/>
      <c r="AC262" s="207"/>
      <c r="AD262" s="207"/>
      <c r="AE262" s="207"/>
      <c r="AF262" s="207"/>
      <c r="AG262" s="207" t="s">
        <v>147</v>
      </c>
      <c r="AH262" s="207"/>
      <c r="AI262" s="207"/>
      <c r="AJ262" s="207"/>
      <c r="AK262" s="207"/>
      <c r="AL262" s="207"/>
      <c r="AM262" s="207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07"/>
      <c r="BE262" s="207"/>
      <c r="BF262" s="207"/>
      <c r="BG262" s="207"/>
      <c r="BH262" s="207"/>
    </row>
    <row r="263" spans="1:60" outlineLevel="1" x14ac:dyDescent="0.25">
      <c r="A263" s="224"/>
      <c r="B263" s="225"/>
      <c r="C263" s="254" t="s">
        <v>164</v>
      </c>
      <c r="D263" s="228"/>
      <c r="E263" s="229">
        <v>1.95</v>
      </c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07"/>
      <c r="Z263" s="207"/>
      <c r="AA263" s="207"/>
      <c r="AB263" s="207"/>
      <c r="AC263" s="207"/>
      <c r="AD263" s="207"/>
      <c r="AE263" s="207"/>
      <c r="AF263" s="207"/>
      <c r="AG263" s="207" t="s">
        <v>149</v>
      </c>
      <c r="AH263" s="207">
        <v>0</v>
      </c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5">
      <c r="A264" s="224"/>
      <c r="B264" s="225"/>
      <c r="C264" s="254" t="s">
        <v>581</v>
      </c>
      <c r="D264" s="228"/>
      <c r="E264" s="229">
        <v>11.07</v>
      </c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149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5">
      <c r="A265" s="224"/>
      <c r="B265" s="225"/>
      <c r="C265" s="254" t="s">
        <v>185</v>
      </c>
      <c r="D265" s="228"/>
      <c r="E265" s="229">
        <v>-1.6</v>
      </c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149</v>
      </c>
      <c r="AH265" s="207">
        <v>0</v>
      </c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5">
      <c r="A266" s="239">
        <v>107</v>
      </c>
      <c r="B266" s="240" t="s">
        <v>582</v>
      </c>
      <c r="C266" s="253" t="s">
        <v>583</v>
      </c>
      <c r="D266" s="241" t="s">
        <v>152</v>
      </c>
      <c r="E266" s="242">
        <v>151.77000000000001</v>
      </c>
      <c r="F266" s="243"/>
      <c r="G266" s="244">
        <f>ROUND(E266*F266,2)</f>
        <v>0</v>
      </c>
      <c r="H266" s="227">
        <v>4.21</v>
      </c>
      <c r="I266" s="226">
        <f>ROUND(E266*H266,2)</f>
        <v>638.95000000000005</v>
      </c>
      <c r="J266" s="227">
        <v>51.39</v>
      </c>
      <c r="K266" s="226">
        <f>ROUND(E266*J266,2)</f>
        <v>7799.46</v>
      </c>
      <c r="L266" s="226">
        <v>15</v>
      </c>
      <c r="M266" s="226">
        <f>G266*(1+L266/100)</f>
        <v>0</v>
      </c>
      <c r="N266" s="226">
        <v>1.3999999999999999E-4</v>
      </c>
      <c r="O266" s="226">
        <f>ROUND(E266*N266,2)</f>
        <v>0.02</v>
      </c>
      <c r="P266" s="226">
        <v>0</v>
      </c>
      <c r="Q266" s="226">
        <f>ROUND(E266*P266,2)</f>
        <v>0</v>
      </c>
      <c r="R266" s="226"/>
      <c r="S266" s="226" t="s">
        <v>145</v>
      </c>
      <c r="T266" s="226" t="s">
        <v>145</v>
      </c>
      <c r="U266" s="226">
        <v>0.10191</v>
      </c>
      <c r="V266" s="226">
        <f>ROUND(E266*U266,2)</f>
        <v>15.47</v>
      </c>
      <c r="W266" s="226"/>
      <c r="X266" s="226" t="s">
        <v>146</v>
      </c>
      <c r="Y266" s="207"/>
      <c r="Z266" s="207"/>
      <c r="AA266" s="207"/>
      <c r="AB266" s="207"/>
      <c r="AC266" s="207"/>
      <c r="AD266" s="207"/>
      <c r="AE266" s="207"/>
      <c r="AF266" s="207"/>
      <c r="AG266" s="207" t="s">
        <v>147</v>
      </c>
      <c r="AH266" s="207"/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5">
      <c r="A267" s="224"/>
      <c r="B267" s="225"/>
      <c r="C267" s="254" t="s">
        <v>576</v>
      </c>
      <c r="D267" s="228"/>
      <c r="E267" s="229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149</v>
      </c>
      <c r="AH267" s="207">
        <v>0</v>
      </c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5">
      <c r="A268" s="224"/>
      <c r="B268" s="225"/>
      <c r="C268" s="254" t="s">
        <v>164</v>
      </c>
      <c r="D268" s="228"/>
      <c r="E268" s="229">
        <v>1.95</v>
      </c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149</v>
      </c>
      <c r="AH268" s="207">
        <v>0</v>
      </c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5">
      <c r="A269" s="224"/>
      <c r="B269" s="225"/>
      <c r="C269" s="254" t="s">
        <v>177</v>
      </c>
      <c r="D269" s="228"/>
      <c r="E269" s="229">
        <v>5.04</v>
      </c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149</v>
      </c>
      <c r="AH269" s="207">
        <v>0</v>
      </c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5">
      <c r="A270" s="224"/>
      <c r="B270" s="225"/>
      <c r="C270" s="254" t="s">
        <v>178</v>
      </c>
      <c r="D270" s="228"/>
      <c r="E270" s="229">
        <v>6.72</v>
      </c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149</v>
      </c>
      <c r="AH270" s="207">
        <v>0</v>
      </c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5">
      <c r="A271" s="224"/>
      <c r="B271" s="225"/>
      <c r="C271" s="254" t="s">
        <v>179</v>
      </c>
      <c r="D271" s="228"/>
      <c r="E271" s="229">
        <v>4.1399999999999997</v>
      </c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149</v>
      </c>
      <c r="AH271" s="207">
        <v>0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5">
      <c r="A272" s="224"/>
      <c r="B272" s="225"/>
      <c r="C272" s="254" t="s">
        <v>180</v>
      </c>
      <c r="D272" s="228"/>
      <c r="E272" s="229">
        <v>16.399999999999999</v>
      </c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07"/>
      <c r="Z272" s="207"/>
      <c r="AA272" s="207"/>
      <c r="AB272" s="207"/>
      <c r="AC272" s="207"/>
      <c r="AD272" s="207"/>
      <c r="AE272" s="207"/>
      <c r="AF272" s="207"/>
      <c r="AG272" s="207" t="s">
        <v>149</v>
      </c>
      <c r="AH272" s="207">
        <v>0</v>
      </c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5">
      <c r="A273" s="224"/>
      <c r="B273" s="225"/>
      <c r="C273" s="254" t="s">
        <v>577</v>
      </c>
      <c r="D273" s="228"/>
      <c r="E273" s="229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149</v>
      </c>
      <c r="AH273" s="207">
        <v>0</v>
      </c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outlineLevel="1" x14ac:dyDescent="0.25">
      <c r="A274" s="224"/>
      <c r="B274" s="225"/>
      <c r="C274" s="254" t="s">
        <v>189</v>
      </c>
      <c r="D274" s="228"/>
      <c r="E274" s="229">
        <v>15.12</v>
      </c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149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5">
      <c r="A275" s="224"/>
      <c r="B275" s="225"/>
      <c r="C275" s="254" t="s">
        <v>191</v>
      </c>
      <c r="D275" s="228"/>
      <c r="E275" s="229">
        <v>24.84</v>
      </c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07"/>
      <c r="Z275" s="207"/>
      <c r="AA275" s="207"/>
      <c r="AB275" s="207"/>
      <c r="AC275" s="207"/>
      <c r="AD275" s="207"/>
      <c r="AE275" s="207"/>
      <c r="AF275" s="207"/>
      <c r="AG275" s="207" t="s">
        <v>149</v>
      </c>
      <c r="AH275" s="207">
        <v>0</v>
      </c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5">
      <c r="A276" s="224"/>
      <c r="B276" s="225"/>
      <c r="C276" s="254" t="s">
        <v>193</v>
      </c>
      <c r="D276" s="228"/>
      <c r="E276" s="229">
        <v>28.08</v>
      </c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149</v>
      </c>
      <c r="AH276" s="207">
        <v>0</v>
      </c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5">
      <c r="A277" s="224"/>
      <c r="B277" s="225"/>
      <c r="C277" s="254" t="s">
        <v>263</v>
      </c>
      <c r="D277" s="228"/>
      <c r="E277" s="229">
        <v>5.74</v>
      </c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149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outlineLevel="1" x14ac:dyDescent="0.25">
      <c r="A278" s="224"/>
      <c r="B278" s="225"/>
      <c r="C278" s="254" t="s">
        <v>197</v>
      </c>
      <c r="D278" s="228"/>
      <c r="E278" s="229">
        <v>43.74</v>
      </c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07"/>
      <c r="Z278" s="207"/>
      <c r="AA278" s="207"/>
      <c r="AB278" s="207"/>
      <c r="AC278" s="207"/>
      <c r="AD278" s="207"/>
      <c r="AE278" s="207"/>
      <c r="AF278" s="207"/>
      <c r="AG278" s="207" t="s">
        <v>149</v>
      </c>
      <c r="AH278" s="207">
        <v>0</v>
      </c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5">
      <c r="A279" s="239">
        <v>108</v>
      </c>
      <c r="B279" s="240" t="s">
        <v>584</v>
      </c>
      <c r="C279" s="253" t="s">
        <v>585</v>
      </c>
      <c r="D279" s="241" t="s">
        <v>152</v>
      </c>
      <c r="E279" s="242">
        <v>34.25</v>
      </c>
      <c r="F279" s="243"/>
      <c r="G279" s="244">
        <f>ROUND(E279*F279,2)</f>
        <v>0</v>
      </c>
      <c r="H279" s="227">
        <v>9.81</v>
      </c>
      <c r="I279" s="226">
        <f>ROUND(E279*H279,2)</f>
        <v>335.99</v>
      </c>
      <c r="J279" s="227">
        <v>6.59</v>
      </c>
      <c r="K279" s="226">
        <f>ROUND(E279*J279,2)</f>
        <v>225.71</v>
      </c>
      <c r="L279" s="226">
        <v>15</v>
      </c>
      <c r="M279" s="226">
        <f>G279*(1+L279/100)</f>
        <v>0</v>
      </c>
      <c r="N279" s="226">
        <v>3.5E-4</v>
      </c>
      <c r="O279" s="226">
        <f>ROUND(E279*N279,2)</f>
        <v>0.01</v>
      </c>
      <c r="P279" s="226">
        <v>0</v>
      </c>
      <c r="Q279" s="226">
        <f>ROUND(E279*P279,2)</f>
        <v>0</v>
      </c>
      <c r="R279" s="226"/>
      <c r="S279" s="226" t="s">
        <v>145</v>
      </c>
      <c r="T279" s="226" t="s">
        <v>145</v>
      </c>
      <c r="U279" s="226">
        <v>1.35E-2</v>
      </c>
      <c r="V279" s="226">
        <f>ROUND(E279*U279,2)</f>
        <v>0.46</v>
      </c>
      <c r="W279" s="226"/>
      <c r="X279" s="226" t="s">
        <v>146</v>
      </c>
      <c r="Y279" s="207"/>
      <c r="Z279" s="207"/>
      <c r="AA279" s="207"/>
      <c r="AB279" s="207"/>
      <c r="AC279" s="207"/>
      <c r="AD279" s="207"/>
      <c r="AE279" s="207"/>
      <c r="AF279" s="207"/>
      <c r="AG279" s="207" t="s">
        <v>147</v>
      </c>
      <c r="AH279" s="207"/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5">
      <c r="A280" s="224"/>
      <c r="B280" s="225"/>
      <c r="C280" s="254" t="s">
        <v>164</v>
      </c>
      <c r="D280" s="228"/>
      <c r="E280" s="229">
        <v>1.95</v>
      </c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149</v>
      </c>
      <c r="AH280" s="207">
        <v>0</v>
      </c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5">
      <c r="A281" s="224"/>
      <c r="B281" s="225"/>
      <c r="C281" s="254" t="s">
        <v>177</v>
      </c>
      <c r="D281" s="228"/>
      <c r="E281" s="229">
        <v>5.04</v>
      </c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07"/>
      <c r="Z281" s="207"/>
      <c r="AA281" s="207"/>
      <c r="AB281" s="207"/>
      <c r="AC281" s="207"/>
      <c r="AD281" s="207"/>
      <c r="AE281" s="207"/>
      <c r="AF281" s="207"/>
      <c r="AG281" s="207" t="s">
        <v>149</v>
      </c>
      <c r="AH281" s="207">
        <v>0</v>
      </c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5">
      <c r="A282" s="224"/>
      <c r="B282" s="225"/>
      <c r="C282" s="254" t="s">
        <v>178</v>
      </c>
      <c r="D282" s="228"/>
      <c r="E282" s="229">
        <v>6.72</v>
      </c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07"/>
      <c r="Z282" s="207"/>
      <c r="AA282" s="207"/>
      <c r="AB282" s="207"/>
      <c r="AC282" s="207"/>
      <c r="AD282" s="207"/>
      <c r="AE282" s="207"/>
      <c r="AF282" s="207"/>
      <c r="AG282" s="207" t="s">
        <v>149</v>
      </c>
      <c r="AH282" s="207">
        <v>0</v>
      </c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5">
      <c r="A283" s="224"/>
      <c r="B283" s="225"/>
      <c r="C283" s="254" t="s">
        <v>179</v>
      </c>
      <c r="D283" s="228"/>
      <c r="E283" s="229">
        <v>4.1399999999999997</v>
      </c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149</v>
      </c>
      <c r="AH283" s="207">
        <v>0</v>
      </c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 x14ac:dyDescent="0.25">
      <c r="A284" s="224"/>
      <c r="B284" s="225"/>
      <c r="C284" s="254" t="s">
        <v>180</v>
      </c>
      <c r="D284" s="228"/>
      <c r="E284" s="229">
        <v>16.399999999999999</v>
      </c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07"/>
      <c r="Z284" s="207"/>
      <c r="AA284" s="207"/>
      <c r="AB284" s="207"/>
      <c r="AC284" s="207"/>
      <c r="AD284" s="207"/>
      <c r="AE284" s="207"/>
      <c r="AF284" s="207"/>
      <c r="AG284" s="207" t="s">
        <v>149</v>
      </c>
      <c r="AH284" s="207">
        <v>0</v>
      </c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x14ac:dyDescent="0.25">
      <c r="A285" s="233" t="s">
        <v>140</v>
      </c>
      <c r="B285" s="234" t="s">
        <v>104</v>
      </c>
      <c r="C285" s="252" t="s">
        <v>105</v>
      </c>
      <c r="D285" s="235"/>
      <c r="E285" s="236"/>
      <c r="F285" s="237"/>
      <c r="G285" s="238">
        <f>SUMIF(AG286:AG286,"&lt;&gt;NOR",G286:G286)</f>
        <v>0</v>
      </c>
      <c r="H285" s="232"/>
      <c r="I285" s="232">
        <f>SUM(I286:I286)</f>
        <v>0</v>
      </c>
      <c r="J285" s="232"/>
      <c r="K285" s="232">
        <f>SUM(K286:K286)</f>
        <v>639</v>
      </c>
      <c r="L285" s="232"/>
      <c r="M285" s="232">
        <f>SUM(M286:M286)</f>
        <v>0</v>
      </c>
      <c r="N285" s="232"/>
      <c r="O285" s="232">
        <f>SUM(O286:O286)</f>
        <v>0</v>
      </c>
      <c r="P285" s="232"/>
      <c r="Q285" s="232">
        <f>SUM(Q286:Q286)</f>
        <v>0.03</v>
      </c>
      <c r="R285" s="232"/>
      <c r="S285" s="232"/>
      <c r="T285" s="232"/>
      <c r="U285" s="232"/>
      <c r="V285" s="232">
        <f>SUM(V286:V286)</f>
        <v>1.27</v>
      </c>
      <c r="W285" s="232"/>
      <c r="X285" s="232"/>
      <c r="AG285" t="s">
        <v>141</v>
      </c>
    </row>
    <row r="286" spans="1:60" outlineLevel="1" x14ac:dyDescent="0.25">
      <c r="A286" s="245">
        <v>109</v>
      </c>
      <c r="B286" s="246" t="s">
        <v>714</v>
      </c>
      <c r="C286" s="255" t="s">
        <v>715</v>
      </c>
      <c r="D286" s="247" t="s">
        <v>224</v>
      </c>
      <c r="E286" s="248">
        <v>2</v>
      </c>
      <c r="F286" s="249"/>
      <c r="G286" s="250">
        <f>ROUND(E286*F286,2)</f>
        <v>0</v>
      </c>
      <c r="H286" s="227">
        <v>0</v>
      </c>
      <c r="I286" s="226">
        <f>ROUND(E286*H286,2)</f>
        <v>0</v>
      </c>
      <c r="J286" s="227">
        <v>319.5</v>
      </c>
      <c r="K286" s="226">
        <f>ROUND(E286*J286,2)</f>
        <v>639</v>
      </c>
      <c r="L286" s="226">
        <v>15</v>
      </c>
      <c r="M286" s="226">
        <f>G286*(1+L286/100)</f>
        <v>0</v>
      </c>
      <c r="N286" s="226">
        <v>0</v>
      </c>
      <c r="O286" s="226">
        <f>ROUND(E286*N286,2)</f>
        <v>0</v>
      </c>
      <c r="P286" s="226">
        <v>1.6E-2</v>
      </c>
      <c r="Q286" s="226">
        <f>ROUND(E286*P286,2)</f>
        <v>0.03</v>
      </c>
      <c r="R286" s="226"/>
      <c r="S286" s="226" t="s">
        <v>145</v>
      </c>
      <c r="T286" s="226" t="s">
        <v>145</v>
      </c>
      <c r="U286" s="226">
        <v>0.63390000000000002</v>
      </c>
      <c r="V286" s="226">
        <f>ROUND(E286*U286,2)</f>
        <v>1.27</v>
      </c>
      <c r="W286" s="226"/>
      <c r="X286" s="226" t="s">
        <v>146</v>
      </c>
      <c r="Y286" s="207"/>
      <c r="Z286" s="207"/>
      <c r="AA286" s="207"/>
      <c r="AB286" s="207"/>
      <c r="AC286" s="207"/>
      <c r="AD286" s="207"/>
      <c r="AE286" s="207"/>
      <c r="AF286" s="207"/>
      <c r="AG286" s="207" t="s">
        <v>147</v>
      </c>
      <c r="AH286" s="207"/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x14ac:dyDescent="0.25">
      <c r="A287" s="233" t="s">
        <v>140</v>
      </c>
      <c r="B287" s="234" t="s">
        <v>106</v>
      </c>
      <c r="C287" s="252" t="s">
        <v>107</v>
      </c>
      <c r="D287" s="235"/>
      <c r="E287" s="236"/>
      <c r="F287" s="237"/>
      <c r="G287" s="238">
        <f>SUMIF(AG288:AG326,"&lt;&gt;NOR",G288:G326)</f>
        <v>0</v>
      </c>
      <c r="H287" s="232"/>
      <c r="I287" s="232">
        <f>SUM(I288:I326)</f>
        <v>25142.079999999998</v>
      </c>
      <c r="J287" s="232"/>
      <c r="K287" s="232">
        <f>SUM(K288:K326)</f>
        <v>25697.72</v>
      </c>
      <c r="L287" s="232"/>
      <c r="M287" s="232">
        <f>SUM(M288:M326)</f>
        <v>0</v>
      </c>
      <c r="N287" s="232"/>
      <c r="O287" s="232">
        <f>SUM(O288:O326)</f>
        <v>25.09</v>
      </c>
      <c r="P287" s="232"/>
      <c r="Q287" s="232">
        <f>SUM(Q288:Q326)</f>
        <v>0</v>
      </c>
      <c r="R287" s="232"/>
      <c r="S287" s="232"/>
      <c r="T287" s="232"/>
      <c r="U287" s="232"/>
      <c r="V287" s="232">
        <f>SUM(V288:V326)</f>
        <v>31.880000000000003</v>
      </c>
      <c r="W287" s="232"/>
      <c r="X287" s="232"/>
      <c r="AG287" t="s">
        <v>141</v>
      </c>
    </row>
    <row r="288" spans="1:60" outlineLevel="1" x14ac:dyDescent="0.25">
      <c r="A288" s="245">
        <v>110</v>
      </c>
      <c r="B288" s="246" t="s">
        <v>586</v>
      </c>
      <c r="C288" s="255" t="s">
        <v>587</v>
      </c>
      <c r="D288" s="247" t="s">
        <v>224</v>
      </c>
      <c r="E288" s="248">
        <v>5</v>
      </c>
      <c r="F288" s="249"/>
      <c r="G288" s="250">
        <f>ROUND(E288*F288,2)</f>
        <v>0</v>
      </c>
      <c r="H288" s="227">
        <v>0</v>
      </c>
      <c r="I288" s="226">
        <f>ROUND(E288*H288,2)</f>
        <v>0</v>
      </c>
      <c r="J288" s="227">
        <v>24.9</v>
      </c>
      <c r="K288" s="226">
        <f>ROUND(E288*J288,2)</f>
        <v>124.5</v>
      </c>
      <c r="L288" s="226">
        <v>15</v>
      </c>
      <c r="M288" s="226">
        <f>G288*(1+L288/100)</f>
        <v>0</v>
      </c>
      <c r="N288" s="226">
        <v>0</v>
      </c>
      <c r="O288" s="226">
        <f>ROUND(E288*N288,2)</f>
        <v>0</v>
      </c>
      <c r="P288" s="226">
        <v>0</v>
      </c>
      <c r="Q288" s="226">
        <f>ROUND(E288*P288,2)</f>
        <v>0</v>
      </c>
      <c r="R288" s="226"/>
      <c r="S288" s="226" t="s">
        <v>145</v>
      </c>
      <c r="T288" s="226" t="s">
        <v>145</v>
      </c>
      <c r="U288" s="226">
        <v>5.0500000000000003E-2</v>
      </c>
      <c r="V288" s="226">
        <f>ROUND(E288*U288,2)</f>
        <v>0.25</v>
      </c>
      <c r="W288" s="226"/>
      <c r="X288" s="226" t="s">
        <v>146</v>
      </c>
      <c r="Y288" s="207"/>
      <c r="Z288" s="207"/>
      <c r="AA288" s="207"/>
      <c r="AB288" s="207"/>
      <c r="AC288" s="207"/>
      <c r="AD288" s="207"/>
      <c r="AE288" s="207"/>
      <c r="AF288" s="207"/>
      <c r="AG288" s="207" t="s">
        <v>147</v>
      </c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5">
      <c r="A289" s="245">
        <v>111</v>
      </c>
      <c r="B289" s="246" t="s">
        <v>588</v>
      </c>
      <c r="C289" s="255" t="s">
        <v>589</v>
      </c>
      <c r="D289" s="247" t="s">
        <v>224</v>
      </c>
      <c r="E289" s="248">
        <v>1</v>
      </c>
      <c r="F289" s="249"/>
      <c r="G289" s="250">
        <f>ROUND(E289*F289,2)</f>
        <v>0</v>
      </c>
      <c r="H289" s="227">
        <v>0</v>
      </c>
      <c r="I289" s="226">
        <f>ROUND(E289*H289,2)</f>
        <v>0</v>
      </c>
      <c r="J289" s="227">
        <v>29.6</v>
      </c>
      <c r="K289" s="226">
        <f>ROUND(E289*J289,2)</f>
        <v>29.6</v>
      </c>
      <c r="L289" s="226">
        <v>15</v>
      </c>
      <c r="M289" s="226">
        <f>G289*(1+L289/100)</f>
        <v>0</v>
      </c>
      <c r="N289" s="226">
        <v>0</v>
      </c>
      <c r="O289" s="226">
        <f>ROUND(E289*N289,2)</f>
        <v>0</v>
      </c>
      <c r="P289" s="226">
        <v>0</v>
      </c>
      <c r="Q289" s="226">
        <f>ROUND(E289*P289,2)</f>
        <v>0</v>
      </c>
      <c r="R289" s="226"/>
      <c r="S289" s="226" t="s">
        <v>145</v>
      </c>
      <c r="T289" s="226" t="s">
        <v>145</v>
      </c>
      <c r="U289" s="226">
        <v>0.06</v>
      </c>
      <c r="V289" s="226">
        <f>ROUND(E289*U289,2)</f>
        <v>0.06</v>
      </c>
      <c r="W289" s="226"/>
      <c r="X289" s="226" t="s">
        <v>146</v>
      </c>
      <c r="Y289" s="207"/>
      <c r="Z289" s="207"/>
      <c r="AA289" s="207"/>
      <c r="AB289" s="207"/>
      <c r="AC289" s="207"/>
      <c r="AD289" s="207"/>
      <c r="AE289" s="207"/>
      <c r="AF289" s="207"/>
      <c r="AG289" s="207" t="s">
        <v>147</v>
      </c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5">
      <c r="A290" s="245">
        <v>112</v>
      </c>
      <c r="B290" s="246" t="s">
        <v>590</v>
      </c>
      <c r="C290" s="255" t="s">
        <v>591</v>
      </c>
      <c r="D290" s="247" t="s">
        <v>224</v>
      </c>
      <c r="E290" s="248">
        <v>8</v>
      </c>
      <c r="F290" s="249"/>
      <c r="G290" s="250">
        <f>ROUND(E290*F290,2)</f>
        <v>0</v>
      </c>
      <c r="H290" s="227">
        <v>0</v>
      </c>
      <c r="I290" s="226">
        <f>ROUND(E290*H290,2)</f>
        <v>0</v>
      </c>
      <c r="J290" s="227">
        <v>151</v>
      </c>
      <c r="K290" s="226">
        <f>ROUND(E290*J290,2)</f>
        <v>1208</v>
      </c>
      <c r="L290" s="226">
        <v>15</v>
      </c>
      <c r="M290" s="226">
        <f>G290*(1+L290/100)</f>
        <v>0</v>
      </c>
      <c r="N290" s="226">
        <v>0</v>
      </c>
      <c r="O290" s="226">
        <f>ROUND(E290*N290,2)</f>
        <v>0</v>
      </c>
      <c r="P290" s="226">
        <v>0</v>
      </c>
      <c r="Q290" s="226">
        <f>ROUND(E290*P290,2)</f>
        <v>0</v>
      </c>
      <c r="R290" s="226"/>
      <c r="S290" s="226" t="s">
        <v>145</v>
      </c>
      <c r="T290" s="226" t="s">
        <v>145</v>
      </c>
      <c r="U290" s="226">
        <v>0.30567</v>
      </c>
      <c r="V290" s="226">
        <f>ROUND(E290*U290,2)</f>
        <v>2.4500000000000002</v>
      </c>
      <c r="W290" s="226"/>
      <c r="X290" s="226" t="s">
        <v>146</v>
      </c>
      <c r="Y290" s="207"/>
      <c r="Z290" s="207"/>
      <c r="AA290" s="207"/>
      <c r="AB290" s="207"/>
      <c r="AC290" s="207"/>
      <c r="AD290" s="207"/>
      <c r="AE290" s="207"/>
      <c r="AF290" s="207"/>
      <c r="AG290" s="207" t="s">
        <v>147</v>
      </c>
      <c r="AH290" s="207"/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ht="20.399999999999999" outlineLevel="1" x14ac:dyDescent="0.25">
      <c r="A291" s="245">
        <v>113</v>
      </c>
      <c r="B291" s="246" t="s">
        <v>592</v>
      </c>
      <c r="C291" s="255" t="s">
        <v>593</v>
      </c>
      <c r="D291" s="247" t="s">
        <v>224</v>
      </c>
      <c r="E291" s="248">
        <v>13</v>
      </c>
      <c r="F291" s="249"/>
      <c r="G291" s="250">
        <f>ROUND(E291*F291,2)</f>
        <v>0</v>
      </c>
      <c r="H291" s="227">
        <v>260.66000000000003</v>
      </c>
      <c r="I291" s="226">
        <f>ROUND(E291*H291,2)</f>
        <v>3388.58</v>
      </c>
      <c r="J291" s="227">
        <v>122.84</v>
      </c>
      <c r="K291" s="226">
        <f>ROUND(E291*J291,2)</f>
        <v>1596.92</v>
      </c>
      <c r="L291" s="226">
        <v>15</v>
      </c>
      <c r="M291" s="226">
        <f>G291*(1+L291/100)</f>
        <v>0</v>
      </c>
      <c r="N291" s="226">
        <v>1E-4</v>
      </c>
      <c r="O291" s="226">
        <f>ROUND(E291*N291,2)</f>
        <v>0</v>
      </c>
      <c r="P291" s="226">
        <v>0</v>
      </c>
      <c r="Q291" s="226">
        <f>ROUND(E291*P291,2)</f>
        <v>0</v>
      </c>
      <c r="R291" s="226"/>
      <c r="S291" s="226" t="s">
        <v>145</v>
      </c>
      <c r="T291" s="226" t="s">
        <v>145</v>
      </c>
      <c r="U291" s="226">
        <v>0.249</v>
      </c>
      <c r="V291" s="226">
        <f>ROUND(E291*U291,2)</f>
        <v>3.24</v>
      </c>
      <c r="W291" s="226"/>
      <c r="X291" s="226" t="s">
        <v>146</v>
      </c>
      <c r="Y291" s="207"/>
      <c r="Z291" s="207"/>
      <c r="AA291" s="207"/>
      <c r="AB291" s="207"/>
      <c r="AC291" s="207"/>
      <c r="AD291" s="207"/>
      <c r="AE291" s="207"/>
      <c r="AF291" s="207"/>
      <c r="AG291" s="207" t="s">
        <v>147</v>
      </c>
      <c r="AH291" s="207"/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5">
      <c r="A292" s="245">
        <v>114</v>
      </c>
      <c r="B292" s="246" t="s">
        <v>594</v>
      </c>
      <c r="C292" s="255" t="s">
        <v>595</v>
      </c>
      <c r="D292" s="247" t="s">
        <v>224</v>
      </c>
      <c r="E292" s="248">
        <v>6</v>
      </c>
      <c r="F292" s="249"/>
      <c r="G292" s="250">
        <f>ROUND(E292*F292,2)</f>
        <v>0</v>
      </c>
      <c r="H292" s="227">
        <v>0</v>
      </c>
      <c r="I292" s="226">
        <f>ROUND(E292*H292,2)</f>
        <v>0</v>
      </c>
      <c r="J292" s="227">
        <v>167.5</v>
      </c>
      <c r="K292" s="226">
        <f>ROUND(E292*J292,2)</f>
        <v>1005</v>
      </c>
      <c r="L292" s="226">
        <v>15</v>
      </c>
      <c r="M292" s="226">
        <f>G292*(1+L292/100)</f>
        <v>0</v>
      </c>
      <c r="N292" s="226">
        <v>0</v>
      </c>
      <c r="O292" s="226">
        <f>ROUND(E292*N292,2)</f>
        <v>0</v>
      </c>
      <c r="P292" s="226">
        <v>0</v>
      </c>
      <c r="Q292" s="226">
        <f>ROUND(E292*P292,2)</f>
        <v>0</v>
      </c>
      <c r="R292" s="226"/>
      <c r="S292" s="226" t="s">
        <v>145</v>
      </c>
      <c r="T292" s="226" t="s">
        <v>145</v>
      </c>
      <c r="U292" s="226">
        <v>0.34</v>
      </c>
      <c r="V292" s="226">
        <f>ROUND(E292*U292,2)</f>
        <v>2.04</v>
      </c>
      <c r="W292" s="226"/>
      <c r="X292" s="226" t="s">
        <v>146</v>
      </c>
      <c r="Y292" s="207"/>
      <c r="Z292" s="207"/>
      <c r="AA292" s="207"/>
      <c r="AB292" s="207"/>
      <c r="AC292" s="207"/>
      <c r="AD292" s="207"/>
      <c r="AE292" s="207"/>
      <c r="AF292" s="207"/>
      <c r="AG292" s="207" t="s">
        <v>147</v>
      </c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outlineLevel="1" x14ac:dyDescent="0.25">
      <c r="A293" s="245">
        <v>115</v>
      </c>
      <c r="B293" s="246" t="s">
        <v>596</v>
      </c>
      <c r="C293" s="255" t="s">
        <v>597</v>
      </c>
      <c r="D293" s="247" t="s">
        <v>224</v>
      </c>
      <c r="E293" s="248">
        <v>1</v>
      </c>
      <c r="F293" s="249"/>
      <c r="G293" s="250">
        <f>ROUND(E293*F293,2)</f>
        <v>0</v>
      </c>
      <c r="H293" s="227">
        <v>0</v>
      </c>
      <c r="I293" s="226">
        <f>ROUND(E293*H293,2)</f>
        <v>0</v>
      </c>
      <c r="J293" s="227">
        <v>308.5</v>
      </c>
      <c r="K293" s="226">
        <f>ROUND(E293*J293,2)</f>
        <v>308.5</v>
      </c>
      <c r="L293" s="226">
        <v>15</v>
      </c>
      <c r="M293" s="226">
        <f>G293*(1+L293/100)</f>
        <v>0</v>
      </c>
      <c r="N293" s="226">
        <v>0</v>
      </c>
      <c r="O293" s="226">
        <f>ROUND(E293*N293,2)</f>
        <v>0</v>
      </c>
      <c r="P293" s="226">
        <v>0</v>
      </c>
      <c r="Q293" s="226">
        <f>ROUND(E293*P293,2)</f>
        <v>0</v>
      </c>
      <c r="R293" s="226"/>
      <c r="S293" s="226" t="s">
        <v>145</v>
      </c>
      <c r="T293" s="226" t="s">
        <v>145</v>
      </c>
      <c r="U293" s="226">
        <v>0.625</v>
      </c>
      <c r="V293" s="226">
        <f>ROUND(E293*U293,2)</f>
        <v>0.63</v>
      </c>
      <c r="W293" s="226"/>
      <c r="X293" s="226" t="s">
        <v>146</v>
      </c>
      <c r="Y293" s="207"/>
      <c r="Z293" s="207"/>
      <c r="AA293" s="207"/>
      <c r="AB293" s="207"/>
      <c r="AC293" s="207"/>
      <c r="AD293" s="207"/>
      <c r="AE293" s="207"/>
      <c r="AF293" s="207"/>
      <c r="AG293" s="207" t="s">
        <v>147</v>
      </c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5">
      <c r="A294" s="245">
        <v>116</v>
      </c>
      <c r="B294" s="246" t="s">
        <v>598</v>
      </c>
      <c r="C294" s="255" t="s">
        <v>599</v>
      </c>
      <c r="D294" s="247" t="s">
        <v>224</v>
      </c>
      <c r="E294" s="248">
        <v>1</v>
      </c>
      <c r="F294" s="249"/>
      <c r="G294" s="250">
        <f>ROUND(E294*F294,2)</f>
        <v>0</v>
      </c>
      <c r="H294" s="227">
        <v>0</v>
      </c>
      <c r="I294" s="226">
        <f>ROUND(E294*H294,2)</f>
        <v>0</v>
      </c>
      <c r="J294" s="227">
        <v>223.5</v>
      </c>
      <c r="K294" s="226">
        <f>ROUND(E294*J294,2)</f>
        <v>223.5</v>
      </c>
      <c r="L294" s="226">
        <v>15</v>
      </c>
      <c r="M294" s="226">
        <f>G294*(1+L294/100)</f>
        <v>0</v>
      </c>
      <c r="N294" s="226">
        <v>0</v>
      </c>
      <c r="O294" s="226">
        <f>ROUND(E294*N294,2)</f>
        <v>0</v>
      </c>
      <c r="P294" s="226">
        <v>0</v>
      </c>
      <c r="Q294" s="226">
        <f>ROUND(E294*P294,2)</f>
        <v>0</v>
      </c>
      <c r="R294" s="226"/>
      <c r="S294" s="226" t="s">
        <v>145</v>
      </c>
      <c r="T294" s="226" t="s">
        <v>145</v>
      </c>
      <c r="U294" s="226">
        <v>0.45350000000000001</v>
      </c>
      <c r="V294" s="226">
        <f>ROUND(E294*U294,2)</f>
        <v>0.45</v>
      </c>
      <c r="W294" s="226"/>
      <c r="X294" s="226" t="s">
        <v>146</v>
      </c>
      <c r="Y294" s="207"/>
      <c r="Z294" s="207"/>
      <c r="AA294" s="207"/>
      <c r="AB294" s="207"/>
      <c r="AC294" s="207"/>
      <c r="AD294" s="207"/>
      <c r="AE294" s="207"/>
      <c r="AF294" s="207"/>
      <c r="AG294" s="207" t="s">
        <v>147</v>
      </c>
      <c r="AH294" s="207"/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outlineLevel="1" x14ac:dyDescent="0.25">
      <c r="A295" s="245">
        <v>117</v>
      </c>
      <c r="B295" s="246" t="s">
        <v>600</v>
      </c>
      <c r="C295" s="255" t="s">
        <v>601</v>
      </c>
      <c r="D295" s="247" t="s">
        <v>224</v>
      </c>
      <c r="E295" s="248">
        <v>1</v>
      </c>
      <c r="F295" s="249"/>
      <c r="G295" s="250">
        <f>ROUND(E295*F295,2)</f>
        <v>0</v>
      </c>
      <c r="H295" s="227">
        <v>0</v>
      </c>
      <c r="I295" s="226">
        <f>ROUND(E295*H295,2)</f>
        <v>0</v>
      </c>
      <c r="J295" s="227">
        <v>178.5</v>
      </c>
      <c r="K295" s="226">
        <f>ROUND(E295*J295,2)</f>
        <v>178.5</v>
      </c>
      <c r="L295" s="226">
        <v>15</v>
      </c>
      <c r="M295" s="226">
        <f>G295*(1+L295/100)</f>
        <v>0</v>
      </c>
      <c r="N295" s="226">
        <v>0</v>
      </c>
      <c r="O295" s="226">
        <f>ROUND(E295*N295,2)</f>
        <v>0</v>
      </c>
      <c r="P295" s="226">
        <v>0</v>
      </c>
      <c r="Q295" s="226">
        <f>ROUND(E295*P295,2)</f>
        <v>0</v>
      </c>
      <c r="R295" s="226"/>
      <c r="S295" s="226" t="s">
        <v>145</v>
      </c>
      <c r="T295" s="226" t="s">
        <v>145</v>
      </c>
      <c r="U295" s="226">
        <v>0.36199999999999999</v>
      </c>
      <c r="V295" s="226">
        <f>ROUND(E295*U295,2)</f>
        <v>0.36</v>
      </c>
      <c r="W295" s="226"/>
      <c r="X295" s="226" t="s">
        <v>146</v>
      </c>
      <c r="Y295" s="207"/>
      <c r="Z295" s="207"/>
      <c r="AA295" s="207"/>
      <c r="AB295" s="207"/>
      <c r="AC295" s="207"/>
      <c r="AD295" s="207"/>
      <c r="AE295" s="207"/>
      <c r="AF295" s="207"/>
      <c r="AG295" s="207" t="s">
        <v>147</v>
      </c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5">
      <c r="A296" s="245">
        <v>118</v>
      </c>
      <c r="B296" s="246" t="s">
        <v>602</v>
      </c>
      <c r="C296" s="255" t="s">
        <v>603</v>
      </c>
      <c r="D296" s="247" t="s">
        <v>224</v>
      </c>
      <c r="E296" s="248">
        <v>6</v>
      </c>
      <c r="F296" s="249"/>
      <c r="G296" s="250">
        <f>ROUND(E296*F296,2)</f>
        <v>0</v>
      </c>
      <c r="H296" s="227">
        <v>0</v>
      </c>
      <c r="I296" s="226">
        <f>ROUND(E296*H296,2)</f>
        <v>0</v>
      </c>
      <c r="J296" s="227">
        <v>212</v>
      </c>
      <c r="K296" s="226">
        <f>ROUND(E296*J296,2)</f>
        <v>1272</v>
      </c>
      <c r="L296" s="226">
        <v>15</v>
      </c>
      <c r="M296" s="226">
        <f>G296*(1+L296/100)</f>
        <v>0</v>
      </c>
      <c r="N296" s="226">
        <v>0</v>
      </c>
      <c r="O296" s="226">
        <f>ROUND(E296*N296,2)</f>
        <v>0</v>
      </c>
      <c r="P296" s="226">
        <v>0</v>
      </c>
      <c r="Q296" s="226">
        <f>ROUND(E296*P296,2)</f>
        <v>0</v>
      </c>
      <c r="R296" s="226"/>
      <c r="S296" s="226" t="s">
        <v>145</v>
      </c>
      <c r="T296" s="226" t="s">
        <v>145</v>
      </c>
      <c r="U296" s="226">
        <v>0.43</v>
      </c>
      <c r="V296" s="226">
        <f>ROUND(E296*U296,2)</f>
        <v>2.58</v>
      </c>
      <c r="W296" s="226"/>
      <c r="X296" s="226" t="s">
        <v>146</v>
      </c>
      <c r="Y296" s="207"/>
      <c r="Z296" s="207"/>
      <c r="AA296" s="207"/>
      <c r="AB296" s="207"/>
      <c r="AC296" s="207"/>
      <c r="AD296" s="207"/>
      <c r="AE296" s="207"/>
      <c r="AF296" s="207"/>
      <c r="AG296" s="207" t="s">
        <v>147</v>
      </c>
      <c r="AH296" s="207"/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outlineLevel="1" x14ac:dyDescent="0.25">
      <c r="A297" s="245">
        <v>119</v>
      </c>
      <c r="B297" s="246" t="s">
        <v>604</v>
      </c>
      <c r="C297" s="255" t="s">
        <v>605</v>
      </c>
      <c r="D297" s="247" t="s">
        <v>157</v>
      </c>
      <c r="E297" s="248">
        <v>12</v>
      </c>
      <c r="F297" s="249"/>
      <c r="G297" s="250">
        <f>ROUND(E297*F297,2)</f>
        <v>0</v>
      </c>
      <c r="H297" s="227">
        <v>0</v>
      </c>
      <c r="I297" s="226">
        <f>ROUND(E297*H297,2)</f>
        <v>0</v>
      </c>
      <c r="J297" s="227">
        <v>31.7</v>
      </c>
      <c r="K297" s="226">
        <f>ROUND(E297*J297,2)</f>
        <v>380.4</v>
      </c>
      <c r="L297" s="226">
        <v>15</v>
      </c>
      <c r="M297" s="226">
        <f>G297*(1+L297/100)</f>
        <v>0</v>
      </c>
      <c r="N297" s="226">
        <v>0</v>
      </c>
      <c r="O297" s="226">
        <f>ROUND(E297*N297,2)</f>
        <v>0</v>
      </c>
      <c r="P297" s="226">
        <v>0</v>
      </c>
      <c r="Q297" s="226">
        <f>ROUND(E297*P297,2)</f>
        <v>0</v>
      </c>
      <c r="R297" s="226"/>
      <c r="S297" s="226" t="s">
        <v>145</v>
      </c>
      <c r="T297" s="226" t="s">
        <v>145</v>
      </c>
      <c r="U297" s="226">
        <v>6.4149999999999999E-2</v>
      </c>
      <c r="V297" s="226">
        <f>ROUND(E297*U297,2)</f>
        <v>0.77</v>
      </c>
      <c r="W297" s="226"/>
      <c r="X297" s="226" t="s">
        <v>146</v>
      </c>
      <c r="Y297" s="207"/>
      <c r="Z297" s="207"/>
      <c r="AA297" s="207"/>
      <c r="AB297" s="207"/>
      <c r="AC297" s="207"/>
      <c r="AD297" s="207"/>
      <c r="AE297" s="207"/>
      <c r="AF297" s="207"/>
      <c r="AG297" s="207" t="s">
        <v>147</v>
      </c>
      <c r="AH297" s="207"/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outlineLevel="1" x14ac:dyDescent="0.25">
      <c r="A298" s="245">
        <v>120</v>
      </c>
      <c r="B298" s="246" t="s">
        <v>606</v>
      </c>
      <c r="C298" s="255" t="s">
        <v>607</v>
      </c>
      <c r="D298" s="247" t="s">
        <v>157</v>
      </c>
      <c r="E298" s="248">
        <v>0.5</v>
      </c>
      <c r="F298" s="249"/>
      <c r="G298" s="250">
        <f>ROUND(E298*F298,2)</f>
        <v>0</v>
      </c>
      <c r="H298" s="227">
        <v>0</v>
      </c>
      <c r="I298" s="226">
        <f>ROUND(E298*H298,2)</f>
        <v>0</v>
      </c>
      <c r="J298" s="227">
        <v>73.400000000000006</v>
      </c>
      <c r="K298" s="226">
        <f>ROUND(E298*J298,2)</f>
        <v>36.700000000000003</v>
      </c>
      <c r="L298" s="226">
        <v>15</v>
      </c>
      <c r="M298" s="226">
        <f>G298*(1+L298/100)</f>
        <v>0</v>
      </c>
      <c r="N298" s="226">
        <v>0</v>
      </c>
      <c r="O298" s="226">
        <f>ROUND(E298*N298,2)</f>
        <v>0</v>
      </c>
      <c r="P298" s="226">
        <v>0</v>
      </c>
      <c r="Q298" s="226">
        <f>ROUND(E298*P298,2)</f>
        <v>0</v>
      </c>
      <c r="R298" s="226"/>
      <c r="S298" s="226" t="s">
        <v>145</v>
      </c>
      <c r="T298" s="226" t="s">
        <v>145</v>
      </c>
      <c r="U298" s="226">
        <v>0.14868000000000001</v>
      </c>
      <c r="V298" s="226">
        <f>ROUND(E298*U298,2)</f>
        <v>7.0000000000000007E-2</v>
      </c>
      <c r="W298" s="226"/>
      <c r="X298" s="226" t="s">
        <v>146</v>
      </c>
      <c r="Y298" s="207"/>
      <c r="Z298" s="207"/>
      <c r="AA298" s="207"/>
      <c r="AB298" s="207"/>
      <c r="AC298" s="207"/>
      <c r="AD298" s="207"/>
      <c r="AE298" s="207"/>
      <c r="AF298" s="207"/>
      <c r="AG298" s="207" t="s">
        <v>147</v>
      </c>
      <c r="AH298" s="207"/>
      <c r="AI298" s="207"/>
      <c r="AJ298" s="207"/>
      <c r="AK298" s="207"/>
      <c r="AL298" s="207"/>
      <c r="AM298" s="207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07"/>
      <c r="BE298" s="207"/>
      <c r="BF298" s="207"/>
      <c r="BG298" s="207"/>
      <c r="BH298" s="207"/>
    </row>
    <row r="299" spans="1:60" ht="20.399999999999999" outlineLevel="1" x14ac:dyDescent="0.25">
      <c r="A299" s="245">
        <v>121</v>
      </c>
      <c r="B299" s="246" t="s">
        <v>608</v>
      </c>
      <c r="C299" s="255" t="s">
        <v>609</v>
      </c>
      <c r="D299" s="247" t="s">
        <v>157</v>
      </c>
      <c r="E299" s="248">
        <v>70</v>
      </c>
      <c r="F299" s="249"/>
      <c r="G299" s="250">
        <f>ROUND(E299*F299,2)</f>
        <v>0</v>
      </c>
      <c r="H299" s="227">
        <v>18.670000000000002</v>
      </c>
      <c r="I299" s="226">
        <f>ROUND(E299*H299,2)</f>
        <v>1306.9000000000001</v>
      </c>
      <c r="J299" s="227">
        <v>34.53</v>
      </c>
      <c r="K299" s="226">
        <f>ROUND(E299*J299,2)</f>
        <v>2417.1</v>
      </c>
      <c r="L299" s="226">
        <v>15</v>
      </c>
      <c r="M299" s="226">
        <f>G299*(1+L299/100)</f>
        <v>0</v>
      </c>
      <c r="N299" s="226">
        <v>1.6000000000000001E-4</v>
      </c>
      <c r="O299" s="226">
        <f>ROUND(E299*N299,2)</f>
        <v>0.01</v>
      </c>
      <c r="P299" s="226">
        <v>0</v>
      </c>
      <c r="Q299" s="226">
        <f>ROUND(E299*P299,2)</f>
        <v>0</v>
      </c>
      <c r="R299" s="226"/>
      <c r="S299" s="226" t="s">
        <v>145</v>
      </c>
      <c r="T299" s="226" t="s">
        <v>145</v>
      </c>
      <c r="U299" s="226">
        <v>7.0000000000000007E-2</v>
      </c>
      <c r="V299" s="226">
        <f>ROUND(E299*U299,2)</f>
        <v>4.9000000000000004</v>
      </c>
      <c r="W299" s="226"/>
      <c r="X299" s="226" t="s">
        <v>146</v>
      </c>
      <c r="Y299" s="207"/>
      <c r="Z299" s="207"/>
      <c r="AA299" s="207"/>
      <c r="AB299" s="207"/>
      <c r="AC299" s="207"/>
      <c r="AD299" s="207"/>
      <c r="AE299" s="207"/>
      <c r="AF299" s="207"/>
      <c r="AG299" s="207" t="s">
        <v>147</v>
      </c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ht="20.399999999999999" outlineLevel="1" x14ac:dyDescent="0.25">
      <c r="A300" s="245">
        <v>122</v>
      </c>
      <c r="B300" s="246" t="s">
        <v>610</v>
      </c>
      <c r="C300" s="255" t="s">
        <v>611</v>
      </c>
      <c r="D300" s="247" t="s">
        <v>157</v>
      </c>
      <c r="E300" s="248">
        <v>80</v>
      </c>
      <c r="F300" s="249"/>
      <c r="G300" s="250">
        <f>ROUND(E300*F300,2)</f>
        <v>0</v>
      </c>
      <c r="H300" s="227">
        <v>30.07</v>
      </c>
      <c r="I300" s="226">
        <f>ROUND(E300*H300,2)</f>
        <v>2405.6</v>
      </c>
      <c r="J300" s="227">
        <v>34.53</v>
      </c>
      <c r="K300" s="226">
        <f>ROUND(E300*J300,2)</f>
        <v>2762.4</v>
      </c>
      <c r="L300" s="226">
        <v>15</v>
      </c>
      <c r="M300" s="226">
        <f>G300*(1+L300/100)</f>
        <v>0</v>
      </c>
      <c r="N300" s="226">
        <v>2.1000000000000001E-4</v>
      </c>
      <c r="O300" s="226">
        <f>ROUND(E300*N300,2)</f>
        <v>0.02</v>
      </c>
      <c r="P300" s="226">
        <v>0</v>
      </c>
      <c r="Q300" s="226">
        <f>ROUND(E300*P300,2)</f>
        <v>0</v>
      </c>
      <c r="R300" s="226"/>
      <c r="S300" s="226" t="s">
        <v>145</v>
      </c>
      <c r="T300" s="226" t="s">
        <v>145</v>
      </c>
      <c r="U300" s="226">
        <v>7.0000000000000007E-2</v>
      </c>
      <c r="V300" s="226">
        <f>ROUND(E300*U300,2)</f>
        <v>5.6</v>
      </c>
      <c r="W300" s="226"/>
      <c r="X300" s="226" t="s">
        <v>146</v>
      </c>
      <c r="Y300" s="207"/>
      <c r="Z300" s="207"/>
      <c r="AA300" s="207"/>
      <c r="AB300" s="207"/>
      <c r="AC300" s="207"/>
      <c r="AD300" s="207"/>
      <c r="AE300" s="207"/>
      <c r="AF300" s="207"/>
      <c r="AG300" s="207" t="s">
        <v>147</v>
      </c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outlineLevel="1" x14ac:dyDescent="0.25">
      <c r="A301" s="245">
        <v>123</v>
      </c>
      <c r="B301" s="246" t="s">
        <v>612</v>
      </c>
      <c r="C301" s="255" t="s">
        <v>613</v>
      </c>
      <c r="D301" s="247" t="s">
        <v>157</v>
      </c>
      <c r="E301" s="248">
        <v>19</v>
      </c>
      <c r="F301" s="249"/>
      <c r="G301" s="250">
        <f>ROUND(E301*F301,2)</f>
        <v>0</v>
      </c>
      <c r="H301" s="227">
        <v>0</v>
      </c>
      <c r="I301" s="226">
        <f>ROUND(E301*H301,2)</f>
        <v>0</v>
      </c>
      <c r="J301" s="227">
        <v>30.9</v>
      </c>
      <c r="K301" s="226">
        <f>ROUND(E301*J301,2)</f>
        <v>587.1</v>
      </c>
      <c r="L301" s="226">
        <v>15</v>
      </c>
      <c r="M301" s="226">
        <f>G301*(1+L301/100)</f>
        <v>0</v>
      </c>
      <c r="N301" s="226">
        <v>0</v>
      </c>
      <c r="O301" s="226">
        <f>ROUND(E301*N301,2)</f>
        <v>0</v>
      </c>
      <c r="P301" s="226">
        <v>0</v>
      </c>
      <c r="Q301" s="226">
        <f>ROUND(E301*P301,2)</f>
        <v>0</v>
      </c>
      <c r="R301" s="226"/>
      <c r="S301" s="226" t="s">
        <v>145</v>
      </c>
      <c r="T301" s="226" t="s">
        <v>145</v>
      </c>
      <c r="U301" s="226">
        <v>6.2700000000000006E-2</v>
      </c>
      <c r="V301" s="226">
        <f>ROUND(E301*U301,2)</f>
        <v>1.19</v>
      </c>
      <c r="W301" s="226"/>
      <c r="X301" s="226" t="s">
        <v>146</v>
      </c>
      <c r="Y301" s="207"/>
      <c r="Z301" s="207"/>
      <c r="AA301" s="207"/>
      <c r="AB301" s="207"/>
      <c r="AC301" s="207"/>
      <c r="AD301" s="207"/>
      <c r="AE301" s="207"/>
      <c r="AF301" s="207"/>
      <c r="AG301" s="207" t="s">
        <v>147</v>
      </c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</row>
    <row r="302" spans="1:60" outlineLevel="1" x14ac:dyDescent="0.25">
      <c r="A302" s="245">
        <v>124</v>
      </c>
      <c r="B302" s="246" t="s">
        <v>614</v>
      </c>
      <c r="C302" s="255" t="s">
        <v>615</v>
      </c>
      <c r="D302" s="247" t="s">
        <v>224</v>
      </c>
      <c r="E302" s="248">
        <v>21</v>
      </c>
      <c r="F302" s="249"/>
      <c r="G302" s="250">
        <f>ROUND(E302*F302,2)</f>
        <v>0</v>
      </c>
      <c r="H302" s="227">
        <v>0</v>
      </c>
      <c r="I302" s="226">
        <f>ROUND(E302*H302,2)</f>
        <v>0</v>
      </c>
      <c r="J302" s="227">
        <v>163</v>
      </c>
      <c r="K302" s="226">
        <f>ROUND(E302*J302,2)</f>
        <v>3423</v>
      </c>
      <c r="L302" s="226">
        <v>15</v>
      </c>
      <c r="M302" s="226">
        <f>G302*(1+L302/100)</f>
        <v>0</v>
      </c>
      <c r="N302" s="226">
        <v>0</v>
      </c>
      <c r="O302" s="226">
        <f>ROUND(E302*N302,2)</f>
        <v>0</v>
      </c>
      <c r="P302" s="226">
        <v>0</v>
      </c>
      <c r="Q302" s="226">
        <f>ROUND(E302*P302,2)</f>
        <v>0</v>
      </c>
      <c r="R302" s="226"/>
      <c r="S302" s="226" t="s">
        <v>145</v>
      </c>
      <c r="T302" s="226" t="s">
        <v>145</v>
      </c>
      <c r="U302" s="226">
        <v>0.33050000000000002</v>
      </c>
      <c r="V302" s="226">
        <f>ROUND(E302*U302,2)</f>
        <v>6.94</v>
      </c>
      <c r="W302" s="226"/>
      <c r="X302" s="226" t="s">
        <v>146</v>
      </c>
      <c r="Y302" s="207"/>
      <c r="Z302" s="207"/>
      <c r="AA302" s="207"/>
      <c r="AB302" s="207"/>
      <c r="AC302" s="207"/>
      <c r="AD302" s="207"/>
      <c r="AE302" s="207"/>
      <c r="AF302" s="207"/>
      <c r="AG302" s="207" t="s">
        <v>147</v>
      </c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5">
      <c r="A303" s="245">
        <v>125</v>
      </c>
      <c r="B303" s="246" t="s">
        <v>616</v>
      </c>
      <c r="C303" s="255" t="s">
        <v>617</v>
      </c>
      <c r="D303" s="247" t="s">
        <v>224</v>
      </c>
      <c r="E303" s="248">
        <v>1</v>
      </c>
      <c r="F303" s="249"/>
      <c r="G303" s="250">
        <f>ROUND(E303*F303,2)</f>
        <v>0</v>
      </c>
      <c r="H303" s="227">
        <v>0</v>
      </c>
      <c r="I303" s="226">
        <f>ROUND(E303*H303,2)</f>
        <v>0</v>
      </c>
      <c r="J303" s="227">
        <v>172.5</v>
      </c>
      <c r="K303" s="226">
        <f>ROUND(E303*J303,2)</f>
        <v>172.5</v>
      </c>
      <c r="L303" s="226">
        <v>15</v>
      </c>
      <c r="M303" s="226">
        <f>G303*(1+L303/100)</f>
        <v>0</v>
      </c>
      <c r="N303" s="226">
        <v>0</v>
      </c>
      <c r="O303" s="226">
        <f>ROUND(E303*N303,2)</f>
        <v>0</v>
      </c>
      <c r="P303" s="226">
        <v>0</v>
      </c>
      <c r="Q303" s="226">
        <f>ROUND(E303*P303,2)</f>
        <v>0</v>
      </c>
      <c r="R303" s="226"/>
      <c r="S303" s="226" t="s">
        <v>145</v>
      </c>
      <c r="T303" s="226" t="s">
        <v>145</v>
      </c>
      <c r="U303" s="226">
        <v>0.35</v>
      </c>
      <c r="V303" s="226">
        <f>ROUND(E303*U303,2)</f>
        <v>0.35</v>
      </c>
      <c r="W303" s="226"/>
      <c r="X303" s="226" t="s">
        <v>146</v>
      </c>
      <c r="Y303" s="207"/>
      <c r="Z303" s="207"/>
      <c r="AA303" s="207"/>
      <c r="AB303" s="207"/>
      <c r="AC303" s="207"/>
      <c r="AD303" s="207"/>
      <c r="AE303" s="207"/>
      <c r="AF303" s="207"/>
      <c r="AG303" s="207" t="s">
        <v>147</v>
      </c>
      <c r="AH303" s="207"/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outlineLevel="1" x14ac:dyDescent="0.25">
      <c r="A304" s="245">
        <v>126</v>
      </c>
      <c r="B304" s="246" t="s">
        <v>618</v>
      </c>
      <c r="C304" s="255" t="s">
        <v>619</v>
      </c>
      <c r="D304" s="247" t="s">
        <v>285</v>
      </c>
      <c r="E304" s="248">
        <v>1</v>
      </c>
      <c r="F304" s="249"/>
      <c r="G304" s="250">
        <f>ROUND(E304*F304,2)</f>
        <v>0</v>
      </c>
      <c r="H304" s="227">
        <v>0</v>
      </c>
      <c r="I304" s="226">
        <f>ROUND(E304*H304,2)</f>
        <v>0</v>
      </c>
      <c r="J304" s="227">
        <v>1500</v>
      </c>
      <c r="K304" s="226">
        <f>ROUND(E304*J304,2)</f>
        <v>1500</v>
      </c>
      <c r="L304" s="226">
        <v>15</v>
      </c>
      <c r="M304" s="226">
        <f>G304*(1+L304/100)</f>
        <v>0</v>
      </c>
      <c r="N304" s="226">
        <v>0</v>
      </c>
      <c r="O304" s="226">
        <f>ROUND(E304*N304,2)</f>
        <v>0</v>
      </c>
      <c r="P304" s="226">
        <v>0</v>
      </c>
      <c r="Q304" s="226">
        <f>ROUND(E304*P304,2)</f>
        <v>0</v>
      </c>
      <c r="R304" s="226"/>
      <c r="S304" s="226" t="s">
        <v>286</v>
      </c>
      <c r="T304" s="226" t="s">
        <v>161</v>
      </c>
      <c r="U304" s="226">
        <v>0</v>
      </c>
      <c r="V304" s="226">
        <f>ROUND(E304*U304,2)</f>
        <v>0</v>
      </c>
      <c r="W304" s="226"/>
      <c r="X304" s="226" t="s">
        <v>146</v>
      </c>
      <c r="Y304" s="207"/>
      <c r="Z304" s="207"/>
      <c r="AA304" s="207"/>
      <c r="AB304" s="207"/>
      <c r="AC304" s="207"/>
      <c r="AD304" s="207"/>
      <c r="AE304" s="207"/>
      <c r="AF304" s="207"/>
      <c r="AG304" s="207" t="s">
        <v>147</v>
      </c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5">
      <c r="A305" s="245">
        <v>127</v>
      </c>
      <c r="B305" s="246" t="s">
        <v>620</v>
      </c>
      <c r="C305" s="255" t="s">
        <v>621</v>
      </c>
      <c r="D305" s="247" t="s">
        <v>160</v>
      </c>
      <c r="E305" s="248">
        <v>4</v>
      </c>
      <c r="F305" s="249"/>
      <c r="G305" s="250">
        <f>ROUND(E305*F305,2)</f>
        <v>0</v>
      </c>
      <c r="H305" s="227">
        <v>0</v>
      </c>
      <c r="I305" s="226">
        <f>ROUND(E305*H305,2)</f>
        <v>0</v>
      </c>
      <c r="J305" s="227">
        <v>518</v>
      </c>
      <c r="K305" s="226">
        <f>ROUND(E305*J305,2)</f>
        <v>2072</v>
      </c>
      <c r="L305" s="226">
        <v>15</v>
      </c>
      <c r="M305" s="226">
        <f>G305*(1+L305/100)</f>
        <v>0</v>
      </c>
      <c r="N305" s="226">
        <v>0</v>
      </c>
      <c r="O305" s="226">
        <f>ROUND(E305*N305,2)</f>
        <v>0</v>
      </c>
      <c r="P305" s="226">
        <v>0</v>
      </c>
      <c r="Q305" s="226">
        <f>ROUND(E305*P305,2)</f>
        <v>0</v>
      </c>
      <c r="R305" s="226"/>
      <c r="S305" s="226" t="s">
        <v>286</v>
      </c>
      <c r="T305" s="226" t="s">
        <v>161</v>
      </c>
      <c r="U305" s="226">
        <v>0</v>
      </c>
      <c r="V305" s="226">
        <f>ROUND(E305*U305,2)</f>
        <v>0</v>
      </c>
      <c r="W305" s="226"/>
      <c r="X305" s="226" t="s">
        <v>146</v>
      </c>
      <c r="Y305" s="207"/>
      <c r="Z305" s="207"/>
      <c r="AA305" s="207"/>
      <c r="AB305" s="207"/>
      <c r="AC305" s="207"/>
      <c r="AD305" s="207"/>
      <c r="AE305" s="207"/>
      <c r="AF305" s="207"/>
      <c r="AG305" s="207" t="s">
        <v>147</v>
      </c>
      <c r="AH305" s="207"/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5">
      <c r="A306" s="245">
        <v>128</v>
      </c>
      <c r="B306" s="246" t="s">
        <v>622</v>
      </c>
      <c r="C306" s="255" t="s">
        <v>623</v>
      </c>
      <c r="D306" s="247" t="s">
        <v>160</v>
      </c>
      <c r="E306" s="248">
        <v>4</v>
      </c>
      <c r="F306" s="249"/>
      <c r="G306" s="250">
        <f>ROUND(E306*F306,2)</f>
        <v>0</v>
      </c>
      <c r="H306" s="227">
        <v>0</v>
      </c>
      <c r="I306" s="226">
        <f>ROUND(E306*H306,2)</f>
        <v>0</v>
      </c>
      <c r="J306" s="227">
        <v>350</v>
      </c>
      <c r="K306" s="226">
        <f>ROUND(E306*J306,2)</f>
        <v>1400</v>
      </c>
      <c r="L306" s="226">
        <v>15</v>
      </c>
      <c r="M306" s="226">
        <f>G306*(1+L306/100)</f>
        <v>0</v>
      </c>
      <c r="N306" s="226">
        <v>0</v>
      </c>
      <c r="O306" s="226">
        <f>ROUND(E306*N306,2)</f>
        <v>0</v>
      </c>
      <c r="P306" s="226">
        <v>0</v>
      </c>
      <c r="Q306" s="226">
        <f>ROUND(E306*P306,2)</f>
        <v>0</v>
      </c>
      <c r="R306" s="226"/>
      <c r="S306" s="226" t="s">
        <v>286</v>
      </c>
      <c r="T306" s="226" t="s">
        <v>161</v>
      </c>
      <c r="U306" s="226">
        <v>0</v>
      </c>
      <c r="V306" s="226">
        <f>ROUND(E306*U306,2)</f>
        <v>0</v>
      </c>
      <c r="W306" s="226"/>
      <c r="X306" s="226" t="s">
        <v>146</v>
      </c>
      <c r="Y306" s="207"/>
      <c r="Z306" s="207"/>
      <c r="AA306" s="207"/>
      <c r="AB306" s="207"/>
      <c r="AC306" s="207"/>
      <c r="AD306" s="207"/>
      <c r="AE306" s="207"/>
      <c r="AF306" s="207"/>
      <c r="AG306" s="207" t="s">
        <v>147</v>
      </c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5">
      <c r="A307" s="245">
        <v>129</v>
      </c>
      <c r="B307" s="246" t="s">
        <v>624</v>
      </c>
      <c r="C307" s="255" t="s">
        <v>625</v>
      </c>
      <c r="D307" s="247" t="s">
        <v>403</v>
      </c>
      <c r="E307" s="248">
        <v>1</v>
      </c>
      <c r="F307" s="249"/>
      <c r="G307" s="250">
        <f>ROUND(E307*F307,2)</f>
        <v>0</v>
      </c>
      <c r="H307" s="227">
        <v>860</v>
      </c>
      <c r="I307" s="226">
        <f>ROUND(E307*H307,2)</f>
        <v>860</v>
      </c>
      <c r="J307" s="227">
        <v>0</v>
      </c>
      <c r="K307" s="226">
        <f>ROUND(E307*J307,2)</f>
        <v>0</v>
      </c>
      <c r="L307" s="226">
        <v>15</v>
      </c>
      <c r="M307" s="226">
        <f>G307*(1+L307/100)</f>
        <v>0</v>
      </c>
      <c r="N307" s="226">
        <v>0</v>
      </c>
      <c r="O307" s="226">
        <f>ROUND(E307*N307,2)</f>
        <v>0</v>
      </c>
      <c r="P307" s="226">
        <v>0</v>
      </c>
      <c r="Q307" s="226">
        <f>ROUND(E307*P307,2)</f>
        <v>0</v>
      </c>
      <c r="R307" s="226"/>
      <c r="S307" s="226" t="s">
        <v>286</v>
      </c>
      <c r="T307" s="226" t="s">
        <v>161</v>
      </c>
      <c r="U307" s="226">
        <v>0</v>
      </c>
      <c r="V307" s="226">
        <f>ROUND(E307*U307,2)</f>
        <v>0</v>
      </c>
      <c r="W307" s="226"/>
      <c r="X307" s="226" t="s">
        <v>168</v>
      </c>
      <c r="Y307" s="207"/>
      <c r="Z307" s="207"/>
      <c r="AA307" s="207"/>
      <c r="AB307" s="207"/>
      <c r="AC307" s="207"/>
      <c r="AD307" s="207"/>
      <c r="AE307" s="207"/>
      <c r="AF307" s="207"/>
      <c r="AG307" s="207" t="s">
        <v>169</v>
      </c>
      <c r="AH307" s="207"/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5">
      <c r="A308" s="245">
        <v>130</v>
      </c>
      <c r="B308" s="246" t="s">
        <v>626</v>
      </c>
      <c r="C308" s="255" t="s">
        <v>627</v>
      </c>
      <c r="D308" s="247" t="s">
        <v>157</v>
      </c>
      <c r="E308" s="248">
        <v>19</v>
      </c>
      <c r="F308" s="249"/>
      <c r="G308" s="250">
        <f>ROUND(E308*F308,2)</f>
        <v>0</v>
      </c>
      <c r="H308" s="227">
        <v>103.5</v>
      </c>
      <c r="I308" s="226">
        <f>ROUND(E308*H308,2)</f>
        <v>1966.5</v>
      </c>
      <c r="J308" s="227">
        <v>0</v>
      </c>
      <c r="K308" s="226">
        <f>ROUND(E308*J308,2)</f>
        <v>0</v>
      </c>
      <c r="L308" s="226">
        <v>15</v>
      </c>
      <c r="M308" s="226">
        <f>G308*(1+L308/100)</f>
        <v>0</v>
      </c>
      <c r="N308" s="226">
        <v>5.2999999999999998E-4</v>
      </c>
      <c r="O308" s="226">
        <f>ROUND(E308*N308,2)</f>
        <v>0.01</v>
      </c>
      <c r="P308" s="226">
        <v>0</v>
      </c>
      <c r="Q308" s="226">
        <f>ROUND(E308*P308,2)</f>
        <v>0</v>
      </c>
      <c r="R308" s="226" t="s">
        <v>167</v>
      </c>
      <c r="S308" s="226" t="s">
        <v>145</v>
      </c>
      <c r="T308" s="226" t="s">
        <v>145</v>
      </c>
      <c r="U308" s="226">
        <v>0</v>
      </c>
      <c r="V308" s="226">
        <f>ROUND(E308*U308,2)</f>
        <v>0</v>
      </c>
      <c r="W308" s="226"/>
      <c r="X308" s="226" t="s">
        <v>168</v>
      </c>
      <c r="Y308" s="207"/>
      <c r="Z308" s="207"/>
      <c r="AA308" s="207"/>
      <c r="AB308" s="207"/>
      <c r="AC308" s="207"/>
      <c r="AD308" s="207"/>
      <c r="AE308" s="207"/>
      <c r="AF308" s="207"/>
      <c r="AG308" s="207" t="s">
        <v>169</v>
      </c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5">
      <c r="A309" s="245">
        <v>131</v>
      </c>
      <c r="B309" s="246" t="s">
        <v>628</v>
      </c>
      <c r="C309" s="255" t="s">
        <v>629</v>
      </c>
      <c r="D309" s="247" t="s">
        <v>157</v>
      </c>
      <c r="E309" s="248">
        <v>12</v>
      </c>
      <c r="F309" s="249"/>
      <c r="G309" s="250">
        <f>ROUND(E309*F309,2)</f>
        <v>0</v>
      </c>
      <c r="H309" s="227">
        <v>17.2</v>
      </c>
      <c r="I309" s="226">
        <f>ROUND(E309*H309,2)</f>
        <v>206.4</v>
      </c>
      <c r="J309" s="227">
        <v>0</v>
      </c>
      <c r="K309" s="226">
        <f>ROUND(E309*J309,2)</f>
        <v>0</v>
      </c>
      <c r="L309" s="226">
        <v>15</v>
      </c>
      <c r="M309" s="226">
        <f>G309*(1+L309/100)</f>
        <v>0</v>
      </c>
      <c r="N309" s="226">
        <v>8.0000000000000007E-5</v>
      </c>
      <c r="O309" s="226">
        <f>ROUND(E309*N309,2)</f>
        <v>0</v>
      </c>
      <c r="P309" s="226">
        <v>0</v>
      </c>
      <c r="Q309" s="226">
        <f>ROUND(E309*P309,2)</f>
        <v>0</v>
      </c>
      <c r="R309" s="226" t="s">
        <v>167</v>
      </c>
      <c r="S309" s="226" t="s">
        <v>145</v>
      </c>
      <c r="T309" s="226" t="s">
        <v>145</v>
      </c>
      <c r="U309" s="226">
        <v>0</v>
      </c>
      <c r="V309" s="226">
        <f>ROUND(E309*U309,2)</f>
        <v>0</v>
      </c>
      <c r="W309" s="226"/>
      <c r="X309" s="226" t="s">
        <v>168</v>
      </c>
      <c r="Y309" s="207"/>
      <c r="Z309" s="207"/>
      <c r="AA309" s="207"/>
      <c r="AB309" s="207"/>
      <c r="AC309" s="207"/>
      <c r="AD309" s="207"/>
      <c r="AE309" s="207"/>
      <c r="AF309" s="207"/>
      <c r="AG309" s="207" t="s">
        <v>169</v>
      </c>
      <c r="AH309" s="207"/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5">
      <c r="A310" s="245">
        <v>132</v>
      </c>
      <c r="B310" s="246" t="s">
        <v>630</v>
      </c>
      <c r="C310" s="255" t="s">
        <v>631</v>
      </c>
      <c r="D310" s="247" t="s">
        <v>157</v>
      </c>
      <c r="E310" s="248">
        <v>0.5</v>
      </c>
      <c r="F310" s="249"/>
      <c r="G310" s="250">
        <f>ROUND(E310*F310,2)</f>
        <v>0</v>
      </c>
      <c r="H310" s="227">
        <v>21.2</v>
      </c>
      <c r="I310" s="226">
        <f>ROUND(E310*H310,2)</f>
        <v>10.6</v>
      </c>
      <c r="J310" s="227">
        <v>0</v>
      </c>
      <c r="K310" s="226">
        <f>ROUND(E310*J310,2)</f>
        <v>0</v>
      </c>
      <c r="L310" s="226">
        <v>15</v>
      </c>
      <c r="M310" s="226">
        <f>G310*(1+L310/100)</f>
        <v>0</v>
      </c>
      <c r="N310" s="226">
        <v>6.0000000000000002E-5</v>
      </c>
      <c r="O310" s="226">
        <f>ROUND(E310*N310,2)</f>
        <v>0</v>
      </c>
      <c r="P310" s="226">
        <v>0</v>
      </c>
      <c r="Q310" s="226">
        <f>ROUND(E310*P310,2)</f>
        <v>0</v>
      </c>
      <c r="R310" s="226" t="s">
        <v>167</v>
      </c>
      <c r="S310" s="226" t="s">
        <v>145</v>
      </c>
      <c r="T310" s="226" t="s">
        <v>145</v>
      </c>
      <c r="U310" s="226">
        <v>0</v>
      </c>
      <c r="V310" s="226">
        <f>ROUND(E310*U310,2)</f>
        <v>0</v>
      </c>
      <c r="W310" s="226"/>
      <c r="X310" s="226" t="s">
        <v>168</v>
      </c>
      <c r="Y310" s="207"/>
      <c r="Z310" s="207"/>
      <c r="AA310" s="207"/>
      <c r="AB310" s="207"/>
      <c r="AC310" s="207"/>
      <c r="AD310" s="207"/>
      <c r="AE310" s="207"/>
      <c r="AF310" s="207"/>
      <c r="AG310" s="207" t="s">
        <v>169</v>
      </c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5">
      <c r="A311" s="245">
        <v>133</v>
      </c>
      <c r="B311" s="246" t="s">
        <v>632</v>
      </c>
      <c r="C311" s="255" t="s">
        <v>633</v>
      </c>
      <c r="D311" s="247" t="s">
        <v>224</v>
      </c>
      <c r="E311" s="248">
        <v>8</v>
      </c>
      <c r="F311" s="249"/>
      <c r="G311" s="250">
        <f>ROUND(E311*F311,2)</f>
        <v>0</v>
      </c>
      <c r="H311" s="227">
        <v>143.5</v>
      </c>
      <c r="I311" s="226">
        <f>ROUND(E311*H311,2)</f>
        <v>1148</v>
      </c>
      <c r="J311" s="227">
        <v>0</v>
      </c>
      <c r="K311" s="226">
        <f>ROUND(E311*J311,2)</f>
        <v>0</v>
      </c>
      <c r="L311" s="226">
        <v>15</v>
      </c>
      <c r="M311" s="226">
        <f>G311*(1+L311/100)</f>
        <v>0</v>
      </c>
      <c r="N311" s="226">
        <v>1.0000000000000001E-5</v>
      </c>
      <c r="O311" s="226">
        <f>ROUND(E311*N311,2)</f>
        <v>0</v>
      </c>
      <c r="P311" s="226">
        <v>0</v>
      </c>
      <c r="Q311" s="226">
        <f>ROUND(E311*P311,2)</f>
        <v>0</v>
      </c>
      <c r="R311" s="226" t="s">
        <v>167</v>
      </c>
      <c r="S311" s="226" t="s">
        <v>145</v>
      </c>
      <c r="T311" s="226" t="s">
        <v>145</v>
      </c>
      <c r="U311" s="226">
        <v>0</v>
      </c>
      <c r="V311" s="226">
        <f>ROUND(E311*U311,2)</f>
        <v>0</v>
      </c>
      <c r="W311" s="226"/>
      <c r="X311" s="226" t="s">
        <v>168</v>
      </c>
      <c r="Y311" s="207"/>
      <c r="Z311" s="207"/>
      <c r="AA311" s="207"/>
      <c r="AB311" s="207"/>
      <c r="AC311" s="207"/>
      <c r="AD311" s="207"/>
      <c r="AE311" s="207"/>
      <c r="AF311" s="207"/>
      <c r="AG311" s="207" t="s">
        <v>169</v>
      </c>
      <c r="AH311" s="207"/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5">
      <c r="A312" s="245">
        <v>134</v>
      </c>
      <c r="B312" s="246" t="s">
        <v>634</v>
      </c>
      <c r="C312" s="255" t="s">
        <v>635</v>
      </c>
      <c r="D312" s="247" t="s">
        <v>224</v>
      </c>
      <c r="E312" s="248">
        <v>1</v>
      </c>
      <c r="F312" s="249"/>
      <c r="G312" s="250">
        <f>ROUND(E312*F312,2)</f>
        <v>0</v>
      </c>
      <c r="H312" s="227">
        <v>557</v>
      </c>
      <c r="I312" s="226">
        <f>ROUND(E312*H312,2)</f>
        <v>557</v>
      </c>
      <c r="J312" s="227">
        <v>0</v>
      </c>
      <c r="K312" s="226">
        <f>ROUND(E312*J312,2)</f>
        <v>0</v>
      </c>
      <c r="L312" s="226">
        <v>15</v>
      </c>
      <c r="M312" s="226">
        <f>G312*(1+L312/100)</f>
        <v>0</v>
      </c>
      <c r="N312" s="226">
        <v>2.4000000000000001E-4</v>
      </c>
      <c r="O312" s="226">
        <f>ROUND(E312*N312,2)</f>
        <v>0</v>
      </c>
      <c r="P312" s="226">
        <v>0</v>
      </c>
      <c r="Q312" s="226">
        <f>ROUND(E312*P312,2)</f>
        <v>0</v>
      </c>
      <c r="R312" s="226" t="s">
        <v>167</v>
      </c>
      <c r="S312" s="226" t="s">
        <v>145</v>
      </c>
      <c r="T312" s="226" t="s">
        <v>145</v>
      </c>
      <c r="U312" s="226">
        <v>0</v>
      </c>
      <c r="V312" s="226">
        <f>ROUND(E312*U312,2)</f>
        <v>0</v>
      </c>
      <c r="W312" s="226"/>
      <c r="X312" s="226" t="s">
        <v>168</v>
      </c>
      <c r="Y312" s="207"/>
      <c r="Z312" s="207"/>
      <c r="AA312" s="207"/>
      <c r="AB312" s="207"/>
      <c r="AC312" s="207"/>
      <c r="AD312" s="207"/>
      <c r="AE312" s="207"/>
      <c r="AF312" s="207"/>
      <c r="AG312" s="207" t="s">
        <v>169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5">
      <c r="A313" s="245">
        <v>135</v>
      </c>
      <c r="B313" s="246" t="s">
        <v>636</v>
      </c>
      <c r="C313" s="255" t="s">
        <v>637</v>
      </c>
      <c r="D313" s="247" t="s">
        <v>224</v>
      </c>
      <c r="E313" s="248">
        <v>8</v>
      </c>
      <c r="F313" s="249"/>
      <c r="G313" s="250">
        <f>ROUND(E313*F313,2)</f>
        <v>0</v>
      </c>
      <c r="H313" s="227">
        <v>48.6</v>
      </c>
      <c r="I313" s="226">
        <f>ROUND(E313*H313,2)</f>
        <v>388.8</v>
      </c>
      <c r="J313" s="227">
        <v>0</v>
      </c>
      <c r="K313" s="226">
        <f>ROUND(E313*J313,2)</f>
        <v>0</v>
      </c>
      <c r="L313" s="226">
        <v>15</v>
      </c>
      <c r="M313" s="226">
        <f>G313*(1+L313/100)</f>
        <v>0</v>
      </c>
      <c r="N313" s="226">
        <v>1.0000000000000001E-5</v>
      </c>
      <c r="O313" s="226">
        <f>ROUND(E313*N313,2)</f>
        <v>0</v>
      </c>
      <c r="P313" s="226">
        <v>0</v>
      </c>
      <c r="Q313" s="226">
        <f>ROUND(E313*P313,2)</f>
        <v>0</v>
      </c>
      <c r="R313" s="226" t="s">
        <v>167</v>
      </c>
      <c r="S313" s="226" t="s">
        <v>145</v>
      </c>
      <c r="T313" s="226" t="s">
        <v>145</v>
      </c>
      <c r="U313" s="226">
        <v>0</v>
      </c>
      <c r="V313" s="226">
        <f>ROUND(E313*U313,2)</f>
        <v>0</v>
      </c>
      <c r="W313" s="226"/>
      <c r="X313" s="226" t="s">
        <v>168</v>
      </c>
      <c r="Y313" s="207"/>
      <c r="Z313" s="207"/>
      <c r="AA313" s="207"/>
      <c r="AB313" s="207"/>
      <c r="AC313" s="207"/>
      <c r="AD313" s="207"/>
      <c r="AE313" s="207"/>
      <c r="AF313" s="207"/>
      <c r="AG313" s="207" t="s">
        <v>169</v>
      </c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outlineLevel="1" x14ac:dyDescent="0.25">
      <c r="A314" s="245">
        <v>136</v>
      </c>
      <c r="B314" s="246" t="s">
        <v>638</v>
      </c>
      <c r="C314" s="255" t="s">
        <v>639</v>
      </c>
      <c r="D314" s="247" t="s">
        <v>224</v>
      </c>
      <c r="E314" s="248">
        <v>8</v>
      </c>
      <c r="F314" s="249"/>
      <c r="G314" s="250">
        <f>ROUND(E314*F314,2)</f>
        <v>0</v>
      </c>
      <c r="H314" s="227">
        <v>30.8</v>
      </c>
      <c r="I314" s="226">
        <f>ROUND(E314*H314,2)</f>
        <v>246.4</v>
      </c>
      <c r="J314" s="227">
        <v>0</v>
      </c>
      <c r="K314" s="226">
        <f>ROUND(E314*J314,2)</f>
        <v>0</v>
      </c>
      <c r="L314" s="226">
        <v>15</v>
      </c>
      <c r="M314" s="226">
        <f>G314*(1+L314/100)</f>
        <v>0</v>
      </c>
      <c r="N314" s="226">
        <v>5.0000000000000002E-5</v>
      </c>
      <c r="O314" s="226">
        <f>ROUND(E314*N314,2)</f>
        <v>0</v>
      </c>
      <c r="P314" s="226">
        <v>0</v>
      </c>
      <c r="Q314" s="226">
        <f>ROUND(E314*P314,2)</f>
        <v>0</v>
      </c>
      <c r="R314" s="226" t="s">
        <v>167</v>
      </c>
      <c r="S314" s="226" t="s">
        <v>145</v>
      </c>
      <c r="T314" s="226" t="s">
        <v>145</v>
      </c>
      <c r="U314" s="226">
        <v>0</v>
      </c>
      <c r="V314" s="226">
        <f>ROUND(E314*U314,2)</f>
        <v>0</v>
      </c>
      <c r="W314" s="226"/>
      <c r="X314" s="226" t="s">
        <v>168</v>
      </c>
      <c r="Y314" s="207"/>
      <c r="Z314" s="207"/>
      <c r="AA314" s="207"/>
      <c r="AB314" s="207"/>
      <c r="AC314" s="207"/>
      <c r="AD314" s="207"/>
      <c r="AE314" s="207"/>
      <c r="AF314" s="207"/>
      <c r="AG314" s="207" t="s">
        <v>169</v>
      </c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</row>
    <row r="315" spans="1:60" outlineLevel="1" x14ac:dyDescent="0.25">
      <c r="A315" s="245">
        <v>137</v>
      </c>
      <c r="B315" s="246" t="s">
        <v>640</v>
      </c>
      <c r="C315" s="255" t="s">
        <v>641</v>
      </c>
      <c r="D315" s="247" t="s">
        <v>224</v>
      </c>
      <c r="E315" s="248">
        <v>1</v>
      </c>
      <c r="F315" s="249"/>
      <c r="G315" s="250">
        <f>ROUND(E315*F315,2)</f>
        <v>0</v>
      </c>
      <c r="H315" s="227">
        <v>42.3</v>
      </c>
      <c r="I315" s="226">
        <f>ROUND(E315*H315,2)</f>
        <v>42.3</v>
      </c>
      <c r="J315" s="227">
        <v>0</v>
      </c>
      <c r="K315" s="226">
        <f>ROUND(E315*J315,2)</f>
        <v>0</v>
      </c>
      <c r="L315" s="226">
        <v>15</v>
      </c>
      <c r="M315" s="226">
        <f>G315*(1+L315/100)</f>
        <v>0</v>
      </c>
      <c r="N315" s="226">
        <v>0</v>
      </c>
      <c r="O315" s="226">
        <f>ROUND(E315*N315,2)</f>
        <v>0</v>
      </c>
      <c r="P315" s="226">
        <v>0</v>
      </c>
      <c r="Q315" s="226">
        <f>ROUND(E315*P315,2)</f>
        <v>0</v>
      </c>
      <c r="R315" s="226" t="s">
        <v>167</v>
      </c>
      <c r="S315" s="226" t="s">
        <v>145</v>
      </c>
      <c r="T315" s="226" t="s">
        <v>145</v>
      </c>
      <c r="U315" s="226">
        <v>0</v>
      </c>
      <c r="V315" s="226">
        <f>ROUND(E315*U315,2)</f>
        <v>0</v>
      </c>
      <c r="W315" s="226"/>
      <c r="X315" s="226" t="s">
        <v>168</v>
      </c>
      <c r="Y315" s="207"/>
      <c r="Z315" s="207"/>
      <c r="AA315" s="207"/>
      <c r="AB315" s="207"/>
      <c r="AC315" s="207"/>
      <c r="AD315" s="207"/>
      <c r="AE315" s="207"/>
      <c r="AF315" s="207"/>
      <c r="AG315" s="207" t="s">
        <v>169</v>
      </c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5">
      <c r="A316" s="245">
        <v>138</v>
      </c>
      <c r="B316" s="246" t="s">
        <v>642</v>
      </c>
      <c r="C316" s="255" t="s">
        <v>643</v>
      </c>
      <c r="D316" s="247" t="s">
        <v>224</v>
      </c>
      <c r="E316" s="248">
        <v>21</v>
      </c>
      <c r="F316" s="249"/>
      <c r="G316" s="250">
        <f>ROUND(E316*F316,2)</f>
        <v>0</v>
      </c>
      <c r="H316" s="227">
        <v>13</v>
      </c>
      <c r="I316" s="226">
        <f>ROUND(E316*H316,2)</f>
        <v>273</v>
      </c>
      <c r="J316" s="227">
        <v>0</v>
      </c>
      <c r="K316" s="226">
        <f>ROUND(E316*J316,2)</f>
        <v>0</v>
      </c>
      <c r="L316" s="226">
        <v>15</v>
      </c>
      <c r="M316" s="226">
        <f>G316*(1+L316/100)</f>
        <v>0</v>
      </c>
      <c r="N316" s="226">
        <v>4.0000000000000003E-5</v>
      </c>
      <c r="O316" s="226">
        <f>ROUND(E316*N316,2)</f>
        <v>0</v>
      </c>
      <c r="P316" s="226">
        <v>0</v>
      </c>
      <c r="Q316" s="226">
        <f>ROUND(E316*P316,2)</f>
        <v>0</v>
      </c>
      <c r="R316" s="226" t="s">
        <v>167</v>
      </c>
      <c r="S316" s="226" t="s">
        <v>145</v>
      </c>
      <c r="T316" s="226" t="s">
        <v>145</v>
      </c>
      <c r="U316" s="226">
        <v>0</v>
      </c>
      <c r="V316" s="226">
        <f>ROUND(E316*U316,2)</f>
        <v>0</v>
      </c>
      <c r="W316" s="226"/>
      <c r="X316" s="226" t="s">
        <v>168</v>
      </c>
      <c r="Y316" s="207"/>
      <c r="Z316" s="207"/>
      <c r="AA316" s="207"/>
      <c r="AB316" s="207"/>
      <c r="AC316" s="207"/>
      <c r="AD316" s="207"/>
      <c r="AE316" s="207"/>
      <c r="AF316" s="207"/>
      <c r="AG316" s="207" t="s">
        <v>169</v>
      </c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5">
      <c r="A317" s="245">
        <v>139</v>
      </c>
      <c r="B317" s="246" t="s">
        <v>644</v>
      </c>
      <c r="C317" s="255" t="s">
        <v>645</v>
      </c>
      <c r="D317" s="247" t="s">
        <v>224</v>
      </c>
      <c r="E317" s="248">
        <v>5</v>
      </c>
      <c r="F317" s="249"/>
      <c r="G317" s="250">
        <f>ROUND(E317*F317,2)</f>
        <v>0</v>
      </c>
      <c r="H317" s="227">
        <v>1043</v>
      </c>
      <c r="I317" s="226">
        <f>ROUND(E317*H317,2)</f>
        <v>5215</v>
      </c>
      <c r="J317" s="227">
        <v>0</v>
      </c>
      <c r="K317" s="226">
        <f>ROUND(E317*J317,2)</f>
        <v>0</v>
      </c>
      <c r="L317" s="226">
        <v>15</v>
      </c>
      <c r="M317" s="226">
        <f>G317*(1+L317/100)</f>
        <v>0</v>
      </c>
      <c r="N317" s="226">
        <v>4.0000000000000001E-3</v>
      </c>
      <c r="O317" s="226">
        <f>ROUND(E317*N317,2)</f>
        <v>0.02</v>
      </c>
      <c r="P317" s="226">
        <v>0</v>
      </c>
      <c r="Q317" s="226">
        <f>ROUND(E317*P317,2)</f>
        <v>0</v>
      </c>
      <c r="R317" s="226" t="s">
        <v>167</v>
      </c>
      <c r="S317" s="226" t="s">
        <v>145</v>
      </c>
      <c r="T317" s="226" t="s">
        <v>145</v>
      </c>
      <c r="U317" s="226">
        <v>0</v>
      </c>
      <c r="V317" s="226">
        <f>ROUND(E317*U317,2)</f>
        <v>0</v>
      </c>
      <c r="W317" s="226"/>
      <c r="X317" s="226" t="s">
        <v>168</v>
      </c>
      <c r="Y317" s="207"/>
      <c r="Z317" s="207"/>
      <c r="AA317" s="207"/>
      <c r="AB317" s="207"/>
      <c r="AC317" s="207"/>
      <c r="AD317" s="207"/>
      <c r="AE317" s="207"/>
      <c r="AF317" s="207"/>
      <c r="AG317" s="207" t="s">
        <v>169</v>
      </c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5">
      <c r="A318" s="245">
        <v>140</v>
      </c>
      <c r="B318" s="246" t="s">
        <v>646</v>
      </c>
      <c r="C318" s="255" t="s">
        <v>647</v>
      </c>
      <c r="D318" s="247" t="s">
        <v>224</v>
      </c>
      <c r="E318" s="248">
        <v>1</v>
      </c>
      <c r="F318" s="249"/>
      <c r="G318" s="250">
        <f>ROUND(E318*F318,2)</f>
        <v>0</v>
      </c>
      <c r="H318" s="227">
        <v>1210</v>
      </c>
      <c r="I318" s="226">
        <f>ROUND(E318*H318,2)</f>
        <v>1210</v>
      </c>
      <c r="J318" s="227">
        <v>0</v>
      </c>
      <c r="K318" s="226">
        <f>ROUND(E318*J318,2)</f>
        <v>0</v>
      </c>
      <c r="L318" s="226">
        <v>15</v>
      </c>
      <c r="M318" s="226">
        <f>G318*(1+L318/100)</f>
        <v>0</v>
      </c>
      <c r="N318" s="226">
        <v>4.0000000000000001E-3</v>
      </c>
      <c r="O318" s="226">
        <f>ROUND(E318*N318,2)</f>
        <v>0</v>
      </c>
      <c r="P318" s="226">
        <v>0</v>
      </c>
      <c r="Q318" s="226">
        <f>ROUND(E318*P318,2)</f>
        <v>0</v>
      </c>
      <c r="R318" s="226"/>
      <c r="S318" s="226" t="s">
        <v>286</v>
      </c>
      <c r="T318" s="226" t="s">
        <v>161</v>
      </c>
      <c r="U318" s="226">
        <v>0</v>
      </c>
      <c r="V318" s="226">
        <f>ROUND(E318*U318,2)</f>
        <v>0</v>
      </c>
      <c r="W318" s="226"/>
      <c r="X318" s="226" t="s">
        <v>168</v>
      </c>
      <c r="Y318" s="207"/>
      <c r="Z318" s="207"/>
      <c r="AA318" s="207"/>
      <c r="AB318" s="207"/>
      <c r="AC318" s="207"/>
      <c r="AD318" s="207"/>
      <c r="AE318" s="207"/>
      <c r="AF318" s="207"/>
      <c r="AG318" s="207" t="s">
        <v>169</v>
      </c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5">
      <c r="A319" s="245">
        <v>141</v>
      </c>
      <c r="B319" s="246" t="s">
        <v>648</v>
      </c>
      <c r="C319" s="255" t="s">
        <v>649</v>
      </c>
      <c r="D319" s="247" t="s">
        <v>224</v>
      </c>
      <c r="E319" s="248">
        <v>1</v>
      </c>
      <c r="F319" s="249"/>
      <c r="G319" s="250">
        <f>ROUND(E319*F319,2)</f>
        <v>0</v>
      </c>
      <c r="H319" s="227">
        <v>978</v>
      </c>
      <c r="I319" s="226">
        <f>ROUND(E319*H319,2)</f>
        <v>978</v>
      </c>
      <c r="J319" s="227">
        <v>0</v>
      </c>
      <c r="K319" s="226">
        <f>ROUND(E319*J319,2)</f>
        <v>0</v>
      </c>
      <c r="L319" s="226">
        <v>15</v>
      </c>
      <c r="M319" s="226">
        <f>G319*(1+L319/100)</f>
        <v>0</v>
      </c>
      <c r="N319" s="226">
        <v>2.63E-2</v>
      </c>
      <c r="O319" s="226">
        <f>ROUND(E319*N319,2)</f>
        <v>0.03</v>
      </c>
      <c r="P319" s="226">
        <v>0</v>
      </c>
      <c r="Q319" s="226">
        <f>ROUND(E319*P319,2)</f>
        <v>0</v>
      </c>
      <c r="R319" s="226"/>
      <c r="S319" s="226" t="s">
        <v>286</v>
      </c>
      <c r="T319" s="226" t="s">
        <v>161</v>
      </c>
      <c r="U319" s="226">
        <v>0</v>
      </c>
      <c r="V319" s="226">
        <f>ROUND(E319*U319,2)</f>
        <v>0</v>
      </c>
      <c r="W319" s="226"/>
      <c r="X319" s="226" t="s">
        <v>168</v>
      </c>
      <c r="Y319" s="207"/>
      <c r="Z319" s="207"/>
      <c r="AA319" s="207"/>
      <c r="AB319" s="207"/>
      <c r="AC319" s="207"/>
      <c r="AD319" s="207"/>
      <c r="AE319" s="207"/>
      <c r="AF319" s="207"/>
      <c r="AG319" s="207" t="s">
        <v>169</v>
      </c>
      <c r="AH319" s="207"/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5">
      <c r="A320" s="245">
        <v>142</v>
      </c>
      <c r="B320" s="246" t="s">
        <v>650</v>
      </c>
      <c r="C320" s="255" t="s">
        <v>651</v>
      </c>
      <c r="D320" s="247" t="s">
        <v>224</v>
      </c>
      <c r="E320" s="248">
        <v>2</v>
      </c>
      <c r="F320" s="249"/>
      <c r="G320" s="250">
        <f>ROUND(E320*F320,2)</f>
        <v>0</v>
      </c>
      <c r="H320" s="227">
        <v>199.5</v>
      </c>
      <c r="I320" s="226">
        <f>ROUND(E320*H320,2)</f>
        <v>399</v>
      </c>
      <c r="J320" s="227">
        <v>0</v>
      </c>
      <c r="K320" s="226">
        <f>ROUND(E320*J320,2)</f>
        <v>0</v>
      </c>
      <c r="L320" s="226">
        <v>15</v>
      </c>
      <c r="M320" s="226">
        <f>G320*(1+L320/100)</f>
        <v>0</v>
      </c>
      <c r="N320" s="226">
        <v>1.8000000000000001E-4</v>
      </c>
      <c r="O320" s="226">
        <f>ROUND(E320*N320,2)</f>
        <v>0</v>
      </c>
      <c r="P320" s="226">
        <v>0</v>
      </c>
      <c r="Q320" s="226">
        <f>ROUND(E320*P320,2)</f>
        <v>0</v>
      </c>
      <c r="R320" s="226" t="s">
        <v>167</v>
      </c>
      <c r="S320" s="226" t="s">
        <v>145</v>
      </c>
      <c r="T320" s="226" t="s">
        <v>145</v>
      </c>
      <c r="U320" s="226">
        <v>0</v>
      </c>
      <c r="V320" s="226">
        <f>ROUND(E320*U320,2)</f>
        <v>0</v>
      </c>
      <c r="W320" s="226"/>
      <c r="X320" s="226" t="s">
        <v>168</v>
      </c>
      <c r="Y320" s="207"/>
      <c r="Z320" s="207"/>
      <c r="AA320" s="207"/>
      <c r="AB320" s="207"/>
      <c r="AC320" s="207"/>
      <c r="AD320" s="207"/>
      <c r="AE320" s="207"/>
      <c r="AF320" s="207"/>
      <c r="AG320" s="207" t="s">
        <v>169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5">
      <c r="A321" s="245">
        <v>143</v>
      </c>
      <c r="B321" s="246" t="s">
        <v>652</v>
      </c>
      <c r="C321" s="255" t="s">
        <v>653</v>
      </c>
      <c r="D321" s="247" t="s">
        <v>224</v>
      </c>
      <c r="E321" s="248">
        <v>1</v>
      </c>
      <c r="F321" s="249"/>
      <c r="G321" s="250">
        <f>ROUND(E321*F321,2)</f>
        <v>0</v>
      </c>
      <c r="H321" s="227">
        <v>145</v>
      </c>
      <c r="I321" s="226">
        <f>ROUND(E321*H321,2)</f>
        <v>145</v>
      </c>
      <c r="J321" s="227">
        <v>0</v>
      </c>
      <c r="K321" s="226">
        <f>ROUND(E321*J321,2)</f>
        <v>0</v>
      </c>
      <c r="L321" s="226">
        <v>15</v>
      </c>
      <c r="M321" s="226">
        <f>G321*(1+L321/100)</f>
        <v>0</v>
      </c>
      <c r="N321" s="226">
        <v>1.8000000000000001E-4</v>
      </c>
      <c r="O321" s="226">
        <f>ROUND(E321*N321,2)</f>
        <v>0</v>
      </c>
      <c r="P321" s="226">
        <v>0</v>
      </c>
      <c r="Q321" s="226">
        <f>ROUND(E321*P321,2)</f>
        <v>0</v>
      </c>
      <c r="R321" s="226" t="s">
        <v>167</v>
      </c>
      <c r="S321" s="226" t="s">
        <v>145</v>
      </c>
      <c r="T321" s="226" t="s">
        <v>145</v>
      </c>
      <c r="U321" s="226">
        <v>0</v>
      </c>
      <c r="V321" s="226">
        <f>ROUND(E321*U321,2)</f>
        <v>0</v>
      </c>
      <c r="W321" s="226"/>
      <c r="X321" s="226" t="s">
        <v>168</v>
      </c>
      <c r="Y321" s="207"/>
      <c r="Z321" s="207"/>
      <c r="AA321" s="207"/>
      <c r="AB321" s="207"/>
      <c r="AC321" s="207"/>
      <c r="AD321" s="207"/>
      <c r="AE321" s="207"/>
      <c r="AF321" s="207"/>
      <c r="AG321" s="207" t="s">
        <v>169</v>
      </c>
      <c r="AH321" s="207"/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5">
      <c r="A322" s="245">
        <v>144</v>
      </c>
      <c r="B322" s="246" t="s">
        <v>654</v>
      </c>
      <c r="C322" s="255" t="s">
        <v>655</v>
      </c>
      <c r="D322" s="247" t="s">
        <v>224</v>
      </c>
      <c r="E322" s="248">
        <v>1</v>
      </c>
      <c r="F322" s="249"/>
      <c r="G322" s="250">
        <f>ROUND(E322*F322,2)</f>
        <v>0</v>
      </c>
      <c r="H322" s="227">
        <v>378</v>
      </c>
      <c r="I322" s="226">
        <f>ROUND(E322*H322,2)</f>
        <v>378</v>
      </c>
      <c r="J322" s="227">
        <v>0</v>
      </c>
      <c r="K322" s="226">
        <f>ROUND(E322*J322,2)</f>
        <v>0</v>
      </c>
      <c r="L322" s="226">
        <v>15</v>
      </c>
      <c r="M322" s="226">
        <f>G322*(1+L322/100)</f>
        <v>0</v>
      </c>
      <c r="N322" s="226">
        <v>4.0000000000000002E-4</v>
      </c>
      <c r="O322" s="226">
        <f>ROUND(E322*N322,2)</f>
        <v>0</v>
      </c>
      <c r="P322" s="226">
        <v>0</v>
      </c>
      <c r="Q322" s="226">
        <f>ROUND(E322*P322,2)</f>
        <v>0</v>
      </c>
      <c r="R322" s="226" t="s">
        <v>167</v>
      </c>
      <c r="S322" s="226" t="s">
        <v>145</v>
      </c>
      <c r="T322" s="226" t="s">
        <v>145</v>
      </c>
      <c r="U322" s="226">
        <v>0</v>
      </c>
      <c r="V322" s="226">
        <f>ROUND(E322*U322,2)</f>
        <v>0</v>
      </c>
      <c r="W322" s="226"/>
      <c r="X322" s="226" t="s">
        <v>168</v>
      </c>
      <c r="Y322" s="207"/>
      <c r="Z322" s="207"/>
      <c r="AA322" s="207"/>
      <c r="AB322" s="207"/>
      <c r="AC322" s="207"/>
      <c r="AD322" s="207"/>
      <c r="AE322" s="207"/>
      <c r="AF322" s="207"/>
      <c r="AG322" s="207" t="s">
        <v>169</v>
      </c>
      <c r="AH322" s="207"/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5">
      <c r="A323" s="245">
        <v>145</v>
      </c>
      <c r="B323" s="246" t="s">
        <v>656</v>
      </c>
      <c r="C323" s="255" t="s">
        <v>657</v>
      </c>
      <c r="D323" s="247" t="s">
        <v>224</v>
      </c>
      <c r="E323" s="248">
        <v>1</v>
      </c>
      <c r="F323" s="249"/>
      <c r="G323" s="250">
        <f>ROUND(E323*F323,2)</f>
        <v>0</v>
      </c>
      <c r="H323" s="227">
        <v>885</v>
      </c>
      <c r="I323" s="226">
        <f>ROUND(E323*H323,2)</f>
        <v>885</v>
      </c>
      <c r="J323" s="227">
        <v>0</v>
      </c>
      <c r="K323" s="226">
        <f>ROUND(E323*J323,2)</f>
        <v>0</v>
      </c>
      <c r="L323" s="226">
        <v>15</v>
      </c>
      <c r="M323" s="226">
        <f>G323*(1+L323/100)</f>
        <v>0</v>
      </c>
      <c r="N323" s="226">
        <v>5.0000000000000001E-4</v>
      </c>
      <c r="O323" s="226">
        <f>ROUND(E323*N323,2)</f>
        <v>0</v>
      </c>
      <c r="P323" s="226">
        <v>0</v>
      </c>
      <c r="Q323" s="226">
        <f>ROUND(E323*P323,2)</f>
        <v>0</v>
      </c>
      <c r="R323" s="226" t="s">
        <v>167</v>
      </c>
      <c r="S323" s="226" t="s">
        <v>145</v>
      </c>
      <c r="T323" s="226" t="s">
        <v>145</v>
      </c>
      <c r="U323" s="226">
        <v>0</v>
      </c>
      <c r="V323" s="226">
        <f>ROUND(E323*U323,2)</f>
        <v>0</v>
      </c>
      <c r="W323" s="226"/>
      <c r="X323" s="226" t="s">
        <v>168</v>
      </c>
      <c r="Y323" s="207"/>
      <c r="Z323" s="207"/>
      <c r="AA323" s="207"/>
      <c r="AB323" s="207"/>
      <c r="AC323" s="207"/>
      <c r="AD323" s="207"/>
      <c r="AE323" s="207"/>
      <c r="AF323" s="207"/>
      <c r="AG323" s="207" t="s">
        <v>169</v>
      </c>
      <c r="AH323" s="207"/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ht="20.399999999999999" outlineLevel="1" x14ac:dyDescent="0.25">
      <c r="A324" s="245">
        <v>146</v>
      </c>
      <c r="B324" s="246" t="s">
        <v>658</v>
      </c>
      <c r="C324" s="255" t="s">
        <v>659</v>
      </c>
      <c r="D324" s="247" t="s">
        <v>224</v>
      </c>
      <c r="E324" s="248">
        <v>2</v>
      </c>
      <c r="F324" s="249"/>
      <c r="G324" s="250">
        <f>ROUND(E324*F324,2)</f>
        <v>0</v>
      </c>
      <c r="H324" s="227">
        <v>1416</v>
      </c>
      <c r="I324" s="226">
        <f>ROUND(E324*H324,2)</f>
        <v>2832</v>
      </c>
      <c r="J324" s="227">
        <v>0</v>
      </c>
      <c r="K324" s="226">
        <f>ROUND(E324*J324,2)</f>
        <v>0</v>
      </c>
      <c r="L324" s="226">
        <v>15</v>
      </c>
      <c r="M324" s="226">
        <f>G324*(1+L324/100)</f>
        <v>0</v>
      </c>
      <c r="N324" s="226">
        <v>2.7E-4</v>
      </c>
      <c r="O324" s="226">
        <f>ROUND(E324*N324,2)</f>
        <v>0</v>
      </c>
      <c r="P324" s="226">
        <v>0</v>
      </c>
      <c r="Q324" s="226">
        <f>ROUND(E324*P324,2)</f>
        <v>0</v>
      </c>
      <c r="R324" s="226" t="s">
        <v>167</v>
      </c>
      <c r="S324" s="226" t="s">
        <v>145</v>
      </c>
      <c r="T324" s="226" t="s">
        <v>145</v>
      </c>
      <c r="U324" s="226">
        <v>0</v>
      </c>
      <c r="V324" s="226">
        <f>ROUND(E324*U324,2)</f>
        <v>0</v>
      </c>
      <c r="W324" s="226"/>
      <c r="X324" s="226" t="s">
        <v>168</v>
      </c>
      <c r="Y324" s="207"/>
      <c r="Z324" s="207"/>
      <c r="AA324" s="207"/>
      <c r="AB324" s="207"/>
      <c r="AC324" s="207"/>
      <c r="AD324" s="207"/>
      <c r="AE324" s="207"/>
      <c r="AF324" s="207"/>
      <c r="AG324" s="207" t="s">
        <v>169</v>
      </c>
      <c r="AH324" s="207"/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5">
      <c r="A325" s="245">
        <v>147</v>
      </c>
      <c r="B325" s="246" t="s">
        <v>660</v>
      </c>
      <c r="C325" s="255" t="s">
        <v>661</v>
      </c>
      <c r="D325" s="247" t="s">
        <v>662</v>
      </c>
      <c r="E325" s="248">
        <v>25</v>
      </c>
      <c r="F325" s="249"/>
      <c r="G325" s="250">
        <f>ROUND(E325*F325,2)</f>
        <v>0</v>
      </c>
      <c r="H325" s="227">
        <v>12</v>
      </c>
      <c r="I325" s="226">
        <f>ROUND(E325*H325,2)</f>
        <v>300</v>
      </c>
      <c r="J325" s="227">
        <v>0</v>
      </c>
      <c r="K325" s="226">
        <f>ROUND(E325*J325,2)</f>
        <v>0</v>
      </c>
      <c r="L325" s="226">
        <v>15</v>
      </c>
      <c r="M325" s="226">
        <f>G325*(1+L325/100)</f>
        <v>0</v>
      </c>
      <c r="N325" s="226">
        <v>1</v>
      </c>
      <c r="O325" s="226">
        <f>ROUND(E325*N325,2)</f>
        <v>25</v>
      </c>
      <c r="P325" s="226">
        <v>0</v>
      </c>
      <c r="Q325" s="226">
        <f>ROUND(E325*P325,2)</f>
        <v>0</v>
      </c>
      <c r="R325" s="226" t="s">
        <v>167</v>
      </c>
      <c r="S325" s="226" t="s">
        <v>145</v>
      </c>
      <c r="T325" s="226" t="s">
        <v>161</v>
      </c>
      <c r="U325" s="226">
        <v>0</v>
      </c>
      <c r="V325" s="226">
        <f>ROUND(E325*U325,2)</f>
        <v>0</v>
      </c>
      <c r="W325" s="226"/>
      <c r="X325" s="226" t="s">
        <v>168</v>
      </c>
      <c r="Y325" s="207"/>
      <c r="Z325" s="207"/>
      <c r="AA325" s="207"/>
      <c r="AB325" s="207"/>
      <c r="AC325" s="207"/>
      <c r="AD325" s="207"/>
      <c r="AE325" s="207"/>
      <c r="AF325" s="207"/>
      <c r="AG325" s="207" t="s">
        <v>169</v>
      </c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5">
      <c r="A326" s="245">
        <v>148</v>
      </c>
      <c r="B326" s="246" t="s">
        <v>663</v>
      </c>
      <c r="C326" s="255" t="s">
        <v>664</v>
      </c>
      <c r="D326" s="247" t="s">
        <v>285</v>
      </c>
      <c r="E326" s="248">
        <v>1</v>
      </c>
      <c r="F326" s="249"/>
      <c r="G326" s="250">
        <f>ROUND(E326*F326,2)</f>
        <v>0</v>
      </c>
      <c r="H326" s="227">
        <v>0</v>
      </c>
      <c r="I326" s="226">
        <f>ROUND(E326*H326,2)</f>
        <v>0</v>
      </c>
      <c r="J326" s="227">
        <v>5000</v>
      </c>
      <c r="K326" s="226">
        <f>ROUND(E326*J326,2)</f>
        <v>5000</v>
      </c>
      <c r="L326" s="226">
        <v>15</v>
      </c>
      <c r="M326" s="226">
        <f>G326*(1+L326/100)</f>
        <v>0</v>
      </c>
      <c r="N326" s="226">
        <v>0</v>
      </c>
      <c r="O326" s="226">
        <f>ROUND(E326*N326,2)</f>
        <v>0</v>
      </c>
      <c r="P326" s="226">
        <v>0</v>
      </c>
      <c r="Q326" s="226">
        <f>ROUND(E326*P326,2)</f>
        <v>0</v>
      </c>
      <c r="R326" s="226"/>
      <c r="S326" s="226" t="s">
        <v>286</v>
      </c>
      <c r="T326" s="226" t="s">
        <v>161</v>
      </c>
      <c r="U326" s="226">
        <v>0</v>
      </c>
      <c r="V326" s="226">
        <f>ROUND(E326*U326,2)</f>
        <v>0</v>
      </c>
      <c r="W326" s="226"/>
      <c r="X326" s="226" t="s">
        <v>211</v>
      </c>
      <c r="Y326" s="207"/>
      <c r="Z326" s="207"/>
      <c r="AA326" s="207"/>
      <c r="AB326" s="207"/>
      <c r="AC326" s="207"/>
      <c r="AD326" s="207"/>
      <c r="AE326" s="207"/>
      <c r="AF326" s="207"/>
      <c r="AG326" s="207" t="s">
        <v>212</v>
      </c>
      <c r="AH326" s="207"/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x14ac:dyDescent="0.25">
      <c r="A327" s="233" t="s">
        <v>140</v>
      </c>
      <c r="B327" s="234" t="s">
        <v>108</v>
      </c>
      <c r="C327" s="252" t="s">
        <v>109</v>
      </c>
      <c r="D327" s="235"/>
      <c r="E327" s="236"/>
      <c r="F327" s="237"/>
      <c r="G327" s="238">
        <f>SUMIF(AG328:AG331,"&lt;&gt;NOR",G328:G331)</f>
        <v>0</v>
      </c>
      <c r="H327" s="232"/>
      <c r="I327" s="232">
        <f>SUM(I328:I331)</f>
        <v>227.07</v>
      </c>
      <c r="J327" s="232"/>
      <c r="K327" s="232">
        <f>SUM(K328:K331)</f>
        <v>452.93</v>
      </c>
      <c r="L327" s="232"/>
      <c r="M327" s="232">
        <f>SUM(M328:M331)</f>
        <v>0</v>
      </c>
      <c r="N327" s="232"/>
      <c r="O327" s="232">
        <f>SUM(O328:O331)</f>
        <v>0</v>
      </c>
      <c r="P327" s="232"/>
      <c r="Q327" s="232">
        <f>SUM(Q328:Q331)</f>
        <v>0</v>
      </c>
      <c r="R327" s="232"/>
      <c r="S327" s="232"/>
      <c r="T327" s="232"/>
      <c r="U327" s="232"/>
      <c r="V327" s="232">
        <f>SUM(V328:V331)</f>
        <v>0.91999999999999993</v>
      </c>
      <c r="W327" s="232"/>
      <c r="X327" s="232"/>
      <c r="AG327" t="s">
        <v>141</v>
      </c>
    </row>
    <row r="328" spans="1:60" outlineLevel="1" x14ac:dyDescent="0.25">
      <c r="A328" s="245">
        <v>149</v>
      </c>
      <c r="B328" s="246" t="s">
        <v>665</v>
      </c>
      <c r="C328" s="255" t="s">
        <v>666</v>
      </c>
      <c r="D328" s="247" t="s">
        <v>224</v>
      </c>
      <c r="E328" s="248">
        <v>1</v>
      </c>
      <c r="F328" s="249"/>
      <c r="G328" s="250">
        <f>ROUND(E328*F328,2)</f>
        <v>0</v>
      </c>
      <c r="H328" s="227">
        <v>75.069999999999993</v>
      </c>
      <c r="I328" s="226">
        <f>ROUND(E328*H328,2)</f>
        <v>75.069999999999993</v>
      </c>
      <c r="J328" s="227">
        <v>116.43</v>
      </c>
      <c r="K328" s="226">
        <f>ROUND(E328*J328,2)</f>
        <v>116.43</v>
      </c>
      <c r="L328" s="226">
        <v>15</v>
      </c>
      <c r="M328" s="226">
        <f>G328*(1+L328/100)</f>
        <v>0</v>
      </c>
      <c r="N328" s="226">
        <v>0</v>
      </c>
      <c r="O328" s="226">
        <f>ROUND(E328*N328,2)</f>
        <v>0</v>
      </c>
      <c r="P328" s="226">
        <v>0</v>
      </c>
      <c r="Q328" s="226">
        <f>ROUND(E328*P328,2)</f>
        <v>0</v>
      </c>
      <c r="R328" s="226"/>
      <c r="S328" s="226" t="s">
        <v>145</v>
      </c>
      <c r="T328" s="226" t="s">
        <v>145</v>
      </c>
      <c r="U328" s="226">
        <v>0.23599999999999999</v>
      </c>
      <c r="V328" s="226">
        <f>ROUND(E328*U328,2)</f>
        <v>0.24</v>
      </c>
      <c r="W328" s="226"/>
      <c r="X328" s="226" t="s">
        <v>146</v>
      </c>
      <c r="Y328" s="207"/>
      <c r="Z328" s="207"/>
      <c r="AA328" s="207"/>
      <c r="AB328" s="207"/>
      <c r="AC328" s="207"/>
      <c r="AD328" s="207"/>
      <c r="AE328" s="207"/>
      <c r="AF328" s="207"/>
      <c r="AG328" s="207" t="s">
        <v>147</v>
      </c>
      <c r="AH328" s="207"/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5">
      <c r="A329" s="245">
        <v>150</v>
      </c>
      <c r="B329" s="246" t="s">
        <v>667</v>
      </c>
      <c r="C329" s="255" t="s">
        <v>668</v>
      </c>
      <c r="D329" s="247" t="s">
        <v>224</v>
      </c>
      <c r="E329" s="248">
        <v>1</v>
      </c>
      <c r="F329" s="249"/>
      <c r="G329" s="250">
        <f>ROUND(E329*F329,2)</f>
        <v>0</v>
      </c>
      <c r="H329" s="227">
        <v>0</v>
      </c>
      <c r="I329" s="226">
        <f>ROUND(E329*H329,2)</f>
        <v>0</v>
      </c>
      <c r="J329" s="227">
        <v>237</v>
      </c>
      <c r="K329" s="226">
        <f>ROUND(E329*J329,2)</f>
        <v>237</v>
      </c>
      <c r="L329" s="226">
        <v>15</v>
      </c>
      <c r="M329" s="226">
        <f>G329*(1+L329/100)</f>
        <v>0</v>
      </c>
      <c r="N329" s="226">
        <v>0</v>
      </c>
      <c r="O329" s="226">
        <f>ROUND(E329*N329,2)</f>
        <v>0</v>
      </c>
      <c r="P329" s="226">
        <v>0</v>
      </c>
      <c r="Q329" s="226">
        <f>ROUND(E329*P329,2)</f>
        <v>0</v>
      </c>
      <c r="R329" s="226"/>
      <c r="S329" s="226" t="s">
        <v>145</v>
      </c>
      <c r="T329" s="226" t="s">
        <v>145</v>
      </c>
      <c r="U329" s="226">
        <v>0.48</v>
      </c>
      <c r="V329" s="226">
        <f>ROUND(E329*U329,2)</f>
        <v>0.48</v>
      </c>
      <c r="W329" s="226"/>
      <c r="X329" s="226" t="s">
        <v>146</v>
      </c>
      <c r="Y329" s="207"/>
      <c r="Z329" s="207"/>
      <c r="AA329" s="207"/>
      <c r="AB329" s="207"/>
      <c r="AC329" s="207"/>
      <c r="AD329" s="207"/>
      <c r="AE329" s="207"/>
      <c r="AF329" s="207"/>
      <c r="AG329" s="207" t="s">
        <v>147</v>
      </c>
      <c r="AH329" s="207"/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5">
      <c r="A330" s="245">
        <v>151</v>
      </c>
      <c r="B330" s="246" t="s">
        <v>669</v>
      </c>
      <c r="C330" s="255" t="s">
        <v>670</v>
      </c>
      <c r="D330" s="247" t="s">
        <v>224</v>
      </c>
      <c r="E330" s="248">
        <v>1</v>
      </c>
      <c r="F330" s="249"/>
      <c r="G330" s="250">
        <f>ROUND(E330*F330,2)</f>
        <v>0</v>
      </c>
      <c r="H330" s="227">
        <v>0</v>
      </c>
      <c r="I330" s="226">
        <f>ROUND(E330*H330,2)</f>
        <v>0</v>
      </c>
      <c r="J330" s="227">
        <v>99.5</v>
      </c>
      <c r="K330" s="226">
        <f>ROUND(E330*J330,2)</f>
        <v>99.5</v>
      </c>
      <c r="L330" s="226">
        <v>15</v>
      </c>
      <c r="M330" s="226">
        <f>G330*(1+L330/100)</f>
        <v>0</v>
      </c>
      <c r="N330" s="226">
        <v>0</v>
      </c>
      <c r="O330" s="226">
        <f>ROUND(E330*N330,2)</f>
        <v>0</v>
      </c>
      <c r="P330" s="226">
        <v>0</v>
      </c>
      <c r="Q330" s="226">
        <f>ROUND(E330*P330,2)</f>
        <v>0</v>
      </c>
      <c r="R330" s="226"/>
      <c r="S330" s="226" t="s">
        <v>145</v>
      </c>
      <c r="T330" s="226" t="s">
        <v>145</v>
      </c>
      <c r="U330" s="226">
        <v>0.20166999999999999</v>
      </c>
      <c r="V330" s="226">
        <f>ROUND(E330*U330,2)</f>
        <v>0.2</v>
      </c>
      <c r="W330" s="226"/>
      <c r="X330" s="226" t="s">
        <v>146</v>
      </c>
      <c r="Y330" s="207"/>
      <c r="Z330" s="207"/>
      <c r="AA330" s="207"/>
      <c r="AB330" s="207"/>
      <c r="AC330" s="207"/>
      <c r="AD330" s="207"/>
      <c r="AE330" s="207"/>
      <c r="AF330" s="207"/>
      <c r="AG330" s="207" t="s">
        <v>147</v>
      </c>
      <c r="AH330" s="207"/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outlineLevel="1" x14ac:dyDescent="0.25">
      <c r="A331" s="245">
        <v>152</v>
      </c>
      <c r="B331" s="246" t="s">
        <v>671</v>
      </c>
      <c r="C331" s="255" t="s">
        <v>672</v>
      </c>
      <c r="D331" s="247" t="s">
        <v>224</v>
      </c>
      <c r="E331" s="248">
        <v>1</v>
      </c>
      <c r="F331" s="249"/>
      <c r="G331" s="250">
        <f>ROUND(E331*F331,2)</f>
        <v>0</v>
      </c>
      <c r="H331" s="227">
        <v>152</v>
      </c>
      <c r="I331" s="226">
        <f>ROUND(E331*H331,2)</f>
        <v>152</v>
      </c>
      <c r="J331" s="227">
        <v>0</v>
      </c>
      <c r="K331" s="226">
        <f>ROUND(E331*J331,2)</f>
        <v>0</v>
      </c>
      <c r="L331" s="226">
        <v>15</v>
      </c>
      <c r="M331" s="226">
        <f>G331*(1+L331/100)</f>
        <v>0</v>
      </c>
      <c r="N331" s="226">
        <v>1.0000000000000001E-5</v>
      </c>
      <c r="O331" s="226">
        <f>ROUND(E331*N331,2)</f>
        <v>0</v>
      </c>
      <c r="P331" s="226">
        <v>0</v>
      </c>
      <c r="Q331" s="226">
        <f>ROUND(E331*P331,2)</f>
        <v>0</v>
      </c>
      <c r="R331" s="226" t="s">
        <v>167</v>
      </c>
      <c r="S331" s="226" t="s">
        <v>145</v>
      </c>
      <c r="T331" s="226" t="s">
        <v>145</v>
      </c>
      <c r="U331" s="226">
        <v>0</v>
      </c>
      <c r="V331" s="226">
        <f>ROUND(E331*U331,2)</f>
        <v>0</v>
      </c>
      <c r="W331" s="226"/>
      <c r="X331" s="226" t="s">
        <v>168</v>
      </c>
      <c r="Y331" s="207"/>
      <c r="Z331" s="207"/>
      <c r="AA331" s="207"/>
      <c r="AB331" s="207"/>
      <c r="AC331" s="207"/>
      <c r="AD331" s="207"/>
      <c r="AE331" s="207"/>
      <c r="AF331" s="207"/>
      <c r="AG331" s="207" t="s">
        <v>169</v>
      </c>
      <c r="AH331" s="207"/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x14ac:dyDescent="0.25">
      <c r="A332" s="233" t="s">
        <v>140</v>
      </c>
      <c r="B332" s="234" t="s">
        <v>110</v>
      </c>
      <c r="C332" s="252" t="s">
        <v>111</v>
      </c>
      <c r="D332" s="235"/>
      <c r="E332" s="236"/>
      <c r="F332" s="237"/>
      <c r="G332" s="238">
        <f>SUMIF(AG333:AG339,"&lt;&gt;NOR",G333:G339)</f>
        <v>0</v>
      </c>
      <c r="H332" s="232"/>
      <c r="I332" s="232">
        <f>SUM(I333:I339)</f>
        <v>0</v>
      </c>
      <c r="J332" s="232"/>
      <c r="K332" s="232">
        <f>SUM(K333:K339)</f>
        <v>2484.7399999999998</v>
      </c>
      <c r="L332" s="232"/>
      <c r="M332" s="232">
        <f>SUM(M333:M339)</f>
        <v>0</v>
      </c>
      <c r="N332" s="232"/>
      <c r="O332" s="232">
        <f>SUM(O333:O339)</f>
        <v>0</v>
      </c>
      <c r="P332" s="232"/>
      <c r="Q332" s="232">
        <f>SUM(Q333:Q339)</f>
        <v>0</v>
      </c>
      <c r="R332" s="232"/>
      <c r="S332" s="232"/>
      <c r="T332" s="232"/>
      <c r="U332" s="232"/>
      <c r="V332" s="232">
        <f>SUM(V333:V339)</f>
        <v>3.66</v>
      </c>
      <c r="W332" s="232"/>
      <c r="X332" s="232"/>
      <c r="AG332" t="s">
        <v>141</v>
      </c>
    </row>
    <row r="333" spans="1:60" outlineLevel="1" x14ac:dyDescent="0.25">
      <c r="A333" s="245">
        <v>153</v>
      </c>
      <c r="B333" s="246" t="s">
        <v>673</v>
      </c>
      <c r="C333" s="255" t="s">
        <v>674</v>
      </c>
      <c r="D333" s="247" t="s">
        <v>675</v>
      </c>
      <c r="E333" s="248">
        <v>4</v>
      </c>
      <c r="F333" s="249"/>
      <c r="G333" s="250">
        <f>ROUND(E333*F333,2)</f>
        <v>0</v>
      </c>
      <c r="H333" s="227">
        <v>0</v>
      </c>
      <c r="I333" s="226">
        <f>ROUND(E333*H333,2)</f>
        <v>0</v>
      </c>
      <c r="J333" s="227">
        <v>49.7</v>
      </c>
      <c r="K333" s="226">
        <f>ROUND(E333*J333,2)</f>
        <v>198.8</v>
      </c>
      <c r="L333" s="226">
        <v>15</v>
      </c>
      <c r="M333" s="226">
        <f>G333*(1+L333/100)</f>
        <v>0</v>
      </c>
      <c r="N333" s="226">
        <v>0</v>
      </c>
      <c r="O333" s="226">
        <f>ROUND(E333*N333,2)</f>
        <v>0</v>
      </c>
      <c r="P333" s="226">
        <v>0</v>
      </c>
      <c r="Q333" s="226">
        <f>ROUND(E333*P333,2)</f>
        <v>0</v>
      </c>
      <c r="R333" s="226"/>
      <c r="S333" s="226" t="s">
        <v>145</v>
      </c>
      <c r="T333" s="226" t="s">
        <v>145</v>
      </c>
      <c r="U333" s="226">
        <v>0</v>
      </c>
      <c r="V333" s="226">
        <f>ROUND(E333*U333,2)</f>
        <v>0</v>
      </c>
      <c r="W333" s="226"/>
      <c r="X333" s="226" t="s">
        <v>146</v>
      </c>
      <c r="Y333" s="207"/>
      <c r="Z333" s="207"/>
      <c r="AA333" s="207"/>
      <c r="AB333" s="207"/>
      <c r="AC333" s="207"/>
      <c r="AD333" s="207"/>
      <c r="AE333" s="207"/>
      <c r="AF333" s="207"/>
      <c r="AG333" s="207" t="s">
        <v>147</v>
      </c>
      <c r="AH333" s="207"/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5">
      <c r="A334" s="245">
        <v>154</v>
      </c>
      <c r="B334" s="246" t="s">
        <v>676</v>
      </c>
      <c r="C334" s="255" t="s">
        <v>677</v>
      </c>
      <c r="D334" s="247" t="s">
        <v>144</v>
      </c>
      <c r="E334" s="248">
        <v>1.3267199999999999</v>
      </c>
      <c r="F334" s="249"/>
      <c r="G334" s="250">
        <f>ROUND(E334*F334,2)</f>
        <v>0</v>
      </c>
      <c r="H334" s="227">
        <v>0</v>
      </c>
      <c r="I334" s="226">
        <f>ROUND(E334*H334,2)</f>
        <v>0</v>
      </c>
      <c r="J334" s="227">
        <v>168.5</v>
      </c>
      <c r="K334" s="226">
        <f>ROUND(E334*J334,2)</f>
        <v>223.55</v>
      </c>
      <c r="L334" s="226">
        <v>15</v>
      </c>
      <c r="M334" s="226">
        <f>G334*(1+L334/100)</f>
        <v>0</v>
      </c>
      <c r="N334" s="226">
        <v>0</v>
      </c>
      <c r="O334" s="226">
        <f>ROUND(E334*N334,2)</f>
        <v>0</v>
      </c>
      <c r="P334" s="226">
        <v>0</v>
      </c>
      <c r="Q334" s="226">
        <f>ROUND(E334*P334,2)</f>
        <v>0</v>
      </c>
      <c r="R334" s="226"/>
      <c r="S334" s="226" t="s">
        <v>145</v>
      </c>
      <c r="T334" s="226" t="s">
        <v>145</v>
      </c>
      <c r="U334" s="226">
        <v>0.27700000000000002</v>
      </c>
      <c r="V334" s="226">
        <f>ROUND(E334*U334,2)</f>
        <v>0.37</v>
      </c>
      <c r="W334" s="226"/>
      <c r="X334" s="226" t="s">
        <v>678</v>
      </c>
      <c r="Y334" s="207"/>
      <c r="Z334" s="207"/>
      <c r="AA334" s="207"/>
      <c r="AB334" s="207"/>
      <c r="AC334" s="207"/>
      <c r="AD334" s="207"/>
      <c r="AE334" s="207"/>
      <c r="AF334" s="207"/>
      <c r="AG334" s="207" t="s">
        <v>679</v>
      </c>
      <c r="AH334" s="207"/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outlineLevel="1" x14ac:dyDescent="0.25">
      <c r="A335" s="245">
        <v>155</v>
      </c>
      <c r="B335" s="246" t="s">
        <v>680</v>
      </c>
      <c r="C335" s="255" t="s">
        <v>681</v>
      </c>
      <c r="D335" s="247" t="s">
        <v>144</v>
      </c>
      <c r="E335" s="248">
        <v>1.3267199999999999</v>
      </c>
      <c r="F335" s="249"/>
      <c r="G335" s="250">
        <f>ROUND(E335*F335,2)</f>
        <v>0</v>
      </c>
      <c r="H335" s="227">
        <v>0</v>
      </c>
      <c r="I335" s="226">
        <f>ROUND(E335*H335,2)</f>
        <v>0</v>
      </c>
      <c r="J335" s="227">
        <v>234.5</v>
      </c>
      <c r="K335" s="226">
        <f>ROUND(E335*J335,2)</f>
        <v>311.12</v>
      </c>
      <c r="L335" s="226">
        <v>15</v>
      </c>
      <c r="M335" s="226">
        <f>G335*(1+L335/100)</f>
        <v>0</v>
      </c>
      <c r="N335" s="226">
        <v>0</v>
      </c>
      <c r="O335" s="226">
        <f>ROUND(E335*N335,2)</f>
        <v>0</v>
      </c>
      <c r="P335" s="226">
        <v>0</v>
      </c>
      <c r="Q335" s="226">
        <f>ROUND(E335*P335,2)</f>
        <v>0</v>
      </c>
      <c r="R335" s="226"/>
      <c r="S335" s="226" t="s">
        <v>145</v>
      </c>
      <c r="T335" s="226" t="s">
        <v>145</v>
      </c>
      <c r="U335" s="226">
        <v>0.49</v>
      </c>
      <c r="V335" s="226">
        <f>ROUND(E335*U335,2)</f>
        <v>0.65</v>
      </c>
      <c r="W335" s="226"/>
      <c r="X335" s="226" t="s">
        <v>678</v>
      </c>
      <c r="Y335" s="207"/>
      <c r="Z335" s="207"/>
      <c r="AA335" s="207"/>
      <c r="AB335" s="207"/>
      <c r="AC335" s="207"/>
      <c r="AD335" s="207"/>
      <c r="AE335" s="207"/>
      <c r="AF335" s="207"/>
      <c r="AG335" s="207" t="s">
        <v>679</v>
      </c>
      <c r="AH335" s="207"/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5">
      <c r="A336" s="245">
        <v>156</v>
      </c>
      <c r="B336" s="246" t="s">
        <v>682</v>
      </c>
      <c r="C336" s="255" t="s">
        <v>683</v>
      </c>
      <c r="D336" s="247" t="s">
        <v>144</v>
      </c>
      <c r="E336" s="248">
        <v>26.53436</v>
      </c>
      <c r="F336" s="249"/>
      <c r="G336" s="250">
        <f>ROUND(E336*F336,2)</f>
        <v>0</v>
      </c>
      <c r="H336" s="227">
        <v>0</v>
      </c>
      <c r="I336" s="226">
        <f>ROUND(E336*H336,2)</f>
        <v>0</v>
      </c>
      <c r="J336" s="227">
        <v>16</v>
      </c>
      <c r="K336" s="226">
        <f>ROUND(E336*J336,2)</f>
        <v>424.55</v>
      </c>
      <c r="L336" s="226">
        <v>15</v>
      </c>
      <c r="M336" s="226">
        <f>G336*(1+L336/100)</f>
        <v>0</v>
      </c>
      <c r="N336" s="226">
        <v>0</v>
      </c>
      <c r="O336" s="226">
        <f>ROUND(E336*N336,2)</f>
        <v>0</v>
      </c>
      <c r="P336" s="226">
        <v>0</v>
      </c>
      <c r="Q336" s="226">
        <f>ROUND(E336*P336,2)</f>
        <v>0</v>
      </c>
      <c r="R336" s="226"/>
      <c r="S336" s="226" t="s">
        <v>145</v>
      </c>
      <c r="T336" s="226" t="s">
        <v>145</v>
      </c>
      <c r="U336" s="226">
        <v>0</v>
      </c>
      <c r="V336" s="226">
        <f>ROUND(E336*U336,2)</f>
        <v>0</v>
      </c>
      <c r="W336" s="226"/>
      <c r="X336" s="226" t="s">
        <v>678</v>
      </c>
      <c r="Y336" s="207"/>
      <c r="Z336" s="207"/>
      <c r="AA336" s="207"/>
      <c r="AB336" s="207"/>
      <c r="AC336" s="207"/>
      <c r="AD336" s="207"/>
      <c r="AE336" s="207"/>
      <c r="AF336" s="207"/>
      <c r="AG336" s="207" t="s">
        <v>679</v>
      </c>
      <c r="AH336" s="207"/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5">
      <c r="A337" s="245">
        <v>157</v>
      </c>
      <c r="B337" s="246" t="s">
        <v>684</v>
      </c>
      <c r="C337" s="255" t="s">
        <v>685</v>
      </c>
      <c r="D337" s="247" t="s">
        <v>144</v>
      </c>
      <c r="E337" s="248">
        <v>1.3267199999999999</v>
      </c>
      <c r="F337" s="249"/>
      <c r="G337" s="250">
        <f>ROUND(E337*F337,2)</f>
        <v>0</v>
      </c>
      <c r="H337" s="227">
        <v>0</v>
      </c>
      <c r="I337" s="226">
        <f>ROUND(E337*H337,2)</f>
        <v>0</v>
      </c>
      <c r="J337" s="227">
        <v>331</v>
      </c>
      <c r="K337" s="226">
        <f>ROUND(E337*J337,2)</f>
        <v>439.14</v>
      </c>
      <c r="L337" s="226">
        <v>15</v>
      </c>
      <c r="M337" s="226">
        <f>G337*(1+L337/100)</f>
        <v>0</v>
      </c>
      <c r="N337" s="226">
        <v>0</v>
      </c>
      <c r="O337" s="226">
        <f>ROUND(E337*N337,2)</f>
        <v>0</v>
      </c>
      <c r="P337" s="226">
        <v>0</v>
      </c>
      <c r="Q337" s="226">
        <f>ROUND(E337*P337,2)</f>
        <v>0</v>
      </c>
      <c r="R337" s="226"/>
      <c r="S337" s="226" t="s">
        <v>145</v>
      </c>
      <c r="T337" s="226" t="s">
        <v>145</v>
      </c>
      <c r="U337" s="226">
        <v>0.94199999999999995</v>
      </c>
      <c r="V337" s="226">
        <f>ROUND(E337*U337,2)</f>
        <v>1.25</v>
      </c>
      <c r="W337" s="226"/>
      <c r="X337" s="226" t="s">
        <v>678</v>
      </c>
      <c r="Y337" s="207"/>
      <c r="Z337" s="207"/>
      <c r="AA337" s="207"/>
      <c r="AB337" s="207"/>
      <c r="AC337" s="207"/>
      <c r="AD337" s="207"/>
      <c r="AE337" s="207"/>
      <c r="AF337" s="207"/>
      <c r="AG337" s="207" t="s">
        <v>679</v>
      </c>
      <c r="AH337" s="207"/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5">
      <c r="A338" s="245">
        <v>158</v>
      </c>
      <c r="B338" s="246" t="s">
        <v>686</v>
      </c>
      <c r="C338" s="255" t="s">
        <v>687</v>
      </c>
      <c r="D338" s="247" t="s">
        <v>144</v>
      </c>
      <c r="E338" s="248">
        <v>13.26718</v>
      </c>
      <c r="F338" s="249"/>
      <c r="G338" s="250">
        <f>ROUND(E338*F338,2)</f>
        <v>0</v>
      </c>
      <c r="H338" s="227">
        <v>0</v>
      </c>
      <c r="I338" s="226">
        <f>ROUND(E338*H338,2)</f>
        <v>0</v>
      </c>
      <c r="J338" s="227">
        <v>36.9</v>
      </c>
      <c r="K338" s="226">
        <f>ROUND(E338*J338,2)</f>
        <v>489.56</v>
      </c>
      <c r="L338" s="226">
        <v>15</v>
      </c>
      <c r="M338" s="226">
        <f>G338*(1+L338/100)</f>
        <v>0</v>
      </c>
      <c r="N338" s="226">
        <v>0</v>
      </c>
      <c r="O338" s="226">
        <f>ROUND(E338*N338,2)</f>
        <v>0</v>
      </c>
      <c r="P338" s="226">
        <v>0</v>
      </c>
      <c r="Q338" s="226">
        <f>ROUND(E338*P338,2)</f>
        <v>0</v>
      </c>
      <c r="R338" s="226"/>
      <c r="S338" s="226" t="s">
        <v>145</v>
      </c>
      <c r="T338" s="226" t="s">
        <v>145</v>
      </c>
      <c r="U338" s="226">
        <v>0.105</v>
      </c>
      <c r="V338" s="226">
        <f>ROUND(E338*U338,2)</f>
        <v>1.39</v>
      </c>
      <c r="W338" s="226"/>
      <c r="X338" s="226" t="s">
        <v>678</v>
      </c>
      <c r="Y338" s="207"/>
      <c r="Z338" s="207"/>
      <c r="AA338" s="207"/>
      <c r="AB338" s="207"/>
      <c r="AC338" s="207"/>
      <c r="AD338" s="207"/>
      <c r="AE338" s="207"/>
      <c r="AF338" s="207"/>
      <c r="AG338" s="207" t="s">
        <v>679</v>
      </c>
      <c r="AH338" s="207"/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5">
      <c r="A339" s="239">
        <v>159</v>
      </c>
      <c r="B339" s="240" t="s">
        <v>688</v>
      </c>
      <c r="C339" s="253" t="s">
        <v>689</v>
      </c>
      <c r="D339" s="241" t="s">
        <v>144</v>
      </c>
      <c r="E339" s="242">
        <v>1.3267199999999999</v>
      </c>
      <c r="F339" s="243"/>
      <c r="G339" s="244">
        <f>ROUND(E339*F339,2)</f>
        <v>0</v>
      </c>
      <c r="H339" s="227">
        <v>0</v>
      </c>
      <c r="I339" s="226">
        <f>ROUND(E339*H339,2)</f>
        <v>0</v>
      </c>
      <c r="J339" s="227">
        <v>300</v>
      </c>
      <c r="K339" s="226">
        <f>ROUND(E339*J339,2)</f>
        <v>398.02</v>
      </c>
      <c r="L339" s="226">
        <v>15</v>
      </c>
      <c r="M339" s="226">
        <f>G339*(1+L339/100)</f>
        <v>0</v>
      </c>
      <c r="N339" s="226">
        <v>0</v>
      </c>
      <c r="O339" s="226">
        <f>ROUND(E339*N339,2)</f>
        <v>0</v>
      </c>
      <c r="P339" s="226">
        <v>0</v>
      </c>
      <c r="Q339" s="226">
        <f>ROUND(E339*P339,2)</f>
        <v>0</v>
      </c>
      <c r="R339" s="226"/>
      <c r="S339" s="226" t="s">
        <v>690</v>
      </c>
      <c r="T339" s="226" t="s">
        <v>690</v>
      </c>
      <c r="U339" s="226">
        <v>0</v>
      </c>
      <c r="V339" s="226">
        <f>ROUND(E339*U339,2)</f>
        <v>0</v>
      </c>
      <c r="W339" s="226"/>
      <c r="X339" s="226" t="s">
        <v>678</v>
      </c>
      <c r="Y339" s="207"/>
      <c r="Z339" s="207"/>
      <c r="AA339" s="207"/>
      <c r="AB339" s="207"/>
      <c r="AC339" s="207"/>
      <c r="AD339" s="207"/>
      <c r="AE339" s="207"/>
      <c r="AF339" s="207"/>
      <c r="AG339" s="207" t="s">
        <v>679</v>
      </c>
      <c r="AH339" s="207"/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x14ac:dyDescent="0.25">
      <c r="A340" s="3"/>
      <c r="B340" s="4"/>
      <c r="C340" s="258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AE340">
        <v>15</v>
      </c>
      <c r="AF340">
        <v>21</v>
      </c>
      <c r="AG340" t="s">
        <v>127</v>
      </c>
    </row>
    <row r="341" spans="1:60" x14ac:dyDescent="0.25">
      <c r="A341" s="210"/>
      <c r="B341" s="211" t="s">
        <v>31</v>
      </c>
      <c r="C341" s="259"/>
      <c r="D341" s="212"/>
      <c r="E341" s="213"/>
      <c r="F341" s="213"/>
      <c r="G341" s="251">
        <f>G8+G12+G15+G49+G56+G84+G86+G88+G95+G110+G116+G131+G141+G167+G170+G176+G217+G234+G247+G285+G287+G327+G332</f>
        <v>0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AE341">
        <f>SUMIF(L7:L339,AE340,G7:G339)</f>
        <v>0</v>
      </c>
      <c r="AF341">
        <f>SUMIF(L7:L339,AF340,G7:G339)</f>
        <v>0</v>
      </c>
      <c r="AG341" t="s">
        <v>691</v>
      </c>
    </row>
    <row r="342" spans="1:60" x14ac:dyDescent="0.25">
      <c r="A342" s="3"/>
      <c r="B342" s="4"/>
      <c r="C342" s="258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60" x14ac:dyDescent="0.25">
      <c r="A343" s="3"/>
      <c r="B343" s="4"/>
      <c r="C343" s="258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60" x14ac:dyDescent="0.25">
      <c r="A344" s="214" t="s">
        <v>692</v>
      </c>
      <c r="B344" s="214"/>
      <c r="C344" s="260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60" x14ac:dyDescent="0.25">
      <c r="A345" s="215"/>
      <c r="B345" s="216"/>
      <c r="C345" s="261"/>
      <c r="D345" s="216"/>
      <c r="E345" s="216"/>
      <c r="F345" s="216"/>
      <c r="G345" s="21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AG345" t="s">
        <v>693</v>
      </c>
    </row>
    <row r="346" spans="1:60" x14ac:dyDescent="0.25">
      <c r="A346" s="218"/>
      <c r="B346" s="219"/>
      <c r="C346" s="262"/>
      <c r="D346" s="219"/>
      <c r="E346" s="219"/>
      <c r="F346" s="219"/>
      <c r="G346" s="220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60" x14ac:dyDescent="0.25">
      <c r="A347" s="218"/>
      <c r="B347" s="219"/>
      <c r="C347" s="262"/>
      <c r="D347" s="219"/>
      <c r="E347" s="219"/>
      <c r="F347" s="219"/>
      <c r="G347" s="220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60" x14ac:dyDescent="0.25">
      <c r="A348" s="218"/>
      <c r="B348" s="219"/>
      <c r="C348" s="262"/>
      <c r="D348" s="219"/>
      <c r="E348" s="219"/>
      <c r="F348" s="219"/>
      <c r="G348" s="220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60" x14ac:dyDescent="0.25">
      <c r="A349" s="221"/>
      <c r="B349" s="222"/>
      <c r="C349" s="263"/>
      <c r="D349" s="222"/>
      <c r="E349" s="222"/>
      <c r="F349" s="222"/>
      <c r="G349" s="22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60" x14ac:dyDescent="0.25">
      <c r="A350" s="3"/>
      <c r="B350" s="4"/>
      <c r="C350" s="258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60" x14ac:dyDescent="0.25">
      <c r="C351" s="264"/>
      <c r="D351" s="10"/>
      <c r="AG351" t="s">
        <v>694</v>
      </c>
    </row>
    <row r="352" spans="1:60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44:C344"/>
    <mergeCell ref="A345:G34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C65B-A8C6-4BC2-A93A-325BF2B0CFEF}">
  <sheetPr>
    <outlinePr summaryBelow="0"/>
  </sheetPr>
  <dimension ref="A1:BH5000"/>
  <sheetViews>
    <sheetView workbookViewId="0">
      <pane ySplit="7" topLeftCell="A8" activePane="bottomLeft" state="frozen"/>
      <selection pane="bottomLeft" activeCell="Z37" sqref="Z37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115</v>
      </c>
    </row>
    <row r="2" spans="1:60" ht="25.05" customHeight="1" x14ac:dyDescent="0.25">
      <c r="A2" s="193" t="s">
        <v>8</v>
      </c>
      <c r="B2" s="49"/>
      <c r="C2" s="196" t="s">
        <v>785</v>
      </c>
      <c r="D2" s="194"/>
      <c r="E2" s="194"/>
      <c r="F2" s="194"/>
      <c r="G2" s="195"/>
      <c r="AG2" t="s">
        <v>116</v>
      </c>
    </row>
    <row r="3" spans="1:60" ht="25.05" customHeight="1" x14ac:dyDescent="0.25">
      <c r="A3" s="193" t="s">
        <v>9</v>
      </c>
      <c r="B3" s="49"/>
      <c r="C3" s="196" t="s">
        <v>45</v>
      </c>
      <c r="D3" s="194"/>
      <c r="E3" s="194"/>
      <c r="F3" s="194"/>
      <c r="G3" s="195"/>
      <c r="AC3" s="172" t="s">
        <v>116</v>
      </c>
      <c r="AG3" t="s">
        <v>117</v>
      </c>
    </row>
    <row r="4" spans="1:60" ht="25.05" customHeight="1" x14ac:dyDescent="0.25">
      <c r="A4" s="197" t="s">
        <v>10</v>
      </c>
      <c r="B4" s="198"/>
      <c r="C4" s="199" t="s">
        <v>47</v>
      </c>
      <c r="D4" s="200"/>
      <c r="E4" s="200"/>
      <c r="F4" s="200"/>
      <c r="G4" s="201"/>
      <c r="AG4" t="s">
        <v>118</v>
      </c>
    </row>
    <row r="5" spans="1:60" x14ac:dyDescent="0.25">
      <c r="D5" s="10"/>
    </row>
    <row r="6" spans="1:60" ht="39.6" x14ac:dyDescent="0.25">
      <c r="A6" s="203" t="s">
        <v>119</v>
      </c>
      <c r="B6" s="205" t="s">
        <v>120</v>
      </c>
      <c r="C6" s="205" t="s">
        <v>121</v>
      </c>
      <c r="D6" s="204" t="s">
        <v>122</v>
      </c>
      <c r="E6" s="203" t="s">
        <v>123</v>
      </c>
      <c r="F6" s="202" t="s">
        <v>124</v>
      </c>
      <c r="G6" s="203" t="s">
        <v>31</v>
      </c>
      <c r="H6" s="206" t="s">
        <v>32</v>
      </c>
      <c r="I6" s="206" t="s">
        <v>125</v>
      </c>
      <c r="J6" s="206" t="s">
        <v>33</v>
      </c>
      <c r="K6" s="206" t="s">
        <v>126</v>
      </c>
      <c r="L6" s="206" t="s">
        <v>127</v>
      </c>
      <c r="M6" s="206" t="s">
        <v>128</v>
      </c>
      <c r="N6" s="206" t="s">
        <v>129</v>
      </c>
      <c r="O6" s="206" t="s">
        <v>130</v>
      </c>
      <c r="P6" s="206" t="s">
        <v>131</v>
      </c>
      <c r="Q6" s="206" t="s">
        <v>132</v>
      </c>
      <c r="R6" s="206" t="s">
        <v>133</v>
      </c>
      <c r="S6" s="206" t="s">
        <v>134</v>
      </c>
      <c r="T6" s="206" t="s">
        <v>135</v>
      </c>
      <c r="U6" s="206" t="s">
        <v>136</v>
      </c>
      <c r="V6" s="206" t="s">
        <v>137</v>
      </c>
      <c r="W6" s="206" t="s">
        <v>138</v>
      </c>
      <c r="X6" s="206" t="s">
        <v>139</v>
      </c>
    </row>
    <row r="7" spans="1:60" hidden="1" x14ac:dyDescent="0.25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5">
      <c r="A8" s="233" t="s">
        <v>140</v>
      </c>
      <c r="B8" s="234" t="s">
        <v>56</v>
      </c>
      <c r="C8" s="252" t="s">
        <v>57</v>
      </c>
      <c r="D8" s="235"/>
      <c r="E8" s="236"/>
      <c r="F8" s="237"/>
      <c r="G8" s="238">
        <f>SUMIF(AG9:AG9,"&lt;&gt;NOR",G9:G9)</f>
        <v>0</v>
      </c>
      <c r="H8" s="232"/>
      <c r="I8" s="232">
        <f>SUM(I9:I9)</f>
        <v>112.95</v>
      </c>
      <c r="J8" s="232"/>
      <c r="K8" s="232">
        <f>SUM(K9:K9)</f>
        <v>419.55</v>
      </c>
      <c r="L8" s="232"/>
      <c r="M8" s="232">
        <f>SUM(M9:M9)</f>
        <v>0</v>
      </c>
      <c r="N8" s="232"/>
      <c r="O8" s="232">
        <f>SUM(O9:O9)</f>
        <v>0.02</v>
      </c>
      <c r="P8" s="232"/>
      <c r="Q8" s="232">
        <f>SUM(Q9:Q9)</f>
        <v>0</v>
      </c>
      <c r="R8" s="232"/>
      <c r="S8" s="232"/>
      <c r="T8" s="232"/>
      <c r="U8" s="232"/>
      <c r="V8" s="232">
        <f>SUM(V9:V9)</f>
        <v>0.91</v>
      </c>
      <c r="W8" s="232"/>
      <c r="X8" s="232"/>
      <c r="AG8" t="s">
        <v>141</v>
      </c>
    </row>
    <row r="9" spans="1:60" ht="20.399999999999999" outlineLevel="1" x14ac:dyDescent="0.25">
      <c r="A9" s="245">
        <v>1</v>
      </c>
      <c r="B9" s="246" t="s">
        <v>736</v>
      </c>
      <c r="C9" s="255" t="s">
        <v>737</v>
      </c>
      <c r="D9" s="247" t="s">
        <v>224</v>
      </c>
      <c r="E9" s="248">
        <v>5</v>
      </c>
      <c r="F9" s="249"/>
      <c r="G9" s="250">
        <f>ROUND(E9*F9,2)</f>
        <v>0</v>
      </c>
      <c r="H9" s="227">
        <v>22.59</v>
      </c>
      <c r="I9" s="226">
        <f>ROUND(E9*H9,2)</f>
        <v>112.95</v>
      </c>
      <c r="J9" s="227">
        <v>83.91</v>
      </c>
      <c r="K9" s="226">
        <f>ROUND(E9*J9,2)</f>
        <v>419.55</v>
      </c>
      <c r="L9" s="226">
        <v>15</v>
      </c>
      <c r="M9" s="226">
        <f>G9*(1+L9/100)</f>
        <v>0</v>
      </c>
      <c r="N9" s="226">
        <v>3.0699999999999998E-3</v>
      </c>
      <c r="O9" s="226">
        <f>ROUND(E9*N9,2)</f>
        <v>0.02</v>
      </c>
      <c r="P9" s="226">
        <v>0</v>
      </c>
      <c r="Q9" s="226">
        <f>ROUND(E9*P9,2)</f>
        <v>0</v>
      </c>
      <c r="R9" s="226"/>
      <c r="S9" s="226" t="s">
        <v>145</v>
      </c>
      <c r="T9" s="226" t="s">
        <v>145</v>
      </c>
      <c r="U9" s="226">
        <v>0.18107000000000001</v>
      </c>
      <c r="V9" s="226">
        <f>ROUND(E9*U9,2)</f>
        <v>0.91</v>
      </c>
      <c r="W9" s="226"/>
      <c r="X9" s="226" t="s">
        <v>146</v>
      </c>
      <c r="Y9" s="207"/>
      <c r="Z9" s="207"/>
      <c r="AA9" s="207"/>
      <c r="AB9" s="207"/>
      <c r="AC9" s="207"/>
      <c r="AD9" s="207"/>
      <c r="AE9" s="207"/>
      <c r="AF9" s="207"/>
      <c r="AG9" s="207" t="s">
        <v>147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x14ac:dyDescent="0.25">
      <c r="A10" s="233" t="s">
        <v>140</v>
      </c>
      <c r="B10" s="234" t="s">
        <v>66</v>
      </c>
      <c r="C10" s="252" t="s">
        <v>67</v>
      </c>
      <c r="D10" s="235"/>
      <c r="E10" s="236"/>
      <c r="F10" s="237"/>
      <c r="G10" s="238">
        <f>SUMIF(AG11:AG12,"&lt;&gt;NOR",G11:G12)</f>
        <v>0</v>
      </c>
      <c r="H10" s="232"/>
      <c r="I10" s="232">
        <f>SUM(I11:I12)</f>
        <v>1165.2</v>
      </c>
      <c r="J10" s="232"/>
      <c r="K10" s="232">
        <f>SUM(K11:K12)</f>
        <v>2284.8000000000002</v>
      </c>
      <c r="L10" s="232"/>
      <c r="M10" s="232">
        <f>SUM(M11:M12)</f>
        <v>0</v>
      </c>
      <c r="N10" s="232"/>
      <c r="O10" s="232">
        <f>SUM(O11:O12)</f>
        <v>0.04</v>
      </c>
      <c r="P10" s="232"/>
      <c r="Q10" s="232">
        <f>SUM(Q11:Q12)</f>
        <v>0</v>
      </c>
      <c r="R10" s="232"/>
      <c r="S10" s="232"/>
      <c r="T10" s="232"/>
      <c r="U10" s="232"/>
      <c r="V10" s="232">
        <f>SUM(V11:V12)</f>
        <v>5.31</v>
      </c>
      <c r="W10" s="232"/>
      <c r="X10" s="232"/>
      <c r="AG10" t="s">
        <v>141</v>
      </c>
    </row>
    <row r="11" spans="1:60" outlineLevel="1" x14ac:dyDescent="0.25">
      <c r="A11" s="239">
        <v>2</v>
      </c>
      <c r="B11" s="240" t="s">
        <v>738</v>
      </c>
      <c r="C11" s="253" t="s">
        <v>739</v>
      </c>
      <c r="D11" s="241" t="s">
        <v>152</v>
      </c>
      <c r="E11" s="242">
        <v>30</v>
      </c>
      <c r="F11" s="243"/>
      <c r="G11" s="244">
        <f>ROUND(E11*F11,2)</f>
        <v>0</v>
      </c>
      <c r="H11" s="227">
        <v>38.840000000000003</v>
      </c>
      <c r="I11" s="226">
        <f>ROUND(E11*H11,2)</f>
        <v>1165.2</v>
      </c>
      <c r="J11" s="227">
        <v>76.16</v>
      </c>
      <c r="K11" s="226">
        <f>ROUND(E11*J11,2)</f>
        <v>2284.8000000000002</v>
      </c>
      <c r="L11" s="226">
        <v>15</v>
      </c>
      <c r="M11" s="226">
        <f>G11*(1+L11/100)</f>
        <v>0</v>
      </c>
      <c r="N11" s="226">
        <v>1.2099999999999999E-3</v>
      </c>
      <c r="O11" s="226">
        <f>ROUND(E11*N11,2)</f>
        <v>0.04</v>
      </c>
      <c r="P11" s="226">
        <v>0</v>
      </c>
      <c r="Q11" s="226">
        <f>ROUND(E11*P11,2)</f>
        <v>0</v>
      </c>
      <c r="R11" s="226"/>
      <c r="S11" s="226" t="s">
        <v>145</v>
      </c>
      <c r="T11" s="226" t="s">
        <v>145</v>
      </c>
      <c r="U11" s="226">
        <v>0.17699999999999999</v>
      </c>
      <c r="V11" s="226">
        <f>ROUND(E11*U11,2)</f>
        <v>5.31</v>
      </c>
      <c r="W11" s="226"/>
      <c r="X11" s="226" t="s">
        <v>146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147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24"/>
      <c r="B12" s="225"/>
      <c r="C12" s="254" t="s">
        <v>740</v>
      </c>
      <c r="D12" s="228"/>
      <c r="E12" s="229">
        <v>30</v>
      </c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07"/>
      <c r="Z12" s="207"/>
      <c r="AA12" s="207"/>
      <c r="AB12" s="207"/>
      <c r="AC12" s="207"/>
      <c r="AD12" s="207"/>
      <c r="AE12" s="207"/>
      <c r="AF12" s="207"/>
      <c r="AG12" s="207" t="s">
        <v>149</v>
      </c>
      <c r="AH12" s="207">
        <v>0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6.4" x14ac:dyDescent="0.25">
      <c r="A13" s="233" t="s">
        <v>140</v>
      </c>
      <c r="B13" s="234" t="s">
        <v>68</v>
      </c>
      <c r="C13" s="252" t="s">
        <v>69</v>
      </c>
      <c r="D13" s="235"/>
      <c r="E13" s="236"/>
      <c r="F13" s="237"/>
      <c r="G13" s="238">
        <f>SUMIF(AG14:AG15,"&lt;&gt;NOR",G14:G15)</f>
        <v>0</v>
      </c>
      <c r="H13" s="232"/>
      <c r="I13" s="232">
        <f>SUM(I14:I15)</f>
        <v>10074.5</v>
      </c>
      <c r="J13" s="232"/>
      <c r="K13" s="232">
        <f>SUM(K14:K15)</f>
        <v>11475.5</v>
      </c>
      <c r="L13" s="232"/>
      <c r="M13" s="232">
        <f>SUM(M14:M15)</f>
        <v>0</v>
      </c>
      <c r="N13" s="232"/>
      <c r="O13" s="232">
        <f>SUM(O14:O15)</f>
        <v>0.33</v>
      </c>
      <c r="P13" s="232"/>
      <c r="Q13" s="232">
        <f>SUM(Q14:Q15)</f>
        <v>0</v>
      </c>
      <c r="R13" s="232"/>
      <c r="S13" s="232"/>
      <c r="T13" s="232"/>
      <c r="U13" s="232"/>
      <c r="V13" s="232">
        <f>SUM(V14:V15)</f>
        <v>21</v>
      </c>
      <c r="W13" s="232"/>
      <c r="X13" s="232"/>
      <c r="AG13" t="s">
        <v>141</v>
      </c>
    </row>
    <row r="14" spans="1:60" outlineLevel="1" x14ac:dyDescent="0.25">
      <c r="A14" s="239">
        <v>3</v>
      </c>
      <c r="B14" s="240" t="s">
        <v>741</v>
      </c>
      <c r="C14" s="253" t="s">
        <v>742</v>
      </c>
      <c r="D14" s="241" t="s">
        <v>157</v>
      </c>
      <c r="E14" s="242">
        <v>50</v>
      </c>
      <c r="F14" s="243"/>
      <c r="G14" s="244">
        <f>ROUND(E14*F14,2)</f>
        <v>0</v>
      </c>
      <c r="H14" s="227">
        <v>201.49</v>
      </c>
      <c r="I14" s="226">
        <f>ROUND(E14*H14,2)</f>
        <v>10074.5</v>
      </c>
      <c r="J14" s="227">
        <v>229.51</v>
      </c>
      <c r="K14" s="226">
        <f>ROUND(E14*J14,2)</f>
        <v>11475.5</v>
      </c>
      <c r="L14" s="226">
        <v>15</v>
      </c>
      <c r="M14" s="226">
        <f>G14*(1+L14/100)</f>
        <v>0</v>
      </c>
      <c r="N14" s="226">
        <v>6.4999999999999997E-3</v>
      </c>
      <c r="O14" s="226">
        <f>ROUND(E14*N14,2)</f>
        <v>0.33</v>
      </c>
      <c r="P14" s="226">
        <v>0</v>
      </c>
      <c r="Q14" s="226">
        <f>ROUND(E14*P14,2)</f>
        <v>0</v>
      </c>
      <c r="R14" s="226"/>
      <c r="S14" s="226" t="s">
        <v>145</v>
      </c>
      <c r="T14" s="226" t="s">
        <v>145</v>
      </c>
      <c r="U14" s="226">
        <v>0.42</v>
      </c>
      <c r="V14" s="226">
        <f>ROUND(E14*U14,2)</f>
        <v>21</v>
      </c>
      <c r="W14" s="226"/>
      <c r="X14" s="226" t="s">
        <v>146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147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24"/>
      <c r="B15" s="225"/>
      <c r="C15" s="254" t="s">
        <v>743</v>
      </c>
      <c r="D15" s="228"/>
      <c r="E15" s="229">
        <v>50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07"/>
      <c r="Z15" s="207"/>
      <c r="AA15" s="207"/>
      <c r="AB15" s="207"/>
      <c r="AC15" s="207"/>
      <c r="AD15" s="207"/>
      <c r="AE15" s="207"/>
      <c r="AF15" s="207"/>
      <c r="AG15" s="207" t="s">
        <v>149</v>
      </c>
      <c r="AH15" s="207">
        <v>0</v>
      </c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x14ac:dyDescent="0.25">
      <c r="A16" s="233" t="s">
        <v>140</v>
      </c>
      <c r="B16" s="234" t="s">
        <v>70</v>
      </c>
      <c r="C16" s="252" t="s">
        <v>71</v>
      </c>
      <c r="D16" s="235"/>
      <c r="E16" s="236"/>
      <c r="F16" s="237"/>
      <c r="G16" s="238">
        <f>SUMIF(AG17:AG17,"&lt;&gt;NOR",G17:G17)</f>
        <v>0</v>
      </c>
      <c r="H16" s="232"/>
      <c r="I16" s="232">
        <f>SUM(I17:I17)</f>
        <v>0</v>
      </c>
      <c r="J16" s="232"/>
      <c r="K16" s="232">
        <f>SUM(K17:K17)</f>
        <v>281</v>
      </c>
      <c r="L16" s="232"/>
      <c r="M16" s="232">
        <f>SUM(M17:M17)</f>
        <v>0</v>
      </c>
      <c r="N16" s="232"/>
      <c r="O16" s="232">
        <f>SUM(O17:O17)</f>
        <v>0</v>
      </c>
      <c r="P16" s="232"/>
      <c r="Q16" s="232">
        <f>SUM(Q17:Q17)</f>
        <v>0.02</v>
      </c>
      <c r="R16" s="232"/>
      <c r="S16" s="232"/>
      <c r="T16" s="232"/>
      <c r="U16" s="232"/>
      <c r="V16" s="232">
        <f>SUM(V17:V17)</f>
        <v>0.8</v>
      </c>
      <c r="W16" s="232"/>
      <c r="X16" s="232"/>
      <c r="AG16" t="s">
        <v>141</v>
      </c>
    </row>
    <row r="17" spans="1:60" outlineLevel="1" x14ac:dyDescent="0.25">
      <c r="A17" s="245">
        <v>4</v>
      </c>
      <c r="B17" s="246" t="s">
        <v>744</v>
      </c>
      <c r="C17" s="255" t="s">
        <v>745</v>
      </c>
      <c r="D17" s="247" t="s">
        <v>224</v>
      </c>
      <c r="E17" s="248">
        <v>5</v>
      </c>
      <c r="F17" s="249"/>
      <c r="G17" s="250">
        <f>ROUND(E17*F17,2)</f>
        <v>0</v>
      </c>
      <c r="H17" s="227">
        <v>0</v>
      </c>
      <c r="I17" s="226">
        <f>ROUND(E17*H17,2)</f>
        <v>0</v>
      </c>
      <c r="J17" s="227">
        <v>56.2</v>
      </c>
      <c r="K17" s="226">
        <f>ROUND(E17*J17,2)</f>
        <v>281</v>
      </c>
      <c r="L17" s="226">
        <v>15</v>
      </c>
      <c r="M17" s="226">
        <f>G17*(1+L17/100)</f>
        <v>0</v>
      </c>
      <c r="N17" s="226">
        <v>0</v>
      </c>
      <c r="O17" s="226">
        <f>ROUND(E17*N17,2)</f>
        <v>0</v>
      </c>
      <c r="P17" s="226">
        <v>4.0000000000000001E-3</v>
      </c>
      <c r="Q17" s="226">
        <f>ROUND(E17*P17,2)</f>
        <v>0.02</v>
      </c>
      <c r="R17" s="226"/>
      <c r="S17" s="226" t="s">
        <v>145</v>
      </c>
      <c r="T17" s="226" t="s">
        <v>145</v>
      </c>
      <c r="U17" s="226">
        <v>0.16</v>
      </c>
      <c r="V17" s="226">
        <f>ROUND(E17*U17,2)</f>
        <v>0.8</v>
      </c>
      <c r="W17" s="226"/>
      <c r="X17" s="226" t="s">
        <v>146</v>
      </c>
      <c r="Y17" s="207"/>
      <c r="Z17" s="207"/>
      <c r="AA17" s="207"/>
      <c r="AB17" s="207"/>
      <c r="AC17" s="207"/>
      <c r="AD17" s="207"/>
      <c r="AE17" s="207"/>
      <c r="AF17" s="207"/>
      <c r="AG17" s="207" t="s">
        <v>147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</row>
    <row r="18" spans="1:60" x14ac:dyDescent="0.25">
      <c r="A18" s="233" t="s">
        <v>140</v>
      </c>
      <c r="B18" s="234" t="s">
        <v>72</v>
      </c>
      <c r="C18" s="252" t="s">
        <v>73</v>
      </c>
      <c r="D18" s="235"/>
      <c r="E18" s="236"/>
      <c r="F18" s="237"/>
      <c r="G18" s="238">
        <f>SUMIF(AG19:AG19,"&lt;&gt;NOR",G19:G19)</f>
        <v>0</v>
      </c>
      <c r="H18" s="232"/>
      <c r="I18" s="232">
        <f>SUM(I19:I19)</f>
        <v>0</v>
      </c>
      <c r="J18" s="232"/>
      <c r="K18" s="232">
        <f>SUM(K19:K19)</f>
        <v>147.08000000000001</v>
      </c>
      <c r="L18" s="232"/>
      <c r="M18" s="232">
        <f>SUM(M19:M19)</f>
        <v>0</v>
      </c>
      <c r="N18" s="232"/>
      <c r="O18" s="232">
        <f>SUM(O19:O19)</f>
        <v>0</v>
      </c>
      <c r="P18" s="232"/>
      <c r="Q18" s="232">
        <f>SUM(Q19:Q19)</f>
        <v>0</v>
      </c>
      <c r="R18" s="232"/>
      <c r="S18" s="232"/>
      <c r="T18" s="232"/>
      <c r="U18" s="232"/>
      <c r="V18" s="232">
        <f>SUM(V19:V19)</f>
        <v>0.35</v>
      </c>
      <c r="W18" s="232"/>
      <c r="X18" s="232"/>
      <c r="AG18" t="s">
        <v>141</v>
      </c>
    </row>
    <row r="19" spans="1:60" outlineLevel="1" x14ac:dyDescent="0.25">
      <c r="A19" s="245">
        <v>5</v>
      </c>
      <c r="B19" s="246" t="s">
        <v>269</v>
      </c>
      <c r="C19" s="255" t="s">
        <v>270</v>
      </c>
      <c r="D19" s="247" t="s">
        <v>144</v>
      </c>
      <c r="E19" s="248">
        <v>0.37664999999999998</v>
      </c>
      <c r="F19" s="249"/>
      <c r="G19" s="250">
        <f>ROUND(E19*F19,2)</f>
        <v>0</v>
      </c>
      <c r="H19" s="227">
        <v>0</v>
      </c>
      <c r="I19" s="226">
        <f>ROUND(E19*H19,2)</f>
        <v>0</v>
      </c>
      <c r="J19" s="227">
        <v>390.5</v>
      </c>
      <c r="K19" s="226">
        <f>ROUND(E19*J19,2)</f>
        <v>147.08000000000001</v>
      </c>
      <c r="L19" s="226">
        <v>15</v>
      </c>
      <c r="M19" s="226">
        <f>G19*(1+L19/100)</f>
        <v>0</v>
      </c>
      <c r="N19" s="226">
        <v>0</v>
      </c>
      <c r="O19" s="226">
        <f>ROUND(E19*N19,2)</f>
        <v>0</v>
      </c>
      <c r="P19" s="226">
        <v>0</v>
      </c>
      <c r="Q19" s="226">
        <f>ROUND(E19*P19,2)</f>
        <v>0</v>
      </c>
      <c r="R19" s="226"/>
      <c r="S19" s="226" t="s">
        <v>145</v>
      </c>
      <c r="T19" s="226" t="s">
        <v>145</v>
      </c>
      <c r="U19" s="226">
        <v>0.9385</v>
      </c>
      <c r="V19" s="226">
        <f>ROUND(E19*U19,2)</f>
        <v>0.35</v>
      </c>
      <c r="W19" s="226"/>
      <c r="X19" s="226" t="s">
        <v>271</v>
      </c>
      <c r="Y19" s="207"/>
      <c r="Z19" s="207"/>
      <c r="AA19" s="207"/>
      <c r="AB19" s="207"/>
      <c r="AC19" s="207"/>
      <c r="AD19" s="207"/>
      <c r="AE19" s="207"/>
      <c r="AF19" s="207"/>
      <c r="AG19" s="207" t="s">
        <v>272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x14ac:dyDescent="0.25">
      <c r="A20" s="233" t="s">
        <v>140</v>
      </c>
      <c r="B20" s="234" t="s">
        <v>102</v>
      </c>
      <c r="C20" s="252" t="s">
        <v>103</v>
      </c>
      <c r="D20" s="235"/>
      <c r="E20" s="236"/>
      <c r="F20" s="237"/>
      <c r="G20" s="238">
        <f>SUMIF(AG21:AG26,"&lt;&gt;NOR",G21:G26)</f>
        <v>0</v>
      </c>
      <c r="H20" s="232"/>
      <c r="I20" s="232">
        <f>SUM(I21:I26)</f>
        <v>20.36</v>
      </c>
      <c r="J20" s="232"/>
      <c r="K20" s="232">
        <f>SUM(K21:K26)</f>
        <v>126.35</v>
      </c>
      <c r="L20" s="232"/>
      <c r="M20" s="232">
        <f>SUM(M21:M26)</f>
        <v>0</v>
      </c>
      <c r="N20" s="232"/>
      <c r="O20" s="232">
        <f>SUM(O21:O26)</f>
        <v>0</v>
      </c>
      <c r="P20" s="232"/>
      <c r="Q20" s="232">
        <f>SUM(Q21:Q26)</f>
        <v>0</v>
      </c>
      <c r="R20" s="232"/>
      <c r="S20" s="232"/>
      <c r="T20" s="232"/>
      <c r="U20" s="232"/>
      <c r="V20" s="232">
        <f>SUM(V21:V26)</f>
        <v>0.25</v>
      </c>
      <c r="W20" s="232"/>
      <c r="X20" s="232"/>
      <c r="AG20" t="s">
        <v>141</v>
      </c>
    </row>
    <row r="21" spans="1:60" outlineLevel="1" x14ac:dyDescent="0.25">
      <c r="A21" s="239">
        <v>6</v>
      </c>
      <c r="B21" s="240" t="s">
        <v>579</v>
      </c>
      <c r="C21" s="253" t="s">
        <v>580</v>
      </c>
      <c r="D21" s="241" t="s">
        <v>152</v>
      </c>
      <c r="E21" s="242">
        <v>1.5</v>
      </c>
      <c r="F21" s="243"/>
      <c r="G21" s="244">
        <f>ROUND(E21*F21,2)</f>
        <v>0</v>
      </c>
      <c r="H21" s="227">
        <v>4.68</v>
      </c>
      <c r="I21" s="226">
        <f>ROUND(E21*H21,2)</f>
        <v>7.02</v>
      </c>
      <c r="J21" s="227">
        <v>16.420000000000002</v>
      </c>
      <c r="K21" s="226">
        <f>ROUND(E21*J21,2)</f>
        <v>24.63</v>
      </c>
      <c r="L21" s="226">
        <v>15</v>
      </c>
      <c r="M21" s="226">
        <f>G21*(1+L21/100)</f>
        <v>0</v>
      </c>
      <c r="N21" s="226">
        <v>6.9999999999999994E-5</v>
      </c>
      <c r="O21" s="226">
        <f>ROUND(E21*N21,2)</f>
        <v>0</v>
      </c>
      <c r="P21" s="226">
        <v>0</v>
      </c>
      <c r="Q21" s="226">
        <f>ROUND(E21*P21,2)</f>
        <v>0</v>
      </c>
      <c r="R21" s="226"/>
      <c r="S21" s="226" t="s">
        <v>145</v>
      </c>
      <c r="T21" s="226" t="s">
        <v>145</v>
      </c>
      <c r="U21" s="226">
        <v>3.2480000000000002E-2</v>
      </c>
      <c r="V21" s="226">
        <f>ROUND(E21*U21,2)</f>
        <v>0.05</v>
      </c>
      <c r="W21" s="226"/>
      <c r="X21" s="226" t="s">
        <v>146</v>
      </c>
      <c r="Y21" s="207"/>
      <c r="Z21" s="207"/>
      <c r="AA21" s="207"/>
      <c r="AB21" s="207"/>
      <c r="AC21" s="207"/>
      <c r="AD21" s="207"/>
      <c r="AE21" s="207"/>
      <c r="AF21" s="207"/>
      <c r="AG21" s="207" t="s">
        <v>147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5">
      <c r="A22" s="224"/>
      <c r="B22" s="225"/>
      <c r="C22" s="254" t="s">
        <v>746</v>
      </c>
      <c r="D22" s="228"/>
      <c r="E22" s="229">
        <v>1.5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07"/>
      <c r="Z22" s="207"/>
      <c r="AA22" s="207"/>
      <c r="AB22" s="207"/>
      <c r="AC22" s="207"/>
      <c r="AD22" s="207"/>
      <c r="AE22" s="207"/>
      <c r="AF22" s="207"/>
      <c r="AG22" s="207" t="s">
        <v>149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5">
      <c r="A23" s="239">
        <v>7</v>
      </c>
      <c r="B23" s="240" t="s">
        <v>582</v>
      </c>
      <c r="C23" s="253" t="s">
        <v>747</v>
      </c>
      <c r="D23" s="241" t="s">
        <v>152</v>
      </c>
      <c r="E23" s="242">
        <v>1.5</v>
      </c>
      <c r="F23" s="243"/>
      <c r="G23" s="244">
        <f>ROUND(E23*F23,2)</f>
        <v>0</v>
      </c>
      <c r="H23" s="227">
        <v>4.21</v>
      </c>
      <c r="I23" s="226">
        <f>ROUND(E23*H23,2)</f>
        <v>6.32</v>
      </c>
      <c r="J23" s="227">
        <v>51.39</v>
      </c>
      <c r="K23" s="226">
        <f>ROUND(E23*J23,2)</f>
        <v>77.09</v>
      </c>
      <c r="L23" s="226">
        <v>15</v>
      </c>
      <c r="M23" s="226">
        <f>G23*(1+L23/100)</f>
        <v>0</v>
      </c>
      <c r="N23" s="226">
        <v>1.3999999999999999E-4</v>
      </c>
      <c r="O23" s="226">
        <f>ROUND(E23*N23,2)</f>
        <v>0</v>
      </c>
      <c r="P23" s="226">
        <v>0</v>
      </c>
      <c r="Q23" s="226">
        <f>ROUND(E23*P23,2)</f>
        <v>0</v>
      </c>
      <c r="R23" s="226"/>
      <c r="S23" s="226" t="s">
        <v>145</v>
      </c>
      <c r="T23" s="226" t="s">
        <v>145</v>
      </c>
      <c r="U23" s="226">
        <v>0.10191</v>
      </c>
      <c r="V23" s="226">
        <f>ROUND(E23*U23,2)</f>
        <v>0.15</v>
      </c>
      <c r="W23" s="226"/>
      <c r="X23" s="226" t="s">
        <v>146</v>
      </c>
      <c r="Y23" s="207"/>
      <c r="Z23" s="207"/>
      <c r="AA23" s="207"/>
      <c r="AB23" s="207"/>
      <c r="AC23" s="207"/>
      <c r="AD23" s="207"/>
      <c r="AE23" s="207"/>
      <c r="AF23" s="207"/>
      <c r="AG23" s="207" t="s">
        <v>147</v>
      </c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5">
      <c r="A24" s="224"/>
      <c r="B24" s="225"/>
      <c r="C24" s="254" t="s">
        <v>746</v>
      </c>
      <c r="D24" s="228"/>
      <c r="E24" s="229">
        <v>1.5</v>
      </c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07"/>
      <c r="Z24" s="207"/>
      <c r="AA24" s="207"/>
      <c r="AB24" s="207"/>
      <c r="AC24" s="207"/>
      <c r="AD24" s="207"/>
      <c r="AE24" s="207"/>
      <c r="AF24" s="207"/>
      <c r="AG24" s="207" t="s">
        <v>149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5">
      <c r="A25" s="239">
        <v>8</v>
      </c>
      <c r="B25" s="240" t="s">
        <v>579</v>
      </c>
      <c r="C25" s="253" t="s">
        <v>580</v>
      </c>
      <c r="D25" s="241" t="s">
        <v>152</v>
      </c>
      <c r="E25" s="242">
        <v>1.5</v>
      </c>
      <c r="F25" s="243"/>
      <c r="G25" s="244">
        <f>ROUND(E25*F25,2)</f>
        <v>0</v>
      </c>
      <c r="H25" s="227">
        <v>4.68</v>
      </c>
      <c r="I25" s="226">
        <f>ROUND(E25*H25,2)</f>
        <v>7.02</v>
      </c>
      <c r="J25" s="227">
        <v>16.420000000000002</v>
      </c>
      <c r="K25" s="226">
        <f>ROUND(E25*J25,2)</f>
        <v>24.63</v>
      </c>
      <c r="L25" s="226">
        <v>15</v>
      </c>
      <c r="M25" s="226">
        <f>G25*(1+L25/100)</f>
        <v>0</v>
      </c>
      <c r="N25" s="226">
        <v>6.9999999999999994E-5</v>
      </c>
      <c r="O25" s="226">
        <f>ROUND(E25*N25,2)</f>
        <v>0</v>
      </c>
      <c r="P25" s="226">
        <v>0</v>
      </c>
      <c r="Q25" s="226">
        <f>ROUND(E25*P25,2)</f>
        <v>0</v>
      </c>
      <c r="R25" s="226"/>
      <c r="S25" s="226" t="s">
        <v>145</v>
      </c>
      <c r="T25" s="226" t="s">
        <v>145</v>
      </c>
      <c r="U25" s="226">
        <v>3.2480000000000002E-2</v>
      </c>
      <c r="V25" s="226">
        <f>ROUND(E25*U25,2)</f>
        <v>0.05</v>
      </c>
      <c r="W25" s="226"/>
      <c r="X25" s="226" t="s">
        <v>146</v>
      </c>
      <c r="Y25" s="207"/>
      <c r="Z25" s="207"/>
      <c r="AA25" s="207"/>
      <c r="AB25" s="207"/>
      <c r="AC25" s="207"/>
      <c r="AD25" s="207"/>
      <c r="AE25" s="207"/>
      <c r="AF25" s="207"/>
      <c r="AG25" s="207" t="s">
        <v>147</v>
      </c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5">
      <c r="A26" s="224"/>
      <c r="B26" s="225"/>
      <c r="C26" s="254" t="s">
        <v>746</v>
      </c>
      <c r="D26" s="228"/>
      <c r="E26" s="229">
        <v>1.5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07"/>
      <c r="Z26" s="207"/>
      <c r="AA26" s="207"/>
      <c r="AB26" s="207"/>
      <c r="AC26" s="207"/>
      <c r="AD26" s="207"/>
      <c r="AE26" s="207"/>
      <c r="AF26" s="207"/>
      <c r="AG26" s="207" t="s">
        <v>149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x14ac:dyDescent="0.25">
      <c r="A27" s="233" t="s">
        <v>140</v>
      </c>
      <c r="B27" s="234" t="s">
        <v>106</v>
      </c>
      <c r="C27" s="252" t="s">
        <v>107</v>
      </c>
      <c r="D27" s="235"/>
      <c r="E27" s="236"/>
      <c r="F27" s="237"/>
      <c r="G27" s="238">
        <f>SUMIF(AG28:AG43,"&lt;&gt;NOR",G28:G43)</f>
        <v>0</v>
      </c>
      <c r="H27" s="232"/>
      <c r="I27" s="232">
        <f>SUM(I28:I43)</f>
        <v>19550.900000000001</v>
      </c>
      <c r="J27" s="232"/>
      <c r="K27" s="232">
        <f>SUM(K28:K43)</f>
        <v>14524</v>
      </c>
      <c r="L27" s="232"/>
      <c r="M27" s="232">
        <f>SUM(M28:M43)</f>
        <v>0</v>
      </c>
      <c r="N27" s="232"/>
      <c r="O27" s="232">
        <f>SUM(O28:O43)</f>
        <v>0.11</v>
      </c>
      <c r="P27" s="232"/>
      <c r="Q27" s="232">
        <f>SUM(Q28:Q43)</f>
        <v>0</v>
      </c>
      <c r="R27" s="232"/>
      <c r="S27" s="232"/>
      <c r="T27" s="232"/>
      <c r="U27" s="232"/>
      <c r="V27" s="232">
        <f>SUM(V28:V43)</f>
        <v>30.89</v>
      </c>
      <c r="W27" s="232"/>
      <c r="X27" s="232"/>
      <c r="AG27" t="s">
        <v>141</v>
      </c>
    </row>
    <row r="28" spans="1:60" ht="20.399999999999999" outlineLevel="1" x14ac:dyDescent="0.25">
      <c r="A28" s="245">
        <v>9</v>
      </c>
      <c r="B28" s="246" t="s">
        <v>748</v>
      </c>
      <c r="C28" s="255" t="s">
        <v>749</v>
      </c>
      <c r="D28" s="247" t="s">
        <v>157</v>
      </c>
      <c r="E28" s="248">
        <v>100</v>
      </c>
      <c r="F28" s="249"/>
      <c r="G28" s="250">
        <f>ROUND(E28*F28,2)</f>
        <v>0</v>
      </c>
      <c r="H28" s="227">
        <v>25.52</v>
      </c>
      <c r="I28" s="226">
        <f>ROUND(E28*H28,2)</f>
        <v>2552</v>
      </c>
      <c r="J28" s="227">
        <v>60.88</v>
      </c>
      <c r="K28" s="226">
        <f>ROUND(E28*J28,2)</f>
        <v>6088</v>
      </c>
      <c r="L28" s="226">
        <v>15</v>
      </c>
      <c r="M28" s="226">
        <f>G28*(1+L28/100)</f>
        <v>0</v>
      </c>
      <c r="N28" s="226">
        <v>2.7E-4</v>
      </c>
      <c r="O28" s="226">
        <f>ROUND(E28*N28,2)</f>
        <v>0.03</v>
      </c>
      <c r="P28" s="226">
        <v>0</v>
      </c>
      <c r="Q28" s="226">
        <f>ROUND(E28*P28,2)</f>
        <v>0</v>
      </c>
      <c r="R28" s="226"/>
      <c r="S28" s="226" t="s">
        <v>145</v>
      </c>
      <c r="T28" s="226" t="s">
        <v>145</v>
      </c>
      <c r="U28" s="226">
        <v>0.125</v>
      </c>
      <c r="V28" s="226">
        <f>ROUND(E28*U28,2)</f>
        <v>12.5</v>
      </c>
      <c r="W28" s="226"/>
      <c r="X28" s="226" t="s">
        <v>146</v>
      </c>
      <c r="Y28" s="207"/>
      <c r="Z28" s="207"/>
      <c r="AA28" s="207"/>
      <c r="AB28" s="207"/>
      <c r="AC28" s="207"/>
      <c r="AD28" s="207"/>
      <c r="AE28" s="207"/>
      <c r="AF28" s="207"/>
      <c r="AG28" s="207" t="s">
        <v>147</v>
      </c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5">
      <c r="A29" s="245">
        <v>10</v>
      </c>
      <c r="B29" s="246" t="s">
        <v>750</v>
      </c>
      <c r="C29" s="255" t="s">
        <v>751</v>
      </c>
      <c r="D29" s="247" t="s">
        <v>224</v>
      </c>
      <c r="E29" s="248">
        <v>140</v>
      </c>
      <c r="F29" s="249"/>
      <c r="G29" s="250">
        <f>ROUND(E29*F29,2)</f>
        <v>0</v>
      </c>
      <c r="H29" s="227">
        <v>1.86</v>
      </c>
      <c r="I29" s="226">
        <f>ROUND(E29*H29,2)</f>
        <v>260.39999999999998</v>
      </c>
      <c r="J29" s="227">
        <v>20.14</v>
      </c>
      <c r="K29" s="226">
        <f>ROUND(E29*J29,2)</f>
        <v>2819.6</v>
      </c>
      <c r="L29" s="226">
        <v>15</v>
      </c>
      <c r="M29" s="226">
        <f>G29*(1+L29/100)</f>
        <v>0</v>
      </c>
      <c r="N29" s="226">
        <v>0</v>
      </c>
      <c r="O29" s="226">
        <f>ROUND(E29*N29,2)</f>
        <v>0</v>
      </c>
      <c r="P29" s="226">
        <v>0</v>
      </c>
      <c r="Q29" s="226">
        <f>ROUND(E29*P29,2)</f>
        <v>0</v>
      </c>
      <c r="R29" s="226"/>
      <c r="S29" s="226" t="s">
        <v>145</v>
      </c>
      <c r="T29" s="226" t="s">
        <v>145</v>
      </c>
      <c r="U29" s="226">
        <v>0.05</v>
      </c>
      <c r="V29" s="226">
        <f>ROUND(E29*U29,2)</f>
        <v>7</v>
      </c>
      <c r="W29" s="226"/>
      <c r="X29" s="226" t="s">
        <v>146</v>
      </c>
      <c r="Y29" s="207"/>
      <c r="Z29" s="207"/>
      <c r="AA29" s="207"/>
      <c r="AB29" s="207"/>
      <c r="AC29" s="207"/>
      <c r="AD29" s="207"/>
      <c r="AE29" s="207"/>
      <c r="AF29" s="207"/>
      <c r="AG29" s="207" t="s">
        <v>147</v>
      </c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outlineLevel="1" x14ac:dyDescent="0.25">
      <c r="A30" s="239">
        <v>11</v>
      </c>
      <c r="B30" s="240" t="s">
        <v>612</v>
      </c>
      <c r="C30" s="253" t="s">
        <v>613</v>
      </c>
      <c r="D30" s="241" t="s">
        <v>157</v>
      </c>
      <c r="E30" s="242">
        <v>141</v>
      </c>
      <c r="F30" s="243"/>
      <c r="G30" s="244">
        <f>ROUND(E30*F30,2)</f>
        <v>0</v>
      </c>
      <c r="H30" s="227">
        <v>0</v>
      </c>
      <c r="I30" s="226">
        <f>ROUND(E30*H30,2)</f>
        <v>0</v>
      </c>
      <c r="J30" s="227">
        <v>30.9</v>
      </c>
      <c r="K30" s="226">
        <f>ROUND(E30*J30,2)</f>
        <v>4356.8999999999996</v>
      </c>
      <c r="L30" s="226">
        <v>15</v>
      </c>
      <c r="M30" s="226">
        <f>G30*(1+L30/100)</f>
        <v>0</v>
      </c>
      <c r="N30" s="226">
        <v>0</v>
      </c>
      <c r="O30" s="226">
        <f>ROUND(E30*N30,2)</f>
        <v>0</v>
      </c>
      <c r="P30" s="226">
        <v>0</v>
      </c>
      <c r="Q30" s="226">
        <f>ROUND(E30*P30,2)</f>
        <v>0</v>
      </c>
      <c r="R30" s="226"/>
      <c r="S30" s="226" t="s">
        <v>145</v>
      </c>
      <c r="T30" s="226" t="s">
        <v>145</v>
      </c>
      <c r="U30" s="226">
        <v>6.2700000000000006E-2</v>
      </c>
      <c r="V30" s="226">
        <f>ROUND(E30*U30,2)</f>
        <v>8.84</v>
      </c>
      <c r="W30" s="226"/>
      <c r="X30" s="226" t="s">
        <v>146</v>
      </c>
      <c r="Y30" s="207"/>
      <c r="Z30" s="207"/>
      <c r="AA30" s="207"/>
      <c r="AB30" s="207"/>
      <c r="AC30" s="207"/>
      <c r="AD30" s="207"/>
      <c r="AE30" s="207"/>
      <c r="AF30" s="207"/>
      <c r="AG30" s="207" t="s">
        <v>147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5">
      <c r="A31" s="224"/>
      <c r="B31" s="225"/>
      <c r="C31" s="254" t="s">
        <v>752</v>
      </c>
      <c r="D31" s="228"/>
      <c r="E31" s="229">
        <v>10</v>
      </c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07"/>
      <c r="Z31" s="207"/>
      <c r="AA31" s="207"/>
      <c r="AB31" s="207"/>
      <c r="AC31" s="207"/>
      <c r="AD31" s="207"/>
      <c r="AE31" s="207"/>
      <c r="AF31" s="207"/>
      <c r="AG31" s="207" t="s">
        <v>149</v>
      </c>
      <c r="AH31" s="207">
        <v>0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5">
      <c r="A32" s="224"/>
      <c r="B32" s="225"/>
      <c r="C32" s="254" t="s">
        <v>753</v>
      </c>
      <c r="D32" s="228"/>
      <c r="E32" s="229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07"/>
      <c r="Z32" s="207"/>
      <c r="AA32" s="207"/>
      <c r="AB32" s="207"/>
      <c r="AC32" s="207"/>
      <c r="AD32" s="207"/>
      <c r="AE32" s="207"/>
      <c r="AF32" s="207"/>
      <c r="AG32" s="207" t="s">
        <v>149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5">
      <c r="A33" s="224"/>
      <c r="B33" s="225"/>
      <c r="C33" s="254" t="s">
        <v>754</v>
      </c>
      <c r="D33" s="228"/>
      <c r="E33" s="229">
        <v>19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07"/>
      <c r="Z33" s="207"/>
      <c r="AA33" s="207"/>
      <c r="AB33" s="207"/>
      <c r="AC33" s="207"/>
      <c r="AD33" s="207"/>
      <c r="AE33" s="207"/>
      <c r="AF33" s="207"/>
      <c r="AG33" s="207" t="s">
        <v>149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outlineLevel="1" x14ac:dyDescent="0.25">
      <c r="A34" s="224"/>
      <c r="B34" s="225"/>
      <c r="C34" s="254" t="s">
        <v>755</v>
      </c>
      <c r="D34" s="228"/>
      <c r="E34" s="229">
        <v>28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07"/>
      <c r="Z34" s="207"/>
      <c r="AA34" s="207"/>
      <c r="AB34" s="207"/>
      <c r="AC34" s="207"/>
      <c r="AD34" s="207"/>
      <c r="AE34" s="207"/>
      <c r="AF34" s="207"/>
      <c r="AG34" s="207" t="s">
        <v>149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5">
      <c r="A35" s="224"/>
      <c r="B35" s="225"/>
      <c r="C35" s="254" t="s">
        <v>756</v>
      </c>
      <c r="D35" s="228"/>
      <c r="E35" s="229">
        <v>30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07"/>
      <c r="Z35" s="207"/>
      <c r="AA35" s="207"/>
      <c r="AB35" s="207"/>
      <c r="AC35" s="207"/>
      <c r="AD35" s="207"/>
      <c r="AE35" s="207"/>
      <c r="AF35" s="207"/>
      <c r="AG35" s="207" t="s">
        <v>149</v>
      </c>
      <c r="AH35" s="207">
        <v>0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5">
      <c r="A36" s="224"/>
      <c r="B36" s="225"/>
      <c r="C36" s="254" t="s">
        <v>757</v>
      </c>
      <c r="D36" s="228"/>
      <c r="E36" s="229">
        <v>10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07"/>
      <c r="Z36" s="207"/>
      <c r="AA36" s="207"/>
      <c r="AB36" s="207"/>
      <c r="AC36" s="207"/>
      <c r="AD36" s="207"/>
      <c r="AE36" s="207"/>
      <c r="AF36" s="207"/>
      <c r="AG36" s="207" t="s">
        <v>149</v>
      </c>
      <c r="AH36" s="207">
        <v>0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5">
      <c r="A37" s="224"/>
      <c r="B37" s="225"/>
      <c r="C37" s="254" t="s">
        <v>758</v>
      </c>
      <c r="D37" s="228"/>
      <c r="E37" s="229">
        <v>16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07"/>
      <c r="Z37" s="207"/>
      <c r="AA37" s="207"/>
      <c r="AB37" s="207"/>
      <c r="AC37" s="207"/>
      <c r="AD37" s="207"/>
      <c r="AE37" s="207"/>
      <c r="AF37" s="207"/>
      <c r="AG37" s="207" t="s">
        <v>149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5">
      <c r="A38" s="224"/>
      <c r="B38" s="225"/>
      <c r="C38" s="254" t="s">
        <v>759</v>
      </c>
      <c r="D38" s="228"/>
      <c r="E38" s="229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07"/>
      <c r="Z38" s="207"/>
      <c r="AA38" s="207"/>
      <c r="AB38" s="207"/>
      <c r="AC38" s="207"/>
      <c r="AD38" s="207"/>
      <c r="AE38" s="207"/>
      <c r="AF38" s="207"/>
      <c r="AG38" s="207" t="s">
        <v>149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5">
      <c r="A39" s="224"/>
      <c r="B39" s="225"/>
      <c r="C39" s="254" t="s">
        <v>760</v>
      </c>
      <c r="D39" s="228"/>
      <c r="E39" s="229">
        <v>28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07"/>
      <c r="Z39" s="207"/>
      <c r="AA39" s="207"/>
      <c r="AB39" s="207"/>
      <c r="AC39" s="207"/>
      <c r="AD39" s="207"/>
      <c r="AE39" s="207"/>
      <c r="AF39" s="207"/>
      <c r="AG39" s="207" t="s">
        <v>149</v>
      </c>
      <c r="AH39" s="207">
        <v>0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5">
      <c r="A40" s="224"/>
      <c r="B40" s="225"/>
      <c r="C40" s="254" t="s">
        <v>761</v>
      </c>
      <c r="D40" s="228"/>
      <c r="E40" s="229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07"/>
      <c r="Z40" s="207"/>
      <c r="AA40" s="207"/>
      <c r="AB40" s="207"/>
      <c r="AC40" s="207"/>
      <c r="AD40" s="207"/>
      <c r="AE40" s="207"/>
      <c r="AF40" s="207"/>
      <c r="AG40" s="207" t="s">
        <v>149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5">
      <c r="A41" s="245">
        <v>12</v>
      </c>
      <c r="B41" s="246" t="s">
        <v>762</v>
      </c>
      <c r="C41" s="255" t="s">
        <v>763</v>
      </c>
      <c r="D41" s="247" t="s">
        <v>157</v>
      </c>
      <c r="E41" s="248">
        <v>55</v>
      </c>
      <c r="F41" s="249"/>
      <c r="G41" s="250">
        <f>ROUND(E41*F41,2)</f>
        <v>0</v>
      </c>
      <c r="H41" s="227">
        <v>0</v>
      </c>
      <c r="I41" s="226">
        <f>ROUND(E41*H41,2)</f>
        <v>0</v>
      </c>
      <c r="J41" s="227">
        <v>22.9</v>
      </c>
      <c r="K41" s="226">
        <f>ROUND(E41*J41,2)</f>
        <v>1259.5</v>
      </c>
      <c r="L41" s="226">
        <v>15</v>
      </c>
      <c r="M41" s="226">
        <f>G41*(1+L41/100)</f>
        <v>0</v>
      </c>
      <c r="N41" s="226">
        <v>2.0000000000000002E-5</v>
      </c>
      <c r="O41" s="226">
        <f>ROUND(E41*N41,2)</f>
        <v>0</v>
      </c>
      <c r="P41" s="226">
        <v>0</v>
      </c>
      <c r="Q41" s="226">
        <f>ROUND(E41*P41,2)</f>
        <v>0</v>
      </c>
      <c r="R41" s="226"/>
      <c r="S41" s="226" t="s">
        <v>145</v>
      </c>
      <c r="T41" s="226" t="s">
        <v>145</v>
      </c>
      <c r="U41" s="226">
        <v>4.6330000000000003E-2</v>
      </c>
      <c r="V41" s="226">
        <f>ROUND(E41*U41,2)</f>
        <v>2.5499999999999998</v>
      </c>
      <c r="W41" s="226"/>
      <c r="X41" s="226" t="s">
        <v>146</v>
      </c>
      <c r="Y41" s="207"/>
      <c r="Z41" s="207"/>
      <c r="AA41" s="207"/>
      <c r="AB41" s="207"/>
      <c r="AC41" s="207"/>
      <c r="AD41" s="207"/>
      <c r="AE41" s="207"/>
      <c r="AF41" s="207"/>
      <c r="AG41" s="207" t="s">
        <v>147</v>
      </c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5">
      <c r="A42" s="245">
        <v>13</v>
      </c>
      <c r="B42" s="246" t="s">
        <v>626</v>
      </c>
      <c r="C42" s="255" t="s">
        <v>627</v>
      </c>
      <c r="D42" s="247" t="s">
        <v>157</v>
      </c>
      <c r="E42" s="248">
        <v>141</v>
      </c>
      <c r="F42" s="249"/>
      <c r="G42" s="250">
        <f>ROUND(E42*F42,2)</f>
        <v>0</v>
      </c>
      <c r="H42" s="227">
        <v>103.5</v>
      </c>
      <c r="I42" s="226">
        <f>ROUND(E42*H42,2)</f>
        <v>14593.5</v>
      </c>
      <c r="J42" s="227">
        <v>0</v>
      </c>
      <c r="K42" s="226">
        <f>ROUND(E42*J42,2)</f>
        <v>0</v>
      </c>
      <c r="L42" s="226">
        <v>15</v>
      </c>
      <c r="M42" s="226">
        <f>G42*(1+L42/100)</f>
        <v>0</v>
      </c>
      <c r="N42" s="226">
        <v>5.2999999999999998E-4</v>
      </c>
      <c r="O42" s="226">
        <f>ROUND(E42*N42,2)</f>
        <v>7.0000000000000007E-2</v>
      </c>
      <c r="P42" s="226">
        <v>0</v>
      </c>
      <c r="Q42" s="226">
        <f>ROUND(E42*P42,2)</f>
        <v>0</v>
      </c>
      <c r="R42" s="226" t="s">
        <v>167</v>
      </c>
      <c r="S42" s="226" t="s">
        <v>145</v>
      </c>
      <c r="T42" s="226" t="s">
        <v>145</v>
      </c>
      <c r="U42" s="226">
        <v>0</v>
      </c>
      <c r="V42" s="226">
        <f>ROUND(E42*U42,2)</f>
        <v>0</v>
      </c>
      <c r="W42" s="226"/>
      <c r="X42" s="226" t="s">
        <v>168</v>
      </c>
      <c r="Y42" s="207"/>
      <c r="Z42" s="207"/>
      <c r="AA42" s="207"/>
      <c r="AB42" s="207"/>
      <c r="AC42" s="207"/>
      <c r="AD42" s="207"/>
      <c r="AE42" s="207"/>
      <c r="AF42" s="207"/>
      <c r="AG42" s="207" t="s">
        <v>169</v>
      </c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5">
      <c r="A43" s="239">
        <v>14</v>
      </c>
      <c r="B43" s="240" t="s">
        <v>764</v>
      </c>
      <c r="C43" s="253" t="s">
        <v>765</v>
      </c>
      <c r="D43" s="241" t="s">
        <v>157</v>
      </c>
      <c r="E43" s="242">
        <v>55</v>
      </c>
      <c r="F43" s="243"/>
      <c r="G43" s="244">
        <f>ROUND(E43*F43,2)</f>
        <v>0</v>
      </c>
      <c r="H43" s="227">
        <v>39</v>
      </c>
      <c r="I43" s="226">
        <f>ROUND(E43*H43,2)</f>
        <v>2145</v>
      </c>
      <c r="J43" s="227">
        <v>0</v>
      </c>
      <c r="K43" s="226">
        <f>ROUND(E43*J43,2)</f>
        <v>0</v>
      </c>
      <c r="L43" s="226">
        <v>15</v>
      </c>
      <c r="M43" s="226">
        <f>G43*(1+L43/100)</f>
        <v>0</v>
      </c>
      <c r="N43" s="226">
        <v>1.1E-4</v>
      </c>
      <c r="O43" s="226">
        <f>ROUND(E43*N43,2)</f>
        <v>0.01</v>
      </c>
      <c r="P43" s="226">
        <v>0</v>
      </c>
      <c r="Q43" s="226">
        <f>ROUND(E43*P43,2)</f>
        <v>0</v>
      </c>
      <c r="R43" s="226" t="s">
        <v>167</v>
      </c>
      <c r="S43" s="226" t="s">
        <v>145</v>
      </c>
      <c r="T43" s="226" t="s">
        <v>145</v>
      </c>
      <c r="U43" s="226">
        <v>0</v>
      </c>
      <c r="V43" s="226">
        <f>ROUND(E43*U43,2)</f>
        <v>0</v>
      </c>
      <c r="W43" s="226"/>
      <c r="X43" s="226" t="s">
        <v>168</v>
      </c>
      <c r="Y43" s="207"/>
      <c r="Z43" s="207"/>
      <c r="AA43" s="207"/>
      <c r="AB43" s="207"/>
      <c r="AC43" s="207"/>
      <c r="AD43" s="207"/>
      <c r="AE43" s="207"/>
      <c r="AF43" s="207"/>
      <c r="AG43" s="207" t="s">
        <v>169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x14ac:dyDescent="0.25">
      <c r="A44" s="3"/>
      <c r="B44" s="4"/>
      <c r="C44" s="258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127</v>
      </c>
    </row>
    <row r="45" spans="1:60" x14ac:dyDescent="0.25">
      <c r="A45" s="210"/>
      <c r="B45" s="211" t="s">
        <v>31</v>
      </c>
      <c r="C45" s="259"/>
      <c r="D45" s="212"/>
      <c r="E45" s="213"/>
      <c r="F45" s="213"/>
      <c r="G45" s="251">
        <f>G8+G10+G13+G16+G18+G20+G27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691</v>
      </c>
    </row>
    <row r="46" spans="1:60" x14ac:dyDescent="0.25">
      <c r="A46" s="3"/>
      <c r="B46" s="4"/>
      <c r="C46" s="258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3"/>
      <c r="B47" s="4"/>
      <c r="C47" s="258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5">
      <c r="A48" s="214" t="s">
        <v>692</v>
      </c>
      <c r="B48" s="214"/>
      <c r="C48" s="260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215"/>
      <c r="B49" s="216"/>
      <c r="C49" s="261"/>
      <c r="D49" s="216"/>
      <c r="E49" s="216"/>
      <c r="F49" s="216"/>
      <c r="G49" s="21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G49" t="s">
        <v>693</v>
      </c>
    </row>
    <row r="50" spans="1:33" x14ac:dyDescent="0.25">
      <c r="A50" s="218"/>
      <c r="B50" s="219"/>
      <c r="C50" s="262"/>
      <c r="D50" s="219"/>
      <c r="E50" s="219"/>
      <c r="F50" s="219"/>
      <c r="G50" s="22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8"/>
      <c r="B51" s="219"/>
      <c r="C51" s="262"/>
      <c r="D51" s="219"/>
      <c r="E51" s="219"/>
      <c r="F51" s="219"/>
      <c r="G51" s="2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18"/>
      <c r="B52" s="219"/>
      <c r="C52" s="262"/>
      <c r="D52" s="219"/>
      <c r="E52" s="219"/>
      <c r="F52" s="219"/>
      <c r="G52" s="2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21"/>
      <c r="B53" s="222"/>
      <c r="C53" s="263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3"/>
      <c r="B54" s="4"/>
      <c r="C54" s="258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C55" s="264"/>
      <c r="D55" s="10"/>
      <c r="AG55" t="s">
        <v>694</v>
      </c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48:C48"/>
    <mergeCell ref="A49:G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60793-7BB1-43D2-9979-F6A528122D2B}">
  <sheetPr>
    <outlinePr summaryBelow="0"/>
  </sheetPr>
  <dimension ref="A1:BH5000"/>
  <sheetViews>
    <sheetView workbookViewId="0">
      <pane ySplit="7" topLeftCell="A8" activePane="bottomLeft" state="frozen"/>
      <selection pane="bottomLeft" activeCell="AA12" sqref="AA12"/>
    </sheetView>
  </sheetViews>
  <sheetFormatPr defaultRowHeight="13.2" outlineLevelRow="1" x14ac:dyDescent="0.25"/>
  <cols>
    <col min="1" max="1" width="3.44140625" customWidth="1"/>
    <col min="2" max="2" width="12.6640625" style="172" customWidth="1"/>
    <col min="3" max="3" width="38.33203125" style="17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2" t="s">
        <v>7</v>
      </c>
      <c r="B1" s="192"/>
      <c r="C1" s="192"/>
      <c r="D1" s="192"/>
      <c r="E1" s="192"/>
      <c r="F1" s="192"/>
      <c r="G1" s="192"/>
      <c r="AG1" t="s">
        <v>115</v>
      </c>
    </row>
    <row r="2" spans="1:60" ht="25.05" customHeight="1" x14ac:dyDescent="0.25">
      <c r="A2" s="193" t="s">
        <v>8</v>
      </c>
      <c r="B2" s="49"/>
      <c r="C2" s="196" t="s">
        <v>785</v>
      </c>
      <c r="D2" s="194"/>
      <c r="E2" s="194"/>
      <c r="F2" s="194"/>
      <c r="G2" s="195"/>
      <c r="AG2" t="s">
        <v>116</v>
      </c>
    </row>
    <row r="3" spans="1:60" ht="25.05" customHeight="1" x14ac:dyDescent="0.25">
      <c r="A3" s="193" t="s">
        <v>9</v>
      </c>
      <c r="B3" s="49"/>
      <c r="C3" s="196" t="s">
        <v>45</v>
      </c>
      <c r="D3" s="194"/>
      <c r="E3" s="194"/>
      <c r="F3" s="194"/>
      <c r="G3" s="195"/>
      <c r="AC3" s="172" t="s">
        <v>116</v>
      </c>
      <c r="AG3" t="s">
        <v>117</v>
      </c>
    </row>
    <row r="4" spans="1:60" ht="25.05" customHeight="1" x14ac:dyDescent="0.25">
      <c r="A4" s="197" t="s">
        <v>10</v>
      </c>
      <c r="B4" s="198"/>
      <c r="C4" s="199" t="s">
        <v>51</v>
      </c>
      <c r="D4" s="200"/>
      <c r="E4" s="200"/>
      <c r="F4" s="200"/>
      <c r="G4" s="201"/>
      <c r="AG4" t="s">
        <v>118</v>
      </c>
    </row>
    <row r="5" spans="1:60" x14ac:dyDescent="0.25">
      <c r="D5" s="10"/>
    </row>
    <row r="6" spans="1:60" ht="39.6" x14ac:dyDescent="0.25">
      <c r="A6" s="203" t="s">
        <v>119</v>
      </c>
      <c r="B6" s="205" t="s">
        <v>120</v>
      </c>
      <c r="C6" s="205" t="s">
        <v>121</v>
      </c>
      <c r="D6" s="204" t="s">
        <v>122</v>
      </c>
      <c r="E6" s="203" t="s">
        <v>123</v>
      </c>
      <c r="F6" s="202" t="s">
        <v>124</v>
      </c>
      <c r="G6" s="203" t="s">
        <v>31</v>
      </c>
      <c r="H6" s="206" t="s">
        <v>32</v>
      </c>
      <c r="I6" s="206" t="s">
        <v>125</v>
      </c>
      <c r="J6" s="206" t="s">
        <v>33</v>
      </c>
      <c r="K6" s="206" t="s">
        <v>126</v>
      </c>
      <c r="L6" s="206" t="s">
        <v>127</v>
      </c>
      <c r="M6" s="206" t="s">
        <v>128</v>
      </c>
      <c r="N6" s="206" t="s">
        <v>129</v>
      </c>
      <c r="O6" s="206" t="s">
        <v>130</v>
      </c>
      <c r="P6" s="206" t="s">
        <v>131</v>
      </c>
      <c r="Q6" s="206" t="s">
        <v>132</v>
      </c>
      <c r="R6" s="206" t="s">
        <v>133</v>
      </c>
      <c r="S6" s="206" t="s">
        <v>134</v>
      </c>
      <c r="T6" s="206" t="s">
        <v>135</v>
      </c>
      <c r="U6" s="206" t="s">
        <v>136</v>
      </c>
      <c r="V6" s="206" t="s">
        <v>137</v>
      </c>
      <c r="W6" s="206" t="s">
        <v>138</v>
      </c>
      <c r="X6" s="206" t="s">
        <v>139</v>
      </c>
    </row>
    <row r="7" spans="1:60" hidden="1" x14ac:dyDescent="0.25">
      <c r="A7" s="3"/>
      <c r="B7" s="4"/>
      <c r="C7" s="4"/>
      <c r="D7" s="6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5">
      <c r="A8" s="233" t="s">
        <v>140</v>
      </c>
      <c r="B8" s="234" t="s">
        <v>113</v>
      </c>
      <c r="C8" s="252" t="s">
        <v>30</v>
      </c>
      <c r="D8" s="235"/>
      <c r="E8" s="236"/>
      <c r="F8" s="237"/>
      <c r="G8" s="238">
        <f>SUMIF(AG9:AG16,"&lt;&gt;NOR",G9:G16)</f>
        <v>0</v>
      </c>
      <c r="H8" s="232"/>
      <c r="I8" s="232">
        <f>SUM(I9:I16)</f>
        <v>0</v>
      </c>
      <c r="J8" s="232"/>
      <c r="K8" s="232">
        <f>SUM(K9:K16)</f>
        <v>18700</v>
      </c>
      <c r="L8" s="232"/>
      <c r="M8" s="232">
        <f>SUM(M9:M16)</f>
        <v>0</v>
      </c>
      <c r="N8" s="232"/>
      <c r="O8" s="232">
        <f>SUM(O9:O16)</f>
        <v>0</v>
      </c>
      <c r="P8" s="232"/>
      <c r="Q8" s="232">
        <f>SUM(Q9:Q16)</f>
        <v>0</v>
      </c>
      <c r="R8" s="232"/>
      <c r="S8" s="232"/>
      <c r="T8" s="232"/>
      <c r="U8" s="232"/>
      <c r="V8" s="232">
        <f>SUM(V9:V16)</f>
        <v>0</v>
      </c>
      <c r="W8" s="232"/>
      <c r="X8" s="232"/>
      <c r="AG8" t="s">
        <v>141</v>
      </c>
    </row>
    <row r="9" spans="1:60" outlineLevel="1" x14ac:dyDescent="0.25">
      <c r="A9" s="245">
        <v>1</v>
      </c>
      <c r="B9" s="246" t="s">
        <v>766</v>
      </c>
      <c r="C9" s="255" t="s">
        <v>767</v>
      </c>
      <c r="D9" s="247" t="s">
        <v>768</v>
      </c>
      <c r="E9" s="248">
        <v>1</v>
      </c>
      <c r="F9" s="249"/>
      <c r="G9" s="250">
        <f>ROUND(E9*F9,2)</f>
        <v>0</v>
      </c>
      <c r="H9" s="227">
        <v>0</v>
      </c>
      <c r="I9" s="226">
        <f>ROUND(E9*H9,2)</f>
        <v>0</v>
      </c>
      <c r="J9" s="227">
        <v>3000</v>
      </c>
      <c r="K9" s="226">
        <f>ROUND(E9*J9,2)</f>
        <v>3000</v>
      </c>
      <c r="L9" s="226">
        <v>15</v>
      </c>
      <c r="M9" s="226">
        <f>G9*(1+L9/100)</f>
        <v>0</v>
      </c>
      <c r="N9" s="226">
        <v>0</v>
      </c>
      <c r="O9" s="226">
        <f>ROUND(E9*N9,2)</f>
        <v>0</v>
      </c>
      <c r="P9" s="226">
        <v>0</v>
      </c>
      <c r="Q9" s="226">
        <f>ROUND(E9*P9,2)</f>
        <v>0</v>
      </c>
      <c r="R9" s="226"/>
      <c r="S9" s="226" t="s">
        <v>145</v>
      </c>
      <c r="T9" s="226" t="s">
        <v>161</v>
      </c>
      <c r="U9" s="226">
        <v>0</v>
      </c>
      <c r="V9" s="226">
        <f>ROUND(E9*U9,2)</f>
        <v>0</v>
      </c>
      <c r="W9" s="226"/>
      <c r="X9" s="226" t="s">
        <v>769</v>
      </c>
      <c r="Y9" s="207"/>
      <c r="Z9" s="207"/>
      <c r="AA9" s="207"/>
      <c r="AB9" s="207"/>
      <c r="AC9" s="207"/>
      <c r="AD9" s="207"/>
      <c r="AE9" s="207"/>
      <c r="AF9" s="207"/>
      <c r="AG9" s="207" t="s">
        <v>770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outlineLevel="1" x14ac:dyDescent="0.25">
      <c r="A10" s="245">
        <v>2</v>
      </c>
      <c r="B10" s="246" t="s">
        <v>771</v>
      </c>
      <c r="C10" s="255" t="s">
        <v>772</v>
      </c>
      <c r="D10" s="247" t="s">
        <v>768</v>
      </c>
      <c r="E10" s="248">
        <v>1</v>
      </c>
      <c r="F10" s="249"/>
      <c r="G10" s="250">
        <f>ROUND(E10*F10,2)</f>
        <v>0</v>
      </c>
      <c r="H10" s="227">
        <v>0</v>
      </c>
      <c r="I10" s="226">
        <f>ROUND(E10*H10,2)</f>
        <v>0</v>
      </c>
      <c r="J10" s="227">
        <v>3000</v>
      </c>
      <c r="K10" s="226">
        <f>ROUND(E10*J10,2)</f>
        <v>3000</v>
      </c>
      <c r="L10" s="226">
        <v>15</v>
      </c>
      <c r="M10" s="226">
        <f>G10*(1+L10/100)</f>
        <v>0</v>
      </c>
      <c r="N10" s="226">
        <v>0</v>
      </c>
      <c r="O10" s="226">
        <f>ROUND(E10*N10,2)</f>
        <v>0</v>
      </c>
      <c r="P10" s="226">
        <v>0</v>
      </c>
      <c r="Q10" s="226">
        <f>ROUND(E10*P10,2)</f>
        <v>0</v>
      </c>
      <c r="R10" s="226"/>
      <c r="S10" s="226" t="s">
        <v>145</v>
      </c>
      <c r="T10" s="226" t="s">
        <v>161</v>
      </c>
      <c r="U10" s="226">
        <v>0</v>
      </c>
      <c r="V10" s="226">
        <f>ROUND(E10*U10,2)</f>
        <v>0</v>
      </c>
      <c r="W10" s="226"/>
      <c r="X10" s="226" t="s">
        <v>769</v>
      </c>
      <c r="Y10" s="207"/>
      <c r="Z10" s="207"/>
      <c r="AA10" s="207"/>
      <c r="AB10" s="207"/>
      <c r="AC10" s="207"/>
      <c r="AD10" s="207"/>
      <c r="AE10" s="207"/>
      <c r="AF10" s="207"/>
      <c r="AG10" s="207" t="s">
        <v>770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</row>
    <row r="11" spans="1:60" outlineLevel="1" x14ac:dyDescent="0.25">
      <c r="A11" s="245">
        <v>3</v>
      </c>
      <c r="B11" s="246" t="s">
        <v>773</v>
      </c>
      <c r="C11" s="255" t="s">
        <v>774</v>
      </c>
      <c r="D11" s="247" t="s">
        <v>768</v>
      </c>
      <c r="E11" s="248">
        <v>1</v>
      </c>
      <c r="F11" s="249"/>
      <c r="G11" s="250">
        <f>ROUND(E11*F11,2)</f>
        <v>0</v>
      </c>
      <c r="H11" s="227">
        <v>0</v>
      </c>
      <c r="I11" s="226">
        <f>ROUND(E11*H11,2)</f>
        <v>0</v>
      </c>
      <c r="J11" s="227">
        <v>2000</v>
      </c>
      <c r="K11" s="226">
        <f>ROUND(E11*J11,2)</f>
        <v>2000</v>
      </c>
      <c r="L11" s="226">
        <v>15</v>
      </c>
      <c r="M11" s="226">
        <f>G11*(1+L11/100)</f>
        <v>0</v>
      </c>
      <c r="N11" s="226">
        <v>0</v>
      </c>
      <c r="O11" s="226">
        <f>ROUND(E11*N11,2)</f>
        <v>0</v>
      </c>
      <c r="P11" s="226">
        <v>0</v>
      </c>
      <c r="Q11" s="226">
        <f>ROUND(E11*P11,2)</f>
        <v>0</v>
      </c>
      <c r="R11" s="226"/>
      <c r="S11" s="226" t="s">
        <v>145</v>
      </c>
      <c r="T11" s="226" t="s">
        <v>161</v>
      </c>
      <c r="U11" s="226">
        <v>0</v>
      </c>
      <c r="V11" s="226">
        <f>ROUND(E11*U11,2)</f>
        <v>0</v>
      </c>
      <c r="W11" s="226"/>
      <c r="X11" s="226" t="s">
        <v>769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770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5">
      <c r="A12" s="245">
        <v>4</v>
      </c>
      <c r="B12" s="246" t="s">
        <v>775</v>
      </c>
      <c r="C12" s="255" t="s">
        <v>776</v>
      </c>
      <c r="D12" s="247" t="s">
        <v>768</v>
      </c>
      <c r="E12" s="248">
        <v>1</v>
      </c>
      <c r="F12" s="249"/>
      <c r="G12" s="250">
        <f>ROUND(E12*F12,2)</f>
        <v>0</v>
      </c>
      <c r="H12" s="227">
        <v>0</v>
      </c>
      <c r="I12" s="226">
        <f>ROUND(E12*H12,2)</f>
        <v>0</v>
      </c>
      <c r="J12" s="227">
        <v>2000</v>
      </c>
      <c r="K12" s="226">
        <f>ROUND(E12*J12,2)</f>
        <v>2000</v>
      </c>
      <c r="L12" s="226">
        <v>15</v>
      </c>
      <c r="M12" s="226">
        <f>G12*(1+L12/100)</f>
        <v>0</v>
      </c>
      <c r="N12" s="226">
        <v>0</v>
      </c>
      <c r="O12" s="226">
        <f>ROUND(E12*N12,2)</f>
        <v>0</v>
      </c>
      <c r="P12" s="226">
        <v>0</v>
      </c>
      <c r="Q12" s="226">
        <f>ROUND(E12*P12,2)</f>
        <v>0</v>
      </c>
      <c r="R12" s="226"/>
      <c r="S12" s="226" t="s">
        <v>145</v>
      </c>
      <c r="T12" s="226" t="s">
        <v>161</v>
      </c>
      <c r="U12" s="226">
        <v>0</v>
      </c>
      <c r="V12" s="226">
        <f>ROUND(E12*U12,2)</f>
        <v>0</v>
      </c>
      <c r="W12" s="226"/>
      <c r="X12" s="226" t="s">
        <v>769</v>
      </c>
      <c r="Y12" s="207"/>
      <c r="Z12" s="207"/>
      <c r="AA12" s="207"/>
      <c r="AB12" s="207"/>
      <c r="AC12" s="207"/>
      <c r="AD12" s="207"/>
      <c r="AE12" s="207"/>
      <c r="AF12" s="207"/>
      <c r="AG12" s="207" t="s">
        <v>770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outlineLevel="1" x14ac:dyDescent="0.25">
      <c r="A13" s="245">
        <v>5</v>
      </c>
      <c r="B13" s="246" t="s">
        <v>777</v>
      </c>
      <c r="C13" s="255" t="s">
        <v>778</v>
      </c>
      <c r="D13" s="247" t="s">
        <v>768</v>
      </c>
      <c r="E13" s="248">
        <v>1</v>
      </c>
      <c r="F13" s="249"/>
      <c r="G13" s="250">
        <f>ROUND(E13*F13,2)</f>
        <v>0</v>
      </c>
      <c r="H13" s="227">
        <v>0</v>
      </c>
      <c r="I13" s="226">
        <f>ROUND(E13*H13,2)</f>
        <v>0</v>
      </c>
      <c r="J13" s="227">
        <v>500</v>
      </c>
      <c r="K13" s="226">
        <f>ROUND(E13*J13,2)</f>
        <v>500</v>
      </c>
      <c r="L13" s="226">
        <v>15</v>
      </c>
      <c r="M13" s="226">
        <f>G13*(1+L13/100)</f>
        <v>0</v>
      </c>
      <c r="N13" s="226">
        <v>0</v>
      </c>
      <c r="O13" s="226">
        <f>ROUND(E13*N13,2)</f>
        <v>0</v>
      </c>
      <c r="P13" s="226">
        <v>0</v>
      </c>
      <c r="Q13" s="226">
        <f>ROUND(E13*P13,2)</f>
        <v>0</v>
      </c>
      <c r="R13" s="226"/>
      <c r="S13" s="226" t="s">
        <v>286</v>
      </c>
      <c r="T13" s="226" t="s">
        <v>161</v>
      </c>
      <c r="U13" s="226">
        <v>0</v>
      </c>
      <c r="V13" s="226">
        <f>ROUND(E13*U13,2)</f>
        <v>0</v>
      </c>
      <c r="W13" s="226"/>
      <c r="X13" s="226" t="s">
        <v>769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770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5">
      <c r="A14" s="245">
        <v>6</v>
      </c>
      <c r="B14" s="246" t="s">
        <v>779</v>
      </c>
      <c r="C14" s="255" t="s">
        <v>780</v>
      </c>
      <c r="D14" s="247" t="s">
        <v>768</v>
      </c>
      <c r="E14" s="248">
        <v>1</v>
      </c>
      <c r="F14" s="249"/>
      <c r="G14" s="250">
        <f>ROUND(E14*F14,2)</f>
        <v>0</v>
      </c>
      <c r="H14" s="227">
        <v>0</v>
      </c>
      <c r="I14" s="226">
        <f>ROUND(E14*H14,2)</f>
        <v>0</v>
      </c>
      <c r="J14" s="227">
        <v>2000</v>
      </c>
      <c r="K14" s="226">
        <f>ROUND(E14*J14,2)</f>
        <v>2000</v>
      </c>
      <c r="L14" s="226">
        <v>15</v>
      </c>
      <c r="M14" s="226">
        <f>G14*(1+L14/100)</f>
        <v>0</v>
      </c>
      <c r="N14" s="226">
        <v>0</v>
      </c>
      <c r="O14" s="226">
        <f>ROUND(E14*N14,2)</f>
        <v>0</v>
      </c>
      <c r="P14" s="226">
        <v>0</v>
      </c>
      <c r="Q14" s="226">
        <f>ROUND(E14*P14,2)</f>
        <v>0</v>
      </c>
      <c r="R14" s="226"/>
      <c r="S14" s="226" t="s">
        <v>286</v>
      </c>
      <c r="T14" s="226" t="s">
        <v>161</v>
      </c>
      <c r="U14" s="226">
        <v>0</v>
      </c>
      <c r="V14" s="226">
        <f>ROUND(E14*U14,2)</f>
        <v>0</v>
      </c>
      <c r="W14" s="226"/>
      <c r="X14" s="226" t="s">
        <v>769</v>
      </c>
      <c r="Y14" s="207"/>
      <c r="Z14" s="207"/>
      <c r="AA14" s="207"/>
      <c r="AB14" s="207"/>
      <c r="AC14" s="207"/>
      <c r="AD14" s="207"/>
      <c r="AE14" s="207"/>
      <c r="AF14" s="207"/>
      <c r="AG14" s="207" t="s">
        <v>770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outlineLevel="1" x14ac:dyDescent="0.25">
      <c r="A15" s="245">
        <v>7</v>
      </c>
      <c r="B15" s="246" t="s">
        <v>781</v>
      </c>
      <c r="C15" s="255" t="s">
        <v>782</v>
      </c>
      <c r="D15" s="247" t="s">
        <v>768</v>
      </c>
      <c r="E15" s="248">
        <v>1</v>
      </c>
      <c r="F15" s="249"/>
      <c r="G15" s="250">
        <f>ROUND(E15*F15,2)</f>
        <v>0</v>
      </c>
      <c r="H15" s="227">
        <v>0</v>
      </c>
      <c r="I15" s="226">
        <f>ROUND(E15*H15,2)</f>
        <v>0</v>
      </c>
      <c r="J15" s="227">
        <v>6000</v>
      </c>
      <c r="K15" s="226">
        <f>ROUND(E15*J15,2)</f>
        <v>6000</v>
      </c>
      <c r="L15" s="226">
        <v>15</v>
      </c>
      <c r="M15" s="226">
        <f>G15*(1+L15/100)</f>
        <v>0</v>
      </c>
      <c r="N15" s="226">
        <v>0</v>
      </c>
      <c r="O15" s="226">
        <f>ROUND(E15*N15,2)</f>
        <v>0</v>
      </c>
      <c r="P15" s="226">
        <v>0</v>
      </c>
      <c r="Q15" s="226">
        <f>ROUND(E15*P15,2)</f>
        <v>0</v>
      </c>
      <c r="R15" s="226"/>
      <c r="S15" s="226" t="s">
        <v>286</v>
      </c>
      <c r="T15" s="226" t="s">
        <v>161</v>
      </c>
      <c r="U15" s="226">
        <v>0</v>
      </c>
      <c r="V15" s="226">
        <f>ROUND(E15*U15,2)</f>
        <v>0</v>
      </c>
      <c r="W15" s="226"/>
      <c r="X15" s="226" t="s">
        <v>769</v>
      </c>
      <c r="Y15" s="207"/>
      <c r="Z15" s="207"/>
      <c r="AA15" s="207"/>
      <c r="AB15" s="207"/>
      <c r="AC15" s="207"/>
      <c r="AD15" s="207"/>
      <c r="AE15" s="207"/>
      <c r="AF15" s="207"/>
      <c r="AG15" s="207" t="s">
        <v>770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5">
      <c r="A16" s="239">
        <v>8</v>
      </c>
      <c r="B16" s="240" t="s">
        <v>783</v>
      </c>
      <c r="C16" s="253" t="s">
        <v>784</v>
      </c>
      <c r="D16" s="241" t="s">
        <v>768</v>
      </c>
      <c r="E16" s="242">
        <v>1</v>
      </c>
      <c r="F16" s="243"/>
      <c r="G16" s="244">
        <f>ROUND(E16*F16,2)</f>
        <v>0</v>
      </c>
      <c r="H16" s="227">
        <v>0</v>
      </c>
      <c r="I16" s="226">
        <f>ROUND(E16*H16,2)</f>
        <v>0</v>
      </c>
      <c r="J16" s="227">
        <v>200</v>
      </c>
      <c r="K16" s="226">
        <f>ROUND(E16*J16,2)</f>
        <v>200</v>
      </c>
      <c r="L16" s="226">
        <v>15</v>
      </c>
      <c r="M16" s="226">
        <f>G16*(1+L16/100)</f>
        <v>0</v>
      </c>
      <c r="N16" s="226">
        <v>0</v>
      </c>
      <c r="O16" s="226">
        <f>ROUND(E16*N16,2)</f>
        <v>0</v>
      </c>
      <c r="P16" s="226">
        <v>0</v>
      </c>
      <c r="Q16" s="226">
        <f>ROUND(E16*P16,2)</f>
        <v>0</v>
      </c>
      <c r="R16" s="226"/>
      <c r="S16" s="226" t="s">
        <v>286</v>
      </c>
      <c r="T16" s="226" t="s">
        <v>161</v>
      </c>
      <c r="U16" s="226">
        <v>0</v>
      </c>
      <c r="V16" s="226">
        <f>ROUND(E16*U16,2)</f>
        <v>0</v>
      </c>
      <c r="W16" s="226"/>
      <c r="X16" s="226" t="s">
        <v>769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770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33" x14ac:dyDescent="0.25">
      <c r="A17" s="3"/>
      <c r="B17" s="4"/>
      <c r="C17" s="258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127</v>
      </c>
    </row>
    <row r="18" spans="1:33" x14ac:dyDescent="0.25">
      <c r="A18" s="210"/>
      <c r="B18" s="211" t="s">
        <v>31</v>
      </c>
      <c r="C18" s="259"/>
      <c r="D18" s="212"/>
      <c r="E18" s="213"/>
      <c r="F18" s="213"/>
      <c r="G18" s="251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691</v>
      </c>
    </row>
    <row r="19" spans="1:33" x14ac:dyDescent="0.25">
      <c r="A19" s="3"/>
      <c r="B19" s="4"/>
      <c r="C19" s="258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8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4" t="s">
        <v>692</v>
      </c>
      <c r="B21" s="214"/>
      <c r="C21" s="260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15"/>
      <c r="B22" s="216"/>
      <c r="C22" s="261"/>
      <c r="D22" s="216"/>
      <c r="E22" s="216"/>
      <c r="F22" s="216"/>
      <c r="G22" s="21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693</v>
      </c>
    </row>
    <row r="23" spans="1:33" x14ac:dyDescent="0.25">
      <c r="A23" s="218"/>
      <c r="B23" s="219"/>
      <c r="C23" s="262"/>
      <c r="D23" s="219"/>
      <c r="E23" s="219"/>
      <c r="F23" s="219"/>
      <c r="G23" s="2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8"/>
      <c r="B24" s="219"/>
      <c r="C24" s="262"/>
      <c r="D24" s="219"/>
      <c r="E24" s="219"/>
      <c r="F24" s="219"/>
      <c r="G24" s="2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18"/>
      <c r="B25" s="219"/>
      <c r="C25" s="262"/>
      <c r="D25" s="219"/>
      <c r="E25" s="219"/>
      <c r="F25" s="219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21"/>
      <c r="B26" s="222"/>
      <c r="C26" s="263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25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264"/>
      <c r="D28" s="10"/>
      <c r="AG28" t="s">
        <v>694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SO 01 P4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P4'!Názvy_tisku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P4'!Oblast_tisku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2023-02-21T07:33:44Z</dcterms:modified>
</cp:coreProperties>
</file>