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VRN" sheetId="12" r:id="rId4"/>
    <sheet name="Byt č.18" sheetId="13" r:id="rId5"/>
    <sheet name="Byt č.48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'Byt č.18'!$1:$7</definedName>
    <definedName name="_xlnm.Print_Titles" localSheetId="5">'Byt č.48'!$1:$7</definedName>
    <definedName name="_xlnm.Print_Titles" localSheetId="3">VRN!$1:$7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'Byt č.18'!$A$1:$X$393</definedName>
    <definedName name="_xlnm.Print_Area" localSheetId="5">'Byt č.48'!$A$1:$X$393</definedName>
    <definedName name="_xlnm.Print_Area" localSheetId="1">Stavba!$A$1:$J$77</definedName>
    <definedName name="_xlnm.Print_Area" localSheetId="3">VRN!$A$1:$X$28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4" l="1"/>
  <c r="G9" i="14"/>
  <c r="M9" i="14" s="1"/>
  <c r="I9" i="14"/>
  <c r="I8" i="14" s="1"/>
  <c r="K9" i="14"/>
  <c r="K8" i="14" s="1"/>
  <c r="O9" i="14"/>
  <c r="O8" i="14" s="1"/>
  <c r="Q9" i="14"/>
  <c r="Q8" i="14" s="1"/>
  <c r="V9" i="14"/>
  <c r="G11" i="14"/>
  <c r="M11" i="14" s="1"/>
  <c r="I11" i="14"/>
  <c r="K11" i="14"/>
  <c r="O11" i="14"/>
  <c r="Q11" i="14"/>
  <c r="V11" i="14"/>
  <c r="G12" i="14"/>
  <c r="I12" i="14"/>
  <c r="K12" i="14"/>
  <c r="M12" i="14"/>
  <c r="O12" i="14"/>
  <c r="Q12" i="14"/>
  <c r="V12" i="14"/>
  <c r="V8" i="14" s="1"/>
  <c r="G16" i="14"/>
  <c r="I16" i="14"/>
  <c r="K16" i="14"/>
  <c r="M16" i="14"/>
  <c r="O16" i="14"/>
  <c r="Q16" i="14"/>
  <c r="V16" i="14"/>
  <c r="G18" i="14"/>
  <c r="M18" i="14" s="1"/>
  <c r="I18" i="14"/>
  <c r="K18" i="14"/>
  <c r="O18" i="14"/>
  <c r="Q18" i="14"/>
  <c r="V18" i="14"/>
  <c r="O20" i="14"/>
  <c r="Q20" i="14"/>
  <c r="V20" i="14"/>
  <c r="G21" i="14"/>
  <c r="M21" i="14" s="1"/>
  <c r="I21" i="14"/>
  <c r="I20" i="14" s="1"/>
  <c r="K21" i="14"/>
  <c r="K20" i="14" s="1"/>
  <c r="O21" i="14"/>
  <c r="Q21" i="14"/>
  <c r="V21" i="14"/>
  <c r="G24" i="14"/>
  <c r="I24" i="14"/>
  <c r="K24" i="14"/>
  <c r="O24" i="14"/>
  <c r="Q24" i="14"/>
  <c r="V24" i="14"/>
  <c r="I27" i="14"/>
  <c r="G28" i="14"/>
  <c r="M28" i="14" s="1"/>
  <c r="M27" i="14" s="1"/>
  <c r="I28" i="14"/>
  <c r="K28" i="14"/>
  <c r="K27" i="14" s="1"/>
  <c r="O28" i="14"/>
  <c r="O27" i="14" s="1"/>
  <c r="Q28" i="14"/>
  <c r="Q27" i="14" s="1"/>
  <c r="V28" i="14"/>
  <c r="V27" i="14" s="1"/>
  <c r="G30" i="14"/>
  <c r="M30" i="14" s="1"/>
  <c r="I30" i="14"/>
  <c r="I29" i="14" s="1"/>
  <c r="K30" i="14"/>
  <c r="O30" i="14"/>
  <c r="O29" i="14" s="1"/>
  <c r="Q30" i="14"/>
  <c r="V30" i="14"/>
  <c r="V29" i="14" s="1"/>
  <c r="G33" i="14"/>
  <c r="I33" i="14"/>
  <c r="K33" i="14"/>
  <c r="K29" i="14" s="1"/>
  <c r="M33" i="14"/>
  <c r="O33" i="14"/>
  <c r="Q33" i="14"/>
  <c r="Q29" i="14" s="1"/>
  <c r="V33" i="14"/>
  <c r="G37" i="14"/>
  <c r="M37" i="14" s="1"/>
  <c r="I37" i="14"/>
  <c r="K37" i="14"/>
  <c r="O37" i="14"/>
  <c r="Q37" i="14"/>
  <c r="V37" i="14"/>
  <c r="G38" i="14"/>
  <c r="M38" i="14" s="1"/>
  <c r="I38" i="14"/>
  <c r="K38" i="14"/>
  <c r="O38" i="14"/>
  <c r="Q38" i="14"/>
  <c r="V38" i="14"/>
  <c r="K40" i="14"/>
  <c r="Q40" i="14"/>
  <c r="G41" i="14"/>
  <c r="M41" i="14" s="1"/>
  <c r="M40" i="14" s="1"/>
  <c r="I41" i="14"/>
  <c r="I40" i="14" s="1"/>
  <c r="K41" i="14"/>
  <c r="O41" i="14"/>
  <c r="O40" i="14" s="1"/>
  <c r="Q41" i="14"/>
  <c r="V41" i="14"/>
  <c r="V40" i="14" s="1"/>
  <c r="K45" i="14"/>
  <c r="G46" i="14"/>
  <c r="I46" i="14"/>
  <c r="K46" i="14"/>
  <c r="M46" i="14"/>
  <c r="O46" i="14"/>
  <c r="Q46" i="14"/>
  <c r="Q45" i="14" s="1"/>
  <c r="V46" i="14"/>
  <c r="V45" i="14" s="1"/>
  <c r="G48" i="14"/>
  <c r="I48" i="14"/>
  <c r="I45" i="14" s="1"/>
  <c r="K48" i="14"/>
  <c r="M48" i="14"/>
  <c r="O48" i="14"/>
  <c r="O45" i="14" s="1"/>
  <c r="Q48" i="14"/>
  <c r="V48" i="14"/>
  <c r="G50" i="14"/>
  <c r="I50" i="14"/>
  <c r="K50" i="14"/>
  <c r="M50" i="14"/>
  <c r="O50" i="14"/>
  <c r="Q50" i="14"/>
  <c r="V50" i="14"/>
  <c r="G56" i="14"/>
  <c r="I56" i="14"/>
  <c r="K56" i="14"/>
  <c r="M56" i="14"/>
  <c r="O56" i="14"/>
  <c r="Q56" i="14"/>
  <c r="V56" i="14"/>
  <c r="G60" i="14"/>
  <c r="M60" i="14" s="1"/>
  <c r="I60" i="14"/>
  <c r="K60" i="14"/>
  <c r="O60" i="14"/>
  <c r="Q60" i="14"/>
  <c r="V60" i="14"/>
  <c r="G64" i="14"/>
  <c r="M64" i="14" s="1"/>
  <c r="I64" i="14"/>
  <c r="K64" i="14"/>
  <c r="O64" i="14"/>
  <c r="Q64" i="14"/>
  <c r="V64" i="14"/>
  <c r="G65" i="14"/>
  <c r="M65" i="14" s="1"/>
  <c r="I65" i="14"/>
  <c r="K65" i="14"/>
  <c r="O65" i="14"/>
  <c r="Q65" i="14"/>
  <c r="V65" i="14"/>
  <c r="K68" i="14"/>
  <c r="G69" i="14"/>
  <c r="G68" i="14" s="1"/>
  <c r="I69" i="14"/>
  <c r="K69" i="14"/>
  <c r="M69" i="14"/>
  <c r="M68" i="14" s="1"/>
  <c r="O69" i="14"/>
  <c r="Q69" i="14"/>
  <c r="Q68" i="14" s="1"/>
  <c r="V69" i="14"/>
  <c r="V68" i="14" s="1"/>
  <c r="G71" i="14"/>
  <c r="I71" i="14"/>
  <c r="I68" i="14" s="1"/>
  <c r="K71" i="14"/>
  <c r="M71" i="14"/>
  <c r="O71" i="14"/>
  <c r="O68" i="14" s="1"/>
  <c r="Q71" i="14"/>
  <c r="V71" i="14"/>
  <c r="G75" i="14"/>
  <c r="I75" i="14"/>
  <c r="K75" i="14"/>
  <c r="M75" i="14"/>
  <c r="O75" i="14"/>
  <c r="Q75" i="14"/>
  <c r="V75" i="14"/>
  <c r="V79" i="14"/>
  <c r="G80" i="14"/>
  <c r="M80" i="14" s="1"/>
  <c r="I80" i="14"/>
  <c r="I79" i="14" s="1"/>
  <c r="K80" i="14"/>
  <c r="K79" i="14" s="1"/>
  <c r="O80" i="14"/>
  <c r="O79" i="14" s="1"/>
  <c r="Q80" i="14"/>
  <c r="V80" i="14"/>
  <c r="G81" i="14"/>
  <c r="I81" i="14"/>
  <c r="K81" i="14"/>
  <c r="O81" i="14"/>
  <c r="Q81" i="14"/>
  <c r="Q79" i="14" s="1"/>
  <c r="V81" i="14"/>
  <c r="V82" i="14"/>
  <c r="G83" i="14"/>
  <c r="M83" i="14" s="1"/>
  <c r="M82" i="14" s="1"/>
  <c r="I83" i="14"/>
  <c r="I82" i="14" s="1"/>
  <c r="K83" i="14"/>
  <c r="K82" i="14" s="1"/>
  <c r="O83" i="14"/>
  <c r="O82" i="14" s="1"/>
  <c r="Q83" i="14"/>
  <c r="Q82" i="14" s="1"/>
  <c r="V83" i="14"/>
  <c r="G89" i="14"/>
  <c r="I89" i="14"/>
  <c r="I88" i="14" s="1"/>
  <c r="K89" i="14"/>
  <c r="M89" i="14"/>
  <c r="O89" i="14"/>
  <c r="O88" i="14" s="1"/>
  <c r="Q89" i="14"/>
  <c r="V89" i="14"/>
  <c r="V88" i="14" s="1"/>
  <c r="G90" i="14"/>
  <c r="M90" i="14" s="1"/>
  <c r="I90" i="14"/>
  <c r="K90" i="14"/>
  <c r="K88" i="14" s="1"/>
  <c r="O90" i="14"/>
  <c r="Q90" i="14"/>
  <c r="Q88" i="14" s="1"/>
  <c r="V90" i="14"/>
  <c r="G92" i="14"/>
  <c r="I92" i="14"/>
  <c r="K92" i="14"/>
  <c r="M92" i="14"/>
  <c r="O92" i="14"/>
  <c r="Q92" i="14"/>
  <c r="V92" i="14"/>
  <c r="G93" i="14"/>
  <c r="I93" i="14"/>
  <c r="K93" i="14"/>
  <c r="M93" i="14"/>
  <c r="O93" i="14"/>
  <c r="Q93" i="14"/>
  <c r="V93" i="14"/>
  <c r="G94" i="14"/>
  <c r="M94" i="14" s="1"/>
  <c r="I94" i="14"/>
  <c r="K94" i="14"/>
  <c r="O94" i="14"/>
  <c r="Q94" i="14"/>
  <c r="V94" i="14"/>
  <c r="G95" i="14"/>
  <c r="M95" i="14" s="1"/>
  <c r="I95" i="14"/>
  <c r="K95" i="14"/>
  <c r="O95" i="14"/>
  <c r="Q95" i="14"/>
  <c r="V95" i="14"/>
  <c r="G97" i="14"/>
  <c r="M97" i="14" s="1"/>
  <c r="I97" i="14"/>
  <c r="K97" i="14"/>
  <c r="O97" i="14"/>
  <c r="Q97" i="14"/>
  <c r="V97" i="14"/>
  <c r="G103" i="14"/>
  <c r="M103" i="14" s="1"/>
  <c r="I103" i="14"/>
  <c r="K103" i="14"/>
  <c r="O103" i="14"/>
  <c r="Q103" i="14"/>
  <c r="V103" i="14"/>
  <c r="G104" i="14"/>
  <c r="I104" i="14"/>
  <c r="K104" i="14"/>
  <c r="M104" i="14"/>
  <c r="O104" i="14"/>
  <c r="Q104" i="14"/>
  <c r="V104" i="14"/>
  <c r="G105" i="14"/>
  <c r="I105" i="14"/>
  <c r="K105" i="14"/>
  <c r="M105" i="14"/>
  <c r="O105" i="14"/>
  <c r="Q105" i="14"/>
  <c r="V105" i="14"/>
  <c r="G107" i="14"/>
  <c r="Q107" i="14"/>
  <c r="V107" i="14"/>
  <c r="G108" i="14"/>
  <c r="M108" i="14" s="1"/>
  <c r="M107" i="14" s="1"/>
  <c r="I108" i="14"/>
  <c r="I107" i="14" s="1"/>
  <c r="K108" i="14"/>
  <c r="K107" i="14" s="1"/>
  <c r="O108" i="14"/>
  <c r="O107" i="14" s="1"/>
  <c r="Q108" i="14"/>
  <c r="V108" i="14"/>
  <c r="Q109" i="14"/>
  <c r="G110" i="14"/>
  <c r="M110" i="14" s="1"/>
  <c r="I110" i="14"/>
  <c r="I109" i="14" s="1"/>
  <c r="K110" i="14"/>
  <c r="O110" i="14"/>
  <c r="O109" i="14" s="1"/>
  <c r="Q110" i="14"/>
  <c r="V110" i="14"/>
  <c r="V109" i="14" s="1"/>
  <c r="G115" i="14"/>
  <c r="M115" i="14" s="1"/>
  <c r="I115" i="14"/>
  <c r="K115" i="14"/>
  <c r="K109" i="14" s="1"/>
  <c r="O115" i="14"/>
  <c r="Q115" i="14"/>
  <c r="V115" i="14"/>
  <c r="G117" i="14"/>
  <c r="M117" i="14" s="1"/>
  <c r="I117" i="14"/>
  <c r="K117" i="14"/>
  <c r="O117" i="14"/>
  <c r="Q117" i="14"/>
  <c r="V117" i="14"/>
  <c r="G118" i="14"/>
  <c r="I60" i="1" s="1"/>
  <c r="I118" i="14"/>
  <c r="M118" i="14"/>
  <c r="O118" i="14"/>
  <c r="V118" i="14"/>
  <c r="G119" i="14"/>
  <c r="I119" i="14"/>
  <c r="K119" i="14"/>
  <c r="K118" i="14" s="1"/>
  <c r="M119" i="14"/>
  <c r="O119" i="14"/>
  <c r="Q119" i="14"/>
  <c r="Q118" i="14" s="1"/>
  <c r="V119" i="14"/>
  <c r="G121" i="14"/>
  <c r="I121" i="14"/>
  <c r="I120" i="14" s="1"/>
  <c r="K121" i="14"/>
  <c r="M121" i="14"/>
  <c r="O121" i="14"/>
  <c r="O120" i="14" s="1"/>
  <c r="Q121" i="14"/>
  <c r="V121" i="14"/>
  <c r="G122" i="14"/>
  <c r="I122" i="14"/>
  <c r="K122" i="14"/>
  <c r="K120" i="14" s="1"/>
  <c r="O122" i="14"/>
  <c r="Q122" i="14"/>
  <c r="Q120" i="14" s="1"/>
  <c r="V122" i="14"/>
  <c r="G123" i="14"/>
  <c r="M123" i="14" s="1"/>
  <c r="I123" i="14"/>
  <c r="K123" i="14"/>
  <c r="O123" i="14"/>
  <c r="Q123" i="14"/>
  <c r="V123" i="14"/>
  <c r="G124" i="14"/>
  <c r="M124" i="14" s="1"/>
  <c r="I124" i="14"/>
  <c r="K124" i="14"/>
  <c r="O124" i="14"/>
  <c r="Q124" i="14"/>
  <c r="V124" i="14"/>
  <c r="G125" i="14"/>
  <c r="I125" i="14"/>
  <c r="K125" i="14"/>
  <c r="M125" i="14"/>
  <c r="O125" i="14"/>
  <c r="Q125" i="14"/>
  <c r="V125" i="14"/>
  <c r="G126" i="14"/>
  <c r="I126" i="14"/>
  <c r="K126" i="14"/>
  <c r="M126" i="14"/>
  <c r="O126" i="14"/>
  <c r="Q126" i="14"/>
  <c r="V126" i="14"/>
  <c r="G127" i="14"/>
  <c r="I127" i="14"/>
  <c r="K127" i="14"/>
  <c r="M127" i="14"/>
  <c r="O127" i="14"/>
  <c r="Q127" i="14"/>
  <c r="V127" i="14"/>
  <c r="G128" i="14"/>
  <c r="M128" i="14" s="1"/>
  <c r="I128" i="14"/>
  <c r="K128" i="14"/>
  <c r="O128" i="14"/>
  <c r="Q128" i="14"/>
  <c r="V128" i="14"/>
  <c r="V120" i="14" s="1"/>
  <c r="G130" i="14"/>
  <c r="G129" i="14" s="1"/>
  <c r="I130" i="14"/>
  <c r="K130" i="14"/>
  <c r="K129" i="14" s="1"/>
  <c r="O130" i="14"/>
  <c r="Q130" i="14"/>
  <c r="Q129" i="14" s="1"/>
  <c r="V130" i="14"/>
  <c r="G131" i="14"/>
  <c r="M131" i="14" s="1"/>
  <c r="I131" i="14"/>
  <c r="I129" i="14" s="1"/>
  <c r="K131" i="14"/>
  <c r="O131" i="14"/>
  <c r="Q131" i="14"/>
  <c r="V131" i="14"/>
  <c r="V129" i="14" s="1"/>
  <c r="G132" i="14"/>
  <c r="I132" i="14"/>
  <c r="K132" i="14"/>
  <c r="M132" i="14"/>
  <c r="O132" i="14"/>
  <c r="Q132" i="14"/>
  <c r="V132" i="14"/>
  <c r="G133" i="14"/>
  <c r="I133" i="14"/>
  <c r="K133" i="14"/>
  <c r="M133" i="14"/>
  <c r="O133" i="14"/>
  <c r="Q133" i="14"/>
  <c r="V133" i="14"/>
  <c r="G134" i="14"/>
  <c r="I134" i="14"/>
  <c r="K134" i="14"/>
  <c r="M134" i="14"/>
  <c r="O134" i="14"/>
  <c r="O129" i="14" s="1"/>
  <c r="Q134" i="14"/>
  <c r="V134" i="14"/>
  <c r="G135" i="14"/>
  <c r="M135" i="14" s="1"/>
  <c r="I135" i="14"/>
  <c r="K135" i="14"/>
  <c r="O135" i="14"/>
  <c r="Q135" i="14"/>
  <c r="V135" i="14"/>
  <c r="G137" i="14"/>
  <c r="M137" i="14" s="1"/>
  <c r="I137" i="14"/>
  <c r="I136" i="14" s="1"/>
  <c r="K137" i="14"/>
  <c r="O137" i="14"/>
  <c r="O136" i="14" s="1"/>
  <c r="Q137" i="14"/>
  <c r="V137" i="14"/>
  <c r="G138" i="14"/>
  <c r="I138" i="14"/>
  <c r="K138" i="14"/>
  <c r="K136" i="14" s="1"/>
  <c r="O138" i="14"/>
  <c r="Q138" i="14"/>
  <c r="Q136" i="14" s="1"/>
  <c r="V138" i="14"/>
  <c r="G139" i="14"/>
  <c r="I139" i="14"/>
  <c r="K139" i="14"/>
  <c r="M139" i="14"/>
  <c r="O139" i="14"/>
  <c r="Q139" i="14"/>
  <c r="V139" i="14"/>
  <c r="G140" i="14"/>
  <c r="I140" i="14"/>
  <c r="K140" i="14"/>
  <c r="M140" i="14"/>
  <c r="O140" i="14"/>
  <c r="Q140" i="14"/>
  <c r="V140" i="14"/>
  <c r="G141" i="14"/>
  <c r="I141" i="14"/>
  <c r="K141" i="14"/>
  <c r="M141" i="14"/>
  <c r="O141" i="14"/>
  <c r="Q141" i="14"/>
  <c r="V141" i="14"/>
  <c r="G142" i="14"/>
  <c r="M142" i="14" s="1"/>
  <c r="I142" i="14"/>
  <c r="K142" i="14"/>
  <c r="O142" i="14"/>
  <c r="Q142" i="14"/>
  <c r="V142" i="14"/>
  <c r="G143" i="14"/>
  <c r="M143" i="14" s="1"/>
  <c r="I143" i="14"/>
  <c r="K143" i="14"/>
  <c r="O143" i="14"/>
  <c r="Q143" i="14"/>
  <c r="V143" i="14"/>
  <c r="G144" i="14"/>
  <c r="I144" i="14"/>
  <c r="K144" i="14"/>
  <c r="M144" i="14"/>
  <c r="O144" i="14"/>
  <c r="Q144" i="14"/>
  <c r="V144" i="14"/>
  <c r="V136" i="14" s="1"/>
  <c r="G145" i="14"/>
  <c r="M145" i="14" s="1"/>
  <c r="I145" i="14"/>
  <c r="K145" i="14"/>
  <c r="O145" i="14"/>
  <c r="Q145" i="14"/>
  <c r="V145" i="14"/>
  <c r="G146" i="14"/>
  <c r="M146" i="14" s="1"/>
  <c r="I146" i="14"/>
  <c r="K146" i="14"/>
  <c r="O146" i="14"/>
  <c r="Q146" i="14"/>
  <c r="V146" i="14"/>
  <c r="G147" i="14"/>
  <c r="I147" i="14"/>
  <c r="K147" i="14"/>
  <c r="M147" i="14"/>
  <c r="O147" i="14"/>
  <c r="Q147" i="14"/>
  <c r="V147" i="14"/>
  <c r="G148" i="14"/>
  <c r="M148" i="14" s="1"/>
  <c r="I148" i="14"/>
  <c r="K148" i="14"/>
  <c r="O148" i="14"/>
  <c r="Q148" i="14"/>
  <c r="V148" i="14"/>
  <c r="G149" i="14"/>
  <c r="M149" i="14" s="1"/>
  <c r="I149" i="14"/>
  <c r="K149" i="14"/>
  <c r="O149" i="14"/>
  <c r="Q149" i="14"/>
  <c r="V149" i="14"/>
  <c r="G150" i="14"/>
  <c r="I150" i="14"/>
  <c r="K150" i="14"/>
  <c r="M150" i="14"/>
  <c r="O150" i="14"/>
  <c r="Q150" i="14"/>
  <c r="V150" i="14"/>
  <c r="G151" i="14"/>
  <c r="M151" i="14" s="1"/>
  <c r="I151" i="14"/>
  <c r="K151" i="14"/>
  <c r="O151" i="14"/>
  <c r="Q151" i="14"/>
  <c r="V151" i="14"/>
  <c r="G152" i="14"/>
  <c r="I152" i="14"/>
  <c r="K152" i="14"/>
  <c r="M152" i="14"/>
  <c r="O152" i="14"/>
  <c r="Q152" i="14"/>
  <c r="V152" i="14"/>
  <c r="G154" i="14"/>
  <c r="M154" i="14" s="1"/>
  <c r="I154" i="14"/>
  <c r="K154" i="14"/>
  <c r="O154" i="14"/>
  <c r="Q154" i="14"/>
  <c r="V154" i="14"/>
  <c r="G155" i="14"/>
  <c r="M155" i="14" s="1"/>
  <c r="I155" i="14"/>
  <c r="K155" i="14"/>
  <c r="O155" i="14"/>
  <c r="Q155" i="14"/>
  <c r="V155" i="14"/>
  <c r="G156" i="14"/>
  <c r="M156" i="14" s="1"/>
  <c r="I156" i="14"/>
  <c r="K156" i="14"/>
  <c r="O156" i="14"/>
  <c r="Q156" i="14"/>
  <c r="V156" i="14"/>
  <c r="G157" i="14"/>
  <c r="I157" i="14"/>
  <c r="K157" i="14"/>
  <c r="M157" i="14"/>
  <c r="O157" i="14"/>
  <c r="Q157" i="14"/>
  <c r="V157" i="14"/>
  <c r="G158" i="14"/>
  <c r="M158" i="14" s="1"/>
  <c r="I158" i="14"/>
  <c r="K158" i="14"/>
  <c r="O158" i="14"/>
  <c r="Q158" i="14"/>
  <c r="V158" i="14"/>
  <c r="G159" i="14"/>
  <c r="I159" i="14"/>
  <c r="K159" i="14"/>
  <c r="M159" i="14"/>
  <c r="O159" i="14"/>
  <c r="Q159" i="14"/>
  <c r="V159" i="14"/>
  <c r="G160" i="14"/>
  <c r="I160" i="14"/>
  <c r="K160" i="14"/>
  <c r="M160" i="14"/>
  <c r="O160" i="14"/>
  <c r="Q160" i="14"/>
  <c r="V160" i="14"/>
  <c r="G161" i="14"/>
  <c r="I161" i="14"/>
  <c r="K161" i="14"/>
  <c r="M161" i="14"/>
  <c r="O161" i="14"/>
  <c r="Q161" i="14"/>
  <c r="V161" i="14"/>
  <c r="G162" i="14"/>
  <c r="M162" i="14" s="1"/>
  <c r="I162" i="14"/>
  <c r="K162" i="14"/>
  <c r="O162" i="14"/>
  <c r="Q162" i="14"/>
  <c r="V162" i="14"/>
  <c r="G163" i="14"/>
  <c r="M163" i="14" s="1"/>
  <c r="I163" i="14"/>
  <c r="K163" i="14"/>
  <c r="O163" i="14"/>
  <c r="Q163" i="14"/>
  <c r="V163" i="14"/>
  <c r="G164" i="14"/>
  <c r="M164" i="14" s="1"/>
  <c r="I164" i="14"/>
  <c r="K164" i="14"/>
  <c r="O164" i="14"/>
  <c r="Q164" i="14"/>
  <c r="V164" i="14"/>
  <c r="K165" i="14"/>
  <c r="G166" i="14"/>
  <c r="I166" i="14"/>
  <c r="K166" i="14"/>
  <c r="O166" i="14"/>
  <c r="Q166" i="14"/>
  <c r="Q165" i="14" s="1"/>
  <c r="V166" i="14"/>
  <c r="G167" i="14"/>
  <c r="I167" i="14"/>
  <c r="I165" i="14" s="1"/>
  <c r="K167" i="14"/>
  <c r="M167" i="14"/>
  <c r="O167" i="14"/>
  <c r="O165" i="14" s="1"/>
  <c r="Q167" i="14"/>
  <c r="V167" i="14"/>
  <c r="V165" i="14" s="1"/>
  <c r="G168" i="14"/>
  <c r="I168" i="14"/>
  <c r="K168" i="14"/>
  <c r="M168" i="14"/>
  <c r="O168" i="14"/>
  <c r="Q168" i="14"/>
  <c r="V168" i="14"/>
  <c r="G169" i="14"/>
  <c r="I169" i="14"/>
  <c r="K169" i="14"/>
  <c r="M169" i="14"/>
  <c r="O169" i="14"/>
  <c r="Q169" i="14"/>
  <c r="V169" i="14"/>
  <c r="G171" i="14"/>
  <c r="I171" i="14"/>
  <c r="K171" i="14"/>
  <c r="K170" i="14" s="1"/>
  <c r="O171" i="14"/>
  <c r="Q171" i="14"/>
  <c r="Q170" i="14" s="1"/>
  <c r="V171" i="14"/>
  <c r="G172" i="14"/>
  <c r="M172" i="14" s="1"/>
  <c r="I172" i="14"/>
  <c r="I170" i="14" s="1"/>
  <c r="K172" i="14"/>
  <c r="O172" i="14"/>
  <c r="Q172" i="14"/>
  <c r="V172" i="14"/>
  <c r="V170" i="14" s="1"/>
  <c r="G173" i="14"/>
  <c r="M173" i="14" s="1"/>
  <c r="I173" i="14"/>
  <c r="K173" i="14"/>
  <c r="O173" i="14"/>
  <c r="O170" i="14" s="1"/>
  <c r="Q173" i="14"/>
  <c r="V173" i="14"/>
  <c r="G174" i="14"/>
  <c r="I174" i="14"/>
  <c r="K174" i="14"/>
  <c r="M174" i="14"/>
  <c r="O174" i="14"/>
  <c r="Q174" i="14"/>
  <c r="V174" i="14"/>
  <c r="G175" i="14"/>
  <c r="I175" i="14"/>
  <c r="K175" i="14"/>
  <c r="M175" i="14"/>
  <c r="O175" i="14"/>
  <c r="Q175" i="14"/>
  <c r="V175" i="14"/>
  <c r="G178" i="14"/>
  <c r="I178" i="14"/>
  <c r="K178" i="14"/>
  <c r="M178" i="14"/>
  <c r="O178" i="14"/>
  <c r="Q178" i="14"/>
  <c r="V178" i="14"/>
  <c r="G179" i="14"/>
  <c r="I179" i="14"/>
  <c r="K179" i="14"/>
  <c r="M179" i="14"/>
  <c r="O179" i="14"/>
  <c r="Q179" i="14"/>
  <c r="V179" i="14"/>
  <c r="G180" i="14"/>
  <c r="M180" i="14" s="1"/>
  <c r="I180" i="14"/>
  <c r="K180" i="14"/>
  <c r="O180" i="14"/>
  <c r="Q180" i="14"/>
  <c r="V180" i="14"/>
  <c r="G181" i="14"/>
  <c r="M181" i="14" s="1"/>
  <c r="I181" i="14"/>
  <c r="K181" i="14"/>
  <c r="O181" i="14"/>
  <c r="Q181" i="14"/>
  <c r="V181" i="14"/>
  <c r="G182" i="14"/>
  <c r="I182" i="14"/>
  <c r="K182" i="14"/>
  <c r="M182" i="14"/>
  <c r="O182" i="14"/>
  <c r="Q182" i="14"/>
  <c r="V182" i="14"/>
  <c r="G183" i="14"/>
  <c r="I183" i="14"/>
  <c r="K183" i="14"/>
  <c r="M183" i="14"/>
  <c r="O183" i="14"/>
  <c r="Q183" i="14"/>
  <c r="V183" i="14"/>
  <c r="G197" i="14"/>
  <c r="I197" i="14"/>
  <c r="K197" i="14"/>
  <c r="M197" i="14"/>
  <c r="O197" i="14"/>
  <c r="Q197" i="14"/>
  <c r="V197" i="14"/>
  <c r="O198" i="14"/>
  <c r="V198" i="14"/>
  <c r="G199" i="14"/>
  <c r="M199" i="14" s="1"/>
  <c r="M198" i="14" s="1"/>
  <c r="I199" i="14"/>
  <c r="I198" i="14" s="1"/>
  <c r="K199" i="14"/>
  <c r="K198" i="14" s="1"/>
  <c r="O199" i="14"/>
  <c r="Q199" i="14"/>
  <c r="Q198" i="14" s="1"/>
  <c r="V199" i="14"/>
  <c r="G204" i="14"/>
  <c r="I204" i="14"/>
  <c r="I203" i="14" s="1"/>
  <c r="K204" i="14"/>
  <c r="M204" i="14"/>
  <c r="O204" i="14"/>
  <c r="O203" i="14" s="1"/>
  <c r="Q204" i="14"/>
  <c r="V204" i="14"/>
  <c r="G207" i="14"/>
  <c r="I207" i="14"/>
  <c r="K207" i="14"/>
  <c r="K203" i="14" s="1"/>
  <c r="O207" i="14"/>
  <c r="Q207" i="14"/>
  <c r="Q203" i="14" s="1"/>
  <c r="V207" i="14"/>
  <c r="G210" i="14"/>
  <c r="I210" i="14"/>
  <c r="K210" i="14"/>
  <c r="M210" i="14"/>
  <c r="O210" i="14"/>
  <c r="Q210" i="14"/>
  <c r="V210" i="14"/>
  <c r="G214" i="14"/>
  <c r="M214" i="14" s="1"/>
  <c r="I214" i="14"/>
  <c r="K214" i="14"/>
  <c r="O214" i="14"/>
  <c r="Q214" i="14"/>
  <c r="V214" i="14"/>
  <c r="G215" i="14"/>
  <c r="M215" i="14" s="1"/>
  <c r="I215" i="14"/>
  <c r="K215" i="14"/>
  <c r="O215" i="14"/>
  <c r="Q215" i="14"/>
  <c r="V215" i="14"/>
  <c r="G218" i="14"/>
  <c r="M218" i="14" s="1"/>
  <c r="I218" i="14"/>
  <c r="K218" i="14"/>
  <c r="O218" i="14"/>
  <c r="Q218" i="14"/>
  <c r="V218" i="14"/>
  <c r="V203" i="14" s="1"/>
  <c r="G221" i="14"/>
  <c r="I221" i="14"/>
  <c r="K221" i="14"/>
  <c r="M221" i="14"/>
  <c r="O221" i="14"/>
  <c r="Q221" i="14"/>
  <c r="V221" i="14"/>
  <c r="G223" i="14"/>
  <c r="M223" i="14" s="1"/>
  <c r="I223" i="14"/>
  <c r="K223" i="14"/>
  <c r="O223" i="14"/>
  <c r="Q223" i="14"/>
  <c r="V223" i="14"/>
  <c r="G229" i="14"/>
  <c r="I229" i="14"/>
  <c r="K229" i="14"/>
  <c r="M229" i="14"/>
  <c r="O229" i="14"/>
  <c r="Q229" i="14"/>
  <c r="V229" i="14"/>
  <c r="G231" i="14"/>
  <c r="M231" i="14" s="1"/>
  <c r="I231" i="14"/>
  <c r="I230" i="14" s="1"/>
  <c r="K231" i="14"/>
  <c r="O231" i="14"/>
  <c r="Q231" i="14"/>
  <c r="Q230" i="14" s="1"/>
  <c r="V231" i="14"/>
  <c r="V230" i="14" s="1"/>
  <c r="G234" i="14"/>
  <c r="M234" i="14" s="1"/>
  <c r="I234" i="14"/>
  <c r="K234" i="14"/>
  <c r="K230" i="14" s="1"/>
  <c r="O234" i="14"/>
  <c r="O230" i="14" s="1"/>
  <c r="Q234" i="14"/>
  <c r="V234" i="14"/>
  <c r="G237" i="14"/>
  <c r="I237" i="14"/>
  <c r="K237" i="14"/>
  <c r="M237" i="14"/>
  <c r="O237" i="14"/>
  <c r="Q237" i="14"/>
  <c r="V237" i="14"/>
  <c r="G241" i="14"/>
  <c r="M241" i="14" s="1"/>
  <c r="I241" i="14"/>
  <c r="K241" i="14"/>
  <c r="O241" i="14"/>
  <c r="Q241" i="14"/>
  <c r="V241" i="14"/>
  <c r="G244" i="14"/>
  <c r="M244" i="14" s="1"/>
  <c r="I244" i="14"/>
  <c r="K244" i="14"/>
  <c r="O244" i="14"/>
  <c r="Q244" i="14"/>
  <c r="V244" i="14"/>
  <c r="G249" i="14"/>
  <c r="M249" i="14" s="1"/>
  <c r="I249" i="14"/>
  <c r="K249" i="14"/>
  <c r="O249" i="14"/>
  <c r="Q249" i="14"/>
  <c r="V249" i="14"/>
  <c r="G252" i="14"/>
  <c r="M252" i="14" s="1"/>
  <c r="I252" i="14"/>
  <c r="K252" i="14"/>
  <c r="O252" i="14"/>
  <c r="Q252" i="14"/>
  <c r="V252" i="14"/>
  <c r="G253" i="14"/>
  <c r="G230" i="14" s="1"/>
  <c r="I253" i="14"/>
  <c r="K253" i="14"/>
  <c r="O253" i="14"/>
  <c r="Q253" i="14"/>
  <c r="V253" i="14"/>
  <c r="G256" i="14"/>
  <c r="M256" i="14" s="1"/>
  <c r="I256" i="14"/>
  <c r="K256" i="14"/>
  <c r="O256" i="14"/>
  <c r="Q256" i="14"/>
  <c r="V256" i="14"/>
  <c r="G257" i="14"/>
  <c r="I257" i="14"/>
  <c r="K257" i="14"/>
  <c r="M257" i="14"/>
  <c r="O257" i="14"/>
  <c r="Q257" i="14"/>
  <c r="V257" i="14"/>
  <c r="G259" i="14"/>
  <c r="M259" i="14" s="1"/>
  <c r="I259" i="14"/>
  <c r="I258" i="14" s="1"/>
  <c r="K259" i="14"/>
  <c r="K258" i="14" s="1"/>
  <c r="O259" i="14"/>
  <c r="O258" i="14" s="1"/>
  <c r="Q259" i="14"/>
  <c r="V259" i="14"/>
  <c r="V258" i="14" s="1"/>
  <c r="G263" i="14"/>
  <c r="I263" i="14"/>
  <c r="K263" i="14"/>
  <c r="M263" i="14"/>
  <c r="O263" i="14"/>
  <c r="Q263" i="14"/>
  <c r="Q258" i="14" s="1"/>
  <c r="V263" i="14"/>
  <c r="G267" i="14"/>
  <c r="M267" i="14" s="1"/>
  <c r="I267" i="14"/>
  <c r="K267" i="14"/>
  <c r="O267" i="14"/>
  <c r="Q267" i="14"/>
  <c r="V267" i="14"/>
  <c r="G271" i="14"/>
  <c r="M271" i="14" s="1"/>
  <c r="I271" i="14"/>
  <c r="K271" i="14"/>
  <c r="O271" i="14"/>
  <c r="Q271" i="14"/>
  <c r="V271" i="14"/>
  <c r="G276" i="14"/>
  <c r="M276" i="14" s="1"/>
  <c r="I276" i="14"/>
  <c r="K276" i="14"/>
  <c r="O276" i="14"/>
  <c r="Q276" i="14"/>
  <c r="V276" i="14"/>
  <c r="G277" i="14"/>
  <c r="I277" i="14"/>
  <c r="K277" i="14"/>
  <c r="M277" i="14"/>
  <c r="O277" i="14"/>
  <c r="Q277" i="14"/>
  <c r="V277" i="14"/>
  <c r="G284" i="14"/>
  <c r="M284" i="14" s="1"/>
  <c r="I284" i="14"/>
  <c r="K284" i="14"/>
  <c r="O284" i="14"/>
  <c r="Q284" i="14"/>
  <c r="V284" i="14"/>
  <c r="G288" i="14"/>
  <c r="I288" i="14"/>
  <c r="K288" i="14"/>
  <c r="M288" i="14"/>
  <c r="O288" i="14"/>
  <c r="Q288" i="14"/>
  <c r="V288" i="14"/>
  <c r="G289" i="14"/>
  <c r="M289" i="14" s="1"/>
  <c r="I289" i="14"/>
  <c r="K289" i="14"/>
  <c r="O289" i="14"/>
  <c r="Q289" i="14"/>
  <c r="V289" i="14"/>
  <c r="G290" i="14"/>
  <c r="K290" i="14"/>
  <c r="Q290" i="14"/>
  <c r="G291" i="14"/>
  <c r="I291" i="14"/>
  <c r="I290" i="14" s="1"/>
  <c r="K291" i="14"/>
  <c r="M291" i="14"/>
  <c r="M290" i="14" s="1"/>
  <c r="O291" i="14"/>
  <c r="O290" i="14" s="1"/>
  <c r="Q291" i="14"/>
  <c r="V291" i="14"/>
  <c r="V290" i="14" s="1"/>
  <c r="G292" i="14"/>
  <c r="I292" i="14"/>
  <c r="K292" i="14"/>
  <c r="M292" i="14"/>
  <c r="O292" i="14"/>
  <c r="Q292" i="14"/>
  <c r="V292" i="14"/>
  <c r="G296" i="14"/>
  <c r="G295" i="14" s="1"/>
  <c r="I296" i="14"/>
  <c r="I295" i="14" s="1"/>
  <c r="K296" i="14"/>
  <c r="M296" i="14"/>
  <c r="O296" i="14"/>
  <c r="O295" i="14" s="1"/>
  <c r="Q296" i="14"/>
  <c r="V296" i="14"/>
  <c r="V295" i="14" s="1"/>
  <c r="G303" i="14"/>
  <c r="M303" i="14" s="1"/>
  <c r="I303" i="14"/>
  <c r="K303" i="14"/>
  <c r="K295" i="14" s="1"/>
  <c r="O303" i="14"/>
  <c r="Q303" i="14"/>
  <c r="V303" i="14"/>
  <c r="G310" i="14"/>
  <c r="I310" i="14"/>
  <c r="K310" i="14"/>
  <c r="M310" i="14"/>
  <c r="O310" i="14"/>
  <c r="Q310" i="14"/>
  <c r="V310" i="14"/>
  <c r="G313" i="14"/>
  <c r="M313" i="14" s="1"/>
  <c r="I313" i="14"/>
  <c r="K313" i="14"/>
  <c r="O313" i="14"/>
  <c r="Q313" i="14"/>
  <c r="V313" i="14"/>
  <c r="G318" i="14"/>
  <c r="M318" i="14" s="1"/>
  <c r="I318" i="14"/>
  <c r="K318" i="14"/>
  <c r="O318" i="14"/>
  <c r="Q318" i="14"/>
  <c r="Q295" i="14" s="1"/>
  <c r="V318" i="14"/>
  <c r="I323" i="14"/>
  <c r="V323" i="14"/>
  <c r="G324" i="14"/>
  <c r="M324" i="14" s="1"/>
  <c r="M323" i="14" s="1"/>
  <c r="I324" i="14"/>
  <c r="K324" i="14"/>
  <c r="K323" i="14" s="1"/>
  <c r="O324" i="14"/>
  <c r="O323" i="14" s="1"/>
  <c r="Q324" i="14"/>
  <c r="Q323" i="14" s="1"/>
  <c r="V324" i="14"/>
  <c r="G326" i="14"/>
  <c r="M326" i="14" s="1"/>
  <c r="I326" i="14"/>
  <c r="I325" i="14" s="1"/>
  <c r="K326" i="14"/>
  <c r="O326" i="14"/>
  <c r="O325" i="14" s="1"/>
  <c r="Q326" i="14"/>
  <c r="V326" i="14"/>
  <c r="V325" i="14" s="1"/>
  <c r="G327" i="14"/>
  <c r="I327" i="14"/>
  <c r="K327" i="14"/>
  <c r="K325" i="14" s="1"/>
  <c r="M327" i="14"/>
  <c r="O327" i="14"/>
  <c r="Q327" i="14"/>
  <c r="V327" i="14"/>
  <c r="G328" i="14"/>
  <c r="I328" i="14"/>
  <c r="K328" i="14"/>
  <c r="M328" i="14"/>
  <c r="O328" i="14"/>
  <c r="Q328" i="14"/>
  <c r="V328" i="14"/>
  <c r="G329" i="14"/>
  <c r="M329" i="14" s="1"/>
  <c r="I329" i="14"/>
  <c r="K329" i="14"/>
  <c r="O329" i="14"/>
  <c r="Q329" i="14"/>
  <c r="V329" i="14"/>
  <c r="G330" i="14"/>
  <c r="M330" i="14" s="1"/>
  <c r="I330" i="14"/>
  <c r="K330" i="14"/>
  <c r="O330" i="14"/>
  <c r="Q330" i="14"/>
  <c r="Q325" i="14" s="1"/>
  <c r="V330" i="14"/>
  <c r="G331" i="14"/>
  <c r="M331" i="14" s="1"/>
  <c r="I331" i="14"/>
  <c r="K331" i="14"/>
  <c r="O331" i="14"/>
  <c r="Q331" i="14"/>
  <c r="V331" i="14"/>
  <c r="G332" i="14"/>
  <c r="M332" i="14" s="1"/>
  <c r="I332" i="14"/>
  <c r="K332" i="14"/>
  <c r="O332" i="14"/>
  <c r="Q332" i="14"/>
  <c r="V332" i="14"/>
  <c r="G333" i="14"/>
  <c r="I333" i="14"/>
  <c r="K333" i="14"/>
  <c r="O333" i="14"/>
  <c r="Q333" i="14"/>
  <c r="V333" i="14"/>
  <c r="G334" i="14"/>
  <c r="M334" i="14" s="1"/>
  <c r="I334" i="14"/>
  <c r="K334" i="14"/>
  <c r="O334" i="14"/>
  <c r="Q334" i="14"/>
  <c r="V334" i="14"/>
  <c r="G335" i="14"/>
  <c r="M335" i="14" s="1"/>
  <c r="I335" i="14"/>
  <c r="K335" i="14"/>
  <c r="O335" i="14"/>
  <c r="Q335" i="14"/>
  <c r="V335" i="14"/>
  <c r="G336" i="14"/>
  <c r="M336" i="14" s="1"/>
  <c r="I336" i="14"/>
  <c r="K336" i="14"/>
  <c r="O336" i="14"/>
  <c r="Q336" i="14"/>
  <c r="V336" i="14"/>
  <c r="G337" i="14"/>
  <c r="M337" i="14" s="1"/>
  <c r="I337" i="14"/>
  <c r="K337" i="14"/>
  <c r="O337" i="14"/>
  <c r="Q337" i="14"/>
  <c r="V337" i="14"/>
  <c r="G338" i="14"/>
  <c r="M338" i="14" s="1"/>
  <c r="I338" i="14"/>
  <c r="K338" i="14"/>
  <c r="O338" i="14"/>
  <c r="Q338" i="14"/>
  <c r="V338" i="14"/>
  <c r="G339" i="14"/>
  <c r="M339" i="14" s="1"/>
  <c r="I339" i="14"/>
  <c r="K339" i="14"/>
  <c r="O339" i="14"/>
  <c r="Q339" i="14"/>
  <c r="V339" i="14"/>
  <c r="G340" i="14"/>
  <c r="M340" i="14" s="1"/>
  <c r="I340" i="14"/>
  <c r="K340" i="14"/>
  <c r="O340" i="14"/>
  <c r="Q340" i="14"/>
  <c r="V340" i="14"/>
  <c r="G341" i="14"/>
  <c r="M341" i="14" s="1"/>
  <c r="I341" i="14"/>
  <c r="K341" i="14"/>
  <c r="O341" i="14"/>
  <c r="Q341" i="14"/>
  <c r="V341" i="14"/>
  <c r="G342" i="14"/>
  <c r="M342" i="14" s="1"/>
  <c r="I342" i="14"/>
  <c r="K342" i="14"/>
  <c r="O342" i="14"/>
  <c r="Q342" i="14"/>
  <c r="V342" i="14"/>
  <c r="G343" i="14"/>
  <c r="I343" i="14"/>
  <c r="K343" i="14"/>
  <c r="M343" i="14"/>
  <c r="O343" i="14"/>
  <c r="Q343" i="14"/>
  <c r="V343" i="14"/>
  <c r="G344" i="14"/>
  <c r="I344" i="14"/>
  <c r="K344" i="14"/>
  <c r="M344" i="14"/>
  <c r="O344" i="14"/>
  <c r="Q344" i="14"/>
  <c r="V344" i="14"/>
  <c r="G345" i="14"/>
  <c r="M345" i="14" s="1"/>
  <c r="I345" i="14"/>
  <c r="K345" i="14"/>
  <c r="O345" i="14"/>
  <c r="Q345" i="14"/>
  <c r="V345" i="14"/>
  <c r="G346" i="14"/>
  <c r="M346" i="14" s="1"/>
  <c r="I346" i="14"/>
  <c r="K346" i="14"/>
  <c r="O346" i="14"/>
  <c r="Q346" i="14"/>
  <c r="V346" i="14"/>
  <c r="G347" i="14"/>
  <c r="I347" i="14"/>
  <c r="K347" i="14"/>
  <c r="M347" i="14"/>
  <c r="O347" i="14"/>
  <c r="Q347" i="14"/>
  <c r="V347" i="14"/>
  <c r="G348" i="14"/>
  <c r="M348" i="14" s="1"/>
  <c r="I348" i="14"/>
  <c r="K348" i="14"/>
  <c r="O348" i="14"/>
  <c r="Q348" i="14"/>
  <c r="V348" i="14"/>
  <c r="G349" i="14"/>
  <c r="M349" i="14" s="1"/>
  <c r="I349" i="14"/>
  <c r="K349" i="14"/>
  <c r="O349" i="14"/>
  <c r="Q349" i="14"/>
  <c r="V349" i="14"/>
  <c r="G350" i="14"/>
  <c r="M350" i="14" s="1"/>
  <c r="I350" i="14"/>
  <c r="K350" i="14"/>
  <c r="O350" i="14"/>
  <c r="Q350" i="14"/>
  <c r="V350" i="14"/>
  <c r="G351" i="14"/>
  <c r="M351" i="14" s="1"/>
  <c r="I351" i="14"/>
  <c r="K351" i="14"/>
  <c r="O351" i="14"/>
  <c r="Q351" i="14"/>
  <c r="V351" i="14"/>
  <c r="G352" i="14"/>
  <c r="I352" i="14"/>
  <c r="K352" i="14"/>
  <c r="M352" i="14"/>
  <c r="O352" i="14"/>
  <c r="Q352" i="14"/>
  <c r="V352" i="14"/>
  <c r="G353" i="14"/>
  <c r="M353" i="14" s="1"/>
  <c r="I353" i="14"/>
  <c r="K353" i="14"/>
  <c r="O353" i="14"/>
  <c r="Q353" i="14"/>
  <c r="V353" i="14"/>
  <c r="G354" i="14"/>
  <c r="M354" i="14" s="1"/>
  <c r="I354" i="14"/>
  <c r="K354" i="14"/>
  <c r="O354" i="14"/>
  <c r="Q354" i="14"/>
  <c r="V354" i="14"/>
  <c r="G355" i="14"/>
  <c r="M355" i="14" s="1"/>
  <c r="I355" i="14"/>
  <c r="K355" i="14"/>
  <c r="O355" i="14"/>
  <c r="Q355" i="14"/>
  <c r="V355" i="14"/>
  <c r="G356" i="14"/>
  <c r="I356" i="14"/>
  <c r="K356" i="14"/>
  <c r="M356" i="14"/>
  <c r="O356" i="14"/>
  <c r="Q356" i="14"/>
  <c r="V356" i="14"/>
  <c r="G357" i="14"/>
  <c r="M357" i="14" s="1"/>
  <c r="I357" i="14"/>
  <c r="K357" i="14"/>
  <c r="O357" i="14"/>
  <c r="Q357" i="14"/>
  <c r="V357" i="14"/>
  <c r="G358" i="14"/>
  <c r="M358" i="14" s="1"/>
  <c r="I358" i="14"/>
  <c r="K358" i="14"/>
  <c r="O358" i="14"/>
  <c r="Q358" i="14"/>
  <c r="V358" i="14"/>
  <c r="G359" i="14"/>
  <c r="I359" i="14"/>
  <c r="K359" i="14"/>
  <c r="M359" i="14"/>
  <c r="O359" i="14"/>
  <c r="Q359" i="14"/>
  <c r="V359" i="14"/>
  <c r="G360" i="14"/>
  <c r="M360" i="14" s="1"/>
  <c r="I360" i="14"/>
  <c r="K360" i="14"/>
  <c r="O360" i="14"/>
  <c r="Q360" i="14"/>
  <c r="V360" i="14"/>
  <c r="G361" i="14"/>
  <c r="M361" i="14" s="1"/>
  <c r="I361" i="14"/>
  <c r="K361" i="14"/>
  <c r="O361" i="14"/>
  <c r="Q361" i="14"/>
  <c r="V361" i="14"/>
  <c r="G362" i="14"/>
  <c r="M362" i="14" s="1"/>
  <c r="I362" i="14"/>
  <c r="K362" i="14"/>
  <c r="O362" i="14"/>
  <c r="Q362" i="14"/>
  <c r="V362" i="14"/>
  <c r="G363" i="14"/>
  <c r="I363" i="14"/>
  <c r="K363" i="14"/>
  <c r="M363" i="14"/>
  <c r="O363" i="14"/>
  <c r="Q363" i="14"/>
  <c r="V363" i="14"/>
  <c r="G364" i="14"/>
  <c r="I364" i="14"/>
  <c r="K364" i="14"/>
  <c r="M364" i="14"/>
  <c r="O364" i="14"/>
  <c r="Q364" i="14"/>
  <c r="V364" i="14"/>
  <c r="G365" i="14"/>
  <c r="M365" i="14" s="1"/>
  <c r="I365" i="14"/>
  <c r="K365" i="14"/>
  <c r="O365" i="14"/>
  <c r="Q365" i="14"/>
  <c r="V365" i="14"/>
  <c r="I366" i="14"/>
  <c r="G367" i="14"/>
  <c r="M367" i="14" s="1"/>
  <c r="I367" i="14"/>
  <c r="K367" i="14"/>
  <c r="K366" i="14" s="1"/>
  <c r="O367" i="14"/>
  <c r="O366" i="14" s="1"/>
  <c r="Q367" i="14"/>
  <c r="V367" i="14"/>
  <c r="G368" i="14"/>
  <c r="G366" i="14" s="1"/>
  <c r="I368" i="14"/>
  <c r="K368" i="14"/>
  <c r="O368" i="14"/>
  <c r="Q368" i="14"/>
  <c r="Q366" i="14" s="1"/>
  <c r="V368" i="14"/>
  <c r="G369" i="14"/>
  <c r="I369" i="14"/>
  <c r="K369" i="14"/>
  <c r="M369" i="14"/>
  <c r="O369" i="14"/>
  <c r="Q369" i="14"/>
  <c r="V369" i="14"/>
  <c r="G370" i="14"/>
  <c r="M370" i="14" s="1"/>
  <c r="I370" i="14"/>
  <c r="K370" i="14"/>
  <c r="O370" i="14"/>
  <c r="Q370" i="14"/>
  <c r="V370" i="14"/>
  <c r="G371" i="14"/>
  <c r="I371" i="14"/>
  <c r="K371" i="14"/>
  <c r="M371" i="14"/>
  <c r="O371" i="14"/>
  <c r="Q371" i="14"/>
  <c r="V371" i="14"/>
  <c r="V366" i="14" s="1"/>
  <c r="G372" i="14"/>
  <c r="M372" i="14" s="1"/>
  <c r="I372" i="14"/>
  <c r="K372" i="14"/>
  <c r="O372" i="14"/>
  <c r="Q372" i="14"/>
  <c r="V372" i="14"/>
  <c r="G374" i="14"/>
  <c r="M374" i="14" s="1"/>
  <c r="I374" i="14"/>
  <c r="I373" i="14" s="1"/>
  <c r="K374" i="14"/>
  <c r="K373" i="14" s="1"/>
  <c r="O374" i="14"/>
  <c r="O373" i="14" s="1"/>
  <c r="Q374" i="14"/>
  <c r="V374" i="14"/>
  <c r="V373" i="14" s="1"/>
  <c r="G375" i="14"/>
  <c r="I375" i="14"/>
  <c r="K375" i="14"/>
  <c r="M375" i="14"/>
  <c r="O375" i="14"/>
  <c r="Q375" i="14"/>
  <c r="V375" i="14"/>
  <c r="G376" i="14"/>
  <c r="M376" i="14" s="1"/>
  <c r="I376" i="14"/>
  <c r="K376" i="14"/>
  <c r="O376" i="14"/>
  <c r="Q376" i="14"/>
  <c r="V376" i="14"/>
  <c r="G377" i="14"/>
  <c r="I377" i="14"/>
  <c r="K377" i="14"/>
  <c r="M377" i="14"/>
  <c r="O377" i="14"/>
  <c r="Q377" i="14"/>
  <c r="V377" i="14"/>
  <c r="G378" i="14"/>
  <c r="M378" i="14" s="1"/>
  <c r="I378" i="14"/>
  <c r="K378" i="14"/>
  <c r="O378" i="14"/>
  <c r="Q378" i="14"/>
  <c r="Q373" i="14" s="1"/>
  <c r="V378" i="14"/>
  <c r="G379" i="14"/>
  <c r="I379" i="14"/>
  <c r="K379" i="14"/>
  <c r="M379" i="14"/>
  <c r="O379" i="14"/>
  <c r="Q379" i="14"/>
  <c r="V379" i="14"/>
  <c r="G380" i="14"/>
  <c r="M380" i="14" s="1"/>
  <c r="I380" i="14"/>
  <c r="K380" i="14"/>
  <c r="O380" i="14"/>
  <c r="Q380" i="14"/>
  <c r="V380" i="14"/>
  <c r="G381" i="14"/>
  <c r="G373" i="14" s="1"/>
  <c r="I381" i="14"/>
  <c r="K381" i="14"/>
  <c r="O381" i="14"/>
  <c r="Q381" i="14"/>
  <c r="V381" i="14"/>
  <c r="AF383" i="14"/>
  <c r="G42" i="1" s="1"/>
  <c r="G9" i="13"/>
  <c r="M9" i="13" s="1"/>
  <c r="I9" i="13"/>
  <c r="I8" i="13" s="1"/>
  <c r="K9" i="13"/>
  <c r="K8" i="13" s="1"/>
  <c r="O9" i="13"/>
  <c r="O8" i="13" s="1"/>
  <c r="Q9" i="13"/>
  <c r="V9" i="13"/>
  <c r="V8" i="13" s="1"/>
  <c r="G11" i="13"/>
  <c r="M11" i="13" s="1"/>
  <c r="I11" i="13"/>
  <c r="K11" i="13"/>
  <c r="O11" i="13"/>
  <c r="Q11" i="13"/>
  <c r="V11" i="13"/>
  <c r="G12" i="13"/>
  <c r="I12" i="13"/>
  <c r="K12" i="13"/>
  <c r="M12" i="13"/>
  <c r="O12" i="13"/>
  <c r="Q12" i="13"/>
  <c r="V12" i="13"/>
  <c r="G16" i="13"/>
  <c r="M16" i="13" s="1"/>
  <c r="I16" i="13"/>
  <c r="K16" i="13"/>
  <c r="O16" i="13"/>
  <c r="Q16" i="13"/>
  <c r="V16" i="13"/>
  <c r="G18" i="13"/>
  <c r="I18" i="13"/>
  <c r="K18" i="13"/>
  <c r="M18" i="13"/>
  <c r="O18" i="13"/>
  <c r="Q18" i="13"/>
  <c r="Q8" i="13" s="1"/>
  <c r="V18" i="13"/>
  <c r="Q20" i="13"/>
  <c r="V20" i="13"/>
  <c r="G21" i="13"/>
  <c r="M21" i="13" s="1"/>
  <c r="I21" i="13"/>
  <c r="I20" i="13" s="1"/>
  <c r="K21" i="13"/>
  <c r="O21" i="13"/>
  <c r="O20" i="13" s="1"/>
  <c r="Q21" i="13"/>
  <c r="V21" i="13"/>
  <c r="G24" i="13"/>
  <c r="I24" i="13"/>
  <c r="K24" i="13"/>
  <c r="K20" i="13" s="1"/>
  <c r="O24" i="13"/>
  <c r="Q24" i="13"/>
  <c r="V24" i="13"/>
  <c r="Q27" i="13"/>
  <c r="V27" i="13"/>
  <c r="G28" i="13"/>
  <c r="M28" i="13" s="1"/>
  <c r="M27" i="13" s="1"/>
  <c r="I28" i="13"/>
  <c r="I27" i="13" s="1"/>
  <c r="K28" i="13"/>
  <c r="K27" i="13" s="1"/>
  <c r="O28" i="13"/>
  <c r="O27" i="13" s="1"/>
  <c r="Q28" i="13"/>
  <c r="V28" i="13"/>
  <c r="K29" i="13"/>
  <c r="G30" i="13"/>
  <c r="I30" i="13"/>
  <c r="I29" i="13" s="1"/>
  <c r="K30" i="13"/>
  <c r="M30" i="13"/>
  <c r="O30" i="13"/>
  <c r="O29" i="13" s="1"/>
  <c r="Q30" i="13"/>
  <c r="V30" i="13"/>
  <c r="V29" i="13" s="1"/>
  <c r="G33" i="13"/>
  <c r="M33" i="13" s="1"/>
  <c r="I33" i="13"/>
  <c r="K33" i="13"/>
  <c r="O33" i="13"/>
  <c r="Q33" i="13"/>
  <c r="Q29" i="13" s="1"/>
  <c r="V33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K40" i="13"/>
  <c r="O40" i="13"/>
  <c r="Q40" i="13"/>
  <c r="G41" i="13"/>
  <c r="G40" i="13" s="1"/>
  <c r="I41" i="13"/>
  <c r="I40" i="13" s="1"/>
  <c r="K41" i="13"/>
  <c r="O41" i="13"/>
  <c r="Q41" i="13"/>
  <c r="V41" i="13"/>
  <c r="V40" i="13" s="1"/>
  <c r="G46" i="13"/>
  <c r="I46" i="13"/>
  <c r="I45" i="13" s="1"/>
  <c r="K46" i="13"/>
  <c r="K45" i="13" s="1"/>
  <c r="M46" i="13"/>
  <c r="O46" i="13"/>
  <c r="Q46" i="13"/>
  <c r="Q45" i="13" s="1"/>
  <c r="V46" i="13"/>
  <c r="G48" i="13"/>
  <c r="I48" i="13"/>
  <c r="K48" i="13"/>
  <c r="M48" i="13"/>
  <c r="O48" i="13"/>
  <c r="O45" i="13" s="1"/>
  <c r="Q48" i="13"/>
  <c r="V48" i="13"/>
  <c r="V45" i="13" s="1"/>
  <c r="G50" i="13"/>
  <c r="M50" i="13" s="1"/>
  <c r="I50" i="13"/>
  <c r="K50" i="13"/>
  <c r="O50" i="13"/>
  <c r="Q50" i="13"/>
  <c r="V50" i="13"/>
  <c r="G56" i="13"/>
  <c r="M56" i="13" s="1"/>
  <c r="I56" i="13"/>
  <c r="K56" i="13"/>
  <c r="O56" i="13"/>
  <c r="Q56" i="13"/>
  <c r="V56" i="13"/>
  <c r="G60" i="13"/>
  <c r="I60" i="13"/>
  <c r="K60" i="13"/>
  <c r="M60" i="13"/>
  <c r="O60" i="13"/>
  <c r="Q60" i="13"/>
  <c r="V60" i="13"/>
  <c r="G64" i="13"/>
  <c r="M64" i="13" s="1"/>
  <c r="I64" i="13"/>
  <c r="K64" i="13"/>
  <c r="O64" i="13"/>
  <c r="Q64" i="13"/>
  <c r="V64" i="13"/>
  <c r="G65" i="13"/>
  <c r="M65" i="13" s="1"/>
  <c r="I65" i="13"/>
  <c r="K65" i="13"/>
  <c r="O65" i="13"/>
  <c r="Q65" i="13"/>
  <c r="V65" i="13"/>
  <c r="G69" i="13"/>
  <c r="I69" i="13"/>
  <c r="I68" i="13" s="1"/>
  <c r="K69" i="13"/>
  <c r="K68" i="13" s="1"/>
  <c r="M69" i="13"/>
  <c r="O69" i="13"/>
  <c r="Q69" i="13"/>
  <c r="Q68" i="13" s="1"/>
  <c r="V69" i="13"/>
  <c r="G71" i="13"/>
  <c r="G68" i="13" s="1"/>
  <c r="I54" i="1" s="1"/>
  <c r="I71" i="13"/>
  <c r="K71" i="13"/>
  <c r="O71" i="13"/>
  <c r="O68" i="13" s="1"/>
  <c r="Q71" i="13"/>
  <c r="V71" i="13"/>
  <c r="V68" i="13" s="1"/>
  <c r="G75" i="13"/>
  <c r="M75" i="13" s="1"/>
  <c r="I75" i="13"/>
  <c r="K75" i="13"/>
  <c r="O75" i="13"/>
  <c r="Q75" i="13"/>
  <c r="V75" i="13"/>
  <c r="O79" i="13"/>
  <c r="G80" i="13"/>
  <c r="M80" i="13" s="1"/>
  <c r="I80" i="13"/>
  <c r="I79" i="13" s="1"/>
  <c r="K80" i="13"/>
  <c r="O80" i="13"/>
  <c r="Q80" i="13"/>
  <c r="Q79" i="13" s="1"/>
  <c r="V80" i="13"/>
  <c r="V79" i="13" s="1"/>
  <c r="G81" i="13"/>
  <c r="G79" i="13" s="1"/>
  <c r="I81" i="13"/>
  <c r="K81" i="13"/>
  <c r="K79" i="13" s="1"/>
  <c r="O81" i="13"/>
  <c r="Q81" i="13"/>
  <c r="V81" i="13"/>
  <c r="Q82" i="13"/>
  <c r="V82" i="13"/>
  <c r="G83" i="13"/>
  <c r="M83" i="13" s="1"/>
  <c r="M82" i="13" s="1"/>
  <c r="I83" i="13"/>
  <c r="I82" i="13" s="1"/>
  <c r="K83" i="13"/>
  <c r="K82" i="13" s="1"/>
  <c r="O83" i="13"/>
  <c r="O82" i="13" s="1"/>
  <c r="Q83" i="13"/>
  <c r="V83" i="13"/>
  <c r="G89" i="13"/>
  <c r="M89" i="13" s="1"/>
  <c r="I89" i="13"/>
  <c r="K89" i="13"/>
  <c r="K88" i="13" s="1"/>
  <c r="O89" i="13"/>
  <c r="O88" i="13" s="1"/>
  <c r="Q89" i="13"/>
  <c r="V89" i="13"/>
  <c r="V88" i="13" s="1"/>
  <c r="G90" i="13"/>
  <c r="I90" i="13"/>
  <c r="K90" i="13"/>
  <c r="M90" i="13"/>
  <c r="O90" i="13"/>
  <c r="Q90" i="13"/>
  <c r="Q88" i="13" s="1"/>
  <c r="V90" i="13"/>
  <c r="G92" i="13"/>
  <c r="M92" i="13" s="1"/>
  <c r="I92" i="13"/>
  <c r="K92" i="13"/>
  <c r="O92" i="13"/>
  <c r="Q92" i="13"/>
  <c r="V92" i="13"/>
  <c r="G93" i="13"/>
  <c r="I93" i="13"/>
  <c r="K93" i="13"/>
  <c r="M93" i="13"/>
  <c r="O93" i="13"/>
  <c r="Q93" i="13"/>
  <c r="V93" i="13"/>
  <c r="G94" i="13"/>
  <c r="M94" i="13" s="1"/>
  <c r="I94" i="13"/>
  <c r="K94" i="13"/>
  <c r="O94" i="13"/>
  <c r="Q94" i="13"/>
  <c r="V94" i="13"/>
  <c r="G95" i="13"/>
  <c r="M95" i="13" s="1"/>
  <c r="I95" i="13"/>
  <c r="K95" i="13"/>
  <c r="O95" i="13"/>
  <c r="Q95" i="13"/>
  <c r="V95" i="13"/>
  <c r="G97" i="13"/>
  <c r="M97" i="13" s="1"/>
  <c r="I97" i="13"/>
  <c r="K97" i="13"/>
  <c r="O97" i="13"/>
  <c r="Q97" i="13"/>
  <c r="V97" i="13"/>
  <c r="G103" i="13"/>
  <c r="M103" i="13" s="1"/>
  <c r="I103" i="13"/>
  <c r="I88" i="13" s="1"/>
  <c r="K103" i="13"/>
  <c r="O103" i="13"/>
  <c r="Q103" i="13"/>
  <c r="V103" i="13"/>
  <c r="G104" i="13"/>
  <c r="M104" i="13" s="1"/>
  <c r="I104" i="13"/>
  <c r="K104" i="13"/>
  <c r="O104" i="13"/>
  <c r="Q104" i="13"/>
  <c r="V104" i="13"/>
  <c r="G105" i="13"/>
  <c r="M105" i="13" s="1"/>
  <c r="I105" i="13"/>
  <c r="K105" i="13"/>
  <c r="O105" i="13"/>
  <c r="Q105" i="13"/>
  <c r="V105" i="13"/>
  <c r="G107" i="13"/>
  <c r="I58" i="1" s="1"/>
  <c r="K107" i="13"/>
  <c r="O107" i="13"/>
  <c r="G108" i="13"/>
  <c r="M108" i="13" s="1"/>
  <c r="M107" i="13" s="1"/>
  <c r="I108" i="13"/>
  <c r="I107" i="13" s="1"/>
  <c r="K108" i="13"/>
  <c r="O108" i="13"/>
  <c r="Q108" i="13"/>
  <c r="Q107" i="13" s="1"/>
  <c r="V108" i="13"/>
  <c r="V107" i="13" s="1"/>
  <c r="Q109" i="13"/>
  <c r="V109" i="13"/>
  <c r="G110" i="13"/>
  <c r="G109" i="13" s="1"/>
  <c r="I110" i="13"/>
  <c r="I109" i="13" s="1"/>
  <c r="K110" i="13"/>
  <c r="O110" i="13"/>
  <c r="Q110" i="13"/>
  <c r="V110" i="13"/>
  <c r="G115" i="13"/>
  <c r="M115" i="13" s="1"/>
  <c r="I115" i="13"/>
  <c r="K115" i="13"/>
  <c r="K109" i="13" s="1"/>
  <c r="O115" i="13"/>
  <c r="O109" i="13" s="1"/>
  <c r="Q115" i="13"/>
  <c r="V115" i="13"/>
  <c r="G117" i="13"/>
  <c r="M117" i="13" s="1"/>
  <c r="I117" i="13"/>
  <c r="K117" i="13"/>
  <c r="O117" i="13"/>
  <c r="Q117" i="13"/>
  <c r="V117" i="13"/>
  <c r="G118" i="13"/>
  <c r="I118" i="13"/>
  <c r="K118" i="13"/>
  <c r="V118" i="13"/>
  <c r="G119" i="13"/>
  <c r="I119" i="13"/>
  <c r="K119" i="13"/>
  <c r="M119" i="13"/>
  <c r="M118" i="13" s="1"/>
  <c r="O119" i="13"/>
  <c r="O118" i="13" s="1"/>
  <c r="Q119" i="13"/>
  <c r="Q118" i="13" s="1"/>
  <c r="V119" i="13"/>
  <c r="G121" i="13"/>
  <c r="M121" i="13" s="1"/>
  <c r="I121" i="13"/>
  <c r="I120" i="13" s="1"/>
  <c r="K121" i="13"/>
  <c r="O121" i="13"/>
  <c r="Q121" i="13"/>
  <c r="Q120" i="13" s="1"/>
  <c r="V121" i="13"/>
  <c r="V120" i="13" s="1"/>
  <c r="G122" i="13"/>
  <c r="I122" i="13"/>
  <c r="K122" i="13"/>
  <c r="K120" i="13" s="1"/>
  <c r="O122" i="13"/>
  <c r="Q122" i="13"/>
  <c r="V122" i="13"/>
  <c r="G123" i="13"/>
  <c r="M123" i="13" s="1"/>
  <c r="I123" i="13"/>
  <c r="K123" i="13"/>
  <c r="O123" i="13"/>
  <c r="Q123" i="13"/>
  <c r="V123" i="13"/>
  <c r="G124" i="13"/>
  <c r="M124" i="13" s="1"/>
  <c r="I124" i="13"/>
  <c r="K124" i="13"/>
  <c r="O124" i="13"/>
  <c r="Q124" i="13"/>
  <c r="V124" i="13"/>
  <c r="G125" i="13"/>
  <c r="M125" i="13" s="1"/>
  <c r="I125" i="13"/>
  <c r="K125" i="13"/>
  <c r="O125" i="13"/>
  <c r="Q125" i="13"/>
  <c r="V125" i="13"/>
  <c r="G126" i="13"/>
  <c r="M126" i="13" s="1"/>
  <c r="I126" i="13"/>
  <c r="K126" i="13"/>
  <c r="O126" i="13"/>
  <c r="Q126" i="13"/>
  <c r="V126" i="13"/>
  <c r="G127" i="13"/>
  <c r="M127" i="13" s="1"/>
  <c r="I127" i="13"/>
  <c r="K127" i="13"/>
  <c r="O127" i="13"/>
  <c r="Q127" i="13"/>
  <c r="V127" i="13"/>
  <c r="G128" i="13"/>
  <c r="I128" i="13"/>
  <c r="K128" i="13"/>
  <c r="M128" i="13"/>
  <c r="O128" i="13"/>
  <c r="O120" i="13" s="1"/>
  <c r="Q128" i="13"/>
  <c r="V128" i="13"/>
  <c r="Q129" i="13"/>
  <c r="G130" i="13"/>
  <c r="I130" i="13"/>
  <c r="K130" i="13"/>
  <c r="K129" i="13" s="1"/>
  <c r="O130" i="13"/>
  <c r="Q130" i="13"/>
  <c r="V130" i="13"/>
  <c r="V129" i="13" s="1"/>
  <c r="G131" i="13"/>
  <c r="M131" i="13" s="1"/>
  <c r="I131" i="13"/>
  <c r="I129" i="13" s="1"/>
  <c r="K131" i="13"/>
  <c r="O131" i="13"/>
  <c r="Q131" i="13"/>
  <c r="V131" i="13"/>
  <c r="G132" i="13"/>
  <c r="M132" i="13" s="1"/>
  <c r="I132" i="13"/>
  <c r="K132" i="13"/>
  <c r="O132" i="13"/>
  <c r="Q132" i="13"/>
  <c r="V132" i="13"/>
  <c r="G133" i="13"/>
  <c r="M133" i="13" s="1"/>
  <c r="I133" i="13"/>
  <c r="K133" i="13"/>
  <c r="O133" i="13"/>
  <c r="Q133" i="13"/>
  <c r="V133" i="13"/>
  <c r="G134" i="13"/>
  <c r="I134" i="13"/>
  <c r="K134" i="13"/>
  <c r="M134" i="13"/>
  <c r="O134" i="13"/>
  <c r="Q134" i="13"/>
  <c r="V134" i="13"/>
  <c r="G135" i="13"/>
  <c r="M135" i="13" s="1"/>
  <c r="I135" i="13"/>
  <c r="K135" i="13"/>
  <c r="O135" i="13"/>
  <c r="O129" i="13" s="1"/>
  <c r="Q135" i="13"/>
  <c r="V135" i="13"/>
  <c r="G137" i="13"/>
  <c r="I137" i="13"/>
  <c r="I136" i="13" s="1"/>
  <c r="K137" i="13"/>
  <c r="M137" i="13"/>
  <c r="O137" i="13"/>
  <c r="Q137" i="13"/>
  <c r="Q136" i="13" s="1"/>
  <c r="V137" i="13"/>
  <c r="V136" i="13" s="1"/>
  <c r="G138" i="13"/>
  <c r="I138" i="13"/>
  <c r="K138" i="13"/>
  <c r="K136" i="13" s="1"/>
  <c r="O138" i="13"/>
  <c r="Q138" i="13"/>
  <c r="V138" i="13"/>
  <c r="G139" i="13"/>
  <c r="M139" i="13" s="1"/>
  <c r="I139" i="13"/>
  <c r="K139" i="13"/>
  <c r="O139" i="13"/>
  <c r="Q139" i="13"/>
  <c r="V139" i="13"/>
  <c r="G140" i="13"/>
  <c r="M140" i="13" s="1"/>
  <c r="I140" i="13"/>
  <c r="K140" i="13"/>
  <c r="O140" i="13"/>
  <c r="Q140" i="13"/>
  <c r="V140" i="13"/>
  <c r="G141" i="13"/>
  <c r="M141" i="13" s="1"/>
  <c r="I141" i="13"/>
  <c r="K141" i="13"/>
  <c r="O141" i="13"/>
  <c r="Q141" i="13"/>
  <c r="V141" i="13"/>
  <c r="G142" i="13"/>
  <c r="M142" i="13" s="1"/>
  <c r="I142" i="13"/>
  <c r="K142" i="13"/>
  <c r="O142" i="13"/>
  <c r="Q142" i="13"/>
  <c r="V142" i="13"/>
  <c r="G143" i="13"/>
  <c r="I143" i="13"/>
  <c r="K143" i="13"/>
  <c r="M143" i="13"/>
  <c r="O143" i="13"/>
  <c r="Q143" i="13"/>
  <c r="V143" i="13"/>
  <c r="G144" i="13"/>
  <c r="M144" i="13" s="1"/>
  <c r="I144" i="13"/>
  <c r="K144" i="13"/>
  <c r="O144" i="13"/>
  <c r="O136" i="13" s="1"/>
  <c r="Q144" i="13"/>
  <c r="V144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7" i="13"/>
  <c r="M147" i="13" s="1"/>
  <c r="I147" i="13"/>
  <c r="K147" i="13"/>
  <c r="O147" i="13"/>
  <c r="Q147" i="13"/>
  <c r="V147" i="13"/>
  <c r="G148" i="13"/>
  <c r="M148" i="13" s="1"/>
  <c r="I148" i="13"/>
  <c r="K148" i="13"/>
  <c r="O148" i="13"/>
  <c r="Q148" i="13"/>
  <c r="V148" i="13"/>
  <c r="G149" i="13"/>
  <c r="M149" i="13" s="1"/>
  <c r="I149" i="13"/>
  <c r="K149" i="13"/>
  <c r="O149" i="13"/>
  <c r="Q149" i="13"/>
  <c r="V149" i="13"/>
  <c r="G150" i="13"/>
  <c r="M150" i="13" s="1"/>
  <c r="I150" i="13"/>
  <c r="K150" i="13"/>
  <c r="O150" i="13"/>
  <c r="Q150" i="13"/>
  <c r="V150" i="13"/>
  <c r="G151" i="13"/>
  <c r="I151" i="13"/>
  <c r="K151" i="13"/>
  <c r="M151" i="13"/>
  <c r="O151" i="13"/>
  <c r="Q151" i="13"/>
  <c r="V151" i="13"/>
  <c r="G152" i="13"/>
  <c r="M152" i="13" s="1"/>
  <c r="I152" i="13"/>
  <c r="K152" i="13"/>
  <c r="O152" i="13"/>
  <c r="Q152" i="13"/>
  <c r="V152" i="13"/>
  <c r="G154" i="13"/>
  <c r="M154" i="13" s="1"/>
  <c r="I154" i="13"/>
  <c r="K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M156" i="13" s="1"/>
  <c r="I156" i="13"/>
  <c r="K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V158" i="13"/>
  <c r="G159" i="13"/>
  <c r="I159" i="13"/>
  <c r="K159" i="13"/>
  <c r="M159" i="13"/>
  <c r="O159" i="13"/>
  <c r="Q159" i="13"/>
  <c r="V159" i="13"/>
  <c r="G160" i="13"/>
  <c r="I160" i="13"/>
  <c r="K160" i="13"/>
  <c r="M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M162" i="13" s="1"/>
  <c r="I162" i="13"/>
  <c r="K162" i="13"/>
  <c r="O162" i="13"/>
  <c r="Q162" i="13"/>
  <c r="V162" i="13"/>
  <c r="G163" i="13"/>
  <c r="M163" i="13" s="1"/>
  <c r="I163" i="13"/>
  <c r="K163" i="13"/>
  <c r="O163" i="13"/>
  <c r="Q163" i="13"/>
  <c r="V163" i="13"/>
  <c r="G164" i="13"/>
  <c r="M164" i="13" s="1"/>
  <c r="I164" i="13"/>
  <c r="K164" i="13"/>
  <c r="O164" i="13"/>
  <c r="Q164" i="13"/>
  <c r="V164" i="13"/>
  <c r="G166" i="13"/>
  <c r="M166" i="13" s="1"/>
  <c r="I166" i="13"/>
  <c r="I165" i="13" s="1"/>
  <c r="K166" i="13"/>
  <c r="K165" i="13" s="1"/>
  <c r="O166" i="13"/>
  <c r="Q166" i="13"/>
  <c r="Q165" i="13" s="1"/>
  <c r="V166" i="13"/>
  <c r="G167" i="13"/>
  <c r="I167" i="13"/>
  <c r="K167" i="13"/>
  <c r="M167" i="13"/>
  <c r="O167" i="13"/>
  <c r="O165" i="13" s="1"/>
  <c r="Q167" i="13"/>
  <c r="V167" i="13"/>
  <c r="V165" i="13" s="1"/>
  <c r="G168" i="13"/>
  <c r="M168" i="13" s="1"/>
  <c r="I168" i="13"/>
  <c r="K168" i="13"/>
  <c r="O168" i="13"/>
  <c r="Q168" i="13"/>
  <c r="V168" i="13"/>
  <c r="G169" i="13"/>
  <c r="M169" i="13" s="1"/>
  <c r="I169" i="13"/>
  <c r="K169" i="13"/>
  <c r="O169" i="13"/>
  <c r="Q169" i="13"/>
  <c r="V169" i="13"/>
  <c r="G171" i="13"/>
  <c r="I171" i="13"/>
  <c r="I170" i="13" s="1"/>
  <c r="K171" i="13"/>
  <c r="K170" i="13" s="1"/>
  <c r="O171" i="13"/>
  <c r="Q171" i="13"/>
  <c r="V171" i="13"/>
  <c r="V170" i="13" s="1"/>
  <c r="G172" i="13"/>
  <c r="M172" i="13" s="1"/>
  <c r="I172" i="13"/>
  <c r="K172" i="13"/>
  <c r="O172" i="13"/>
  <c r="Q172" i="13"/>
  <c r="V172" i="13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V174" i="13"/>
  <c r="G175" i="13"/>
  <c r="I175" i="13"/>
  <c r="K175" i="13"/>
  <c r="M175" i="13"/>
  <c r="O175" i="13"/>
  <c r="Q175" i="13"/>
  <c r="V175" i="13"/>
  <c r="G178" i="13"/>
  <c r="M178" i="13" s="1"/>
  <c r="I178" i="13"/>
  <c r="K178" i="13"/>
  <c r="O178" i="13"/>
  <c r="O170" i="13" s="1"/>
  <c r="Q178" i="13"/>
  <c r="V178" i="13"/>
  <c r="G179" i="13"/>
  <c r="I179" i="13"/>
  <c r="K179" i="13"/>
  <c r="M179" i="13"/>
  <c r="O179" i="13"/>
  <c r="Q179" i="13"/>
  <c r="V179" i="13"/>
  <c r="G180" i="13"/>
  <c r="M180" i="13" s="1"/>
  <c r="I180" i="13"/>
  <c r="K180" i="13"/>
  <c r="O180" i="13"/>
  <c r="Q180" i="13"/>
  <c r="Q170" i="13" s="1"/>
  <c r="V180" i="13"/>
  <c r="G181" i="13"/>
  <c r="M181" i="13" s="1"/>
  <c r="I181" i="13"/>
  <c r="K181" i="13"/>
  <c r="O181" i="13"/>
  <c r="Q181" i="13"/>
  <c r="V181" i="13"/>
  <c r="G182" i="13"/>
  <c r="M182" i="13" s="1"/>
  <c r="I182" i="13"/>
  <c r="K182" i="13"/>
  <c r="O182" i="13"/>
  <c r="Q182" i="13"/>
  <c r="V182" i="13"/>
  <c r="G183" i="13"/>
  <c r="M183" i="13" s="1"/>
  <c r="I183" i="13"/>
  <c r="K183" i="13"/>
  <c r="O183" i="13"/>
  <c r="Q183" i="13"/>
  <c r="V183" i="13"/>
  <c r="G197" i="13"/>
  <c r="M197" i="13" s="1"/>
  <c r="I197" i="13"/>
  <c r="K197" i="13"/>
  <c r="O197" i="13"/>
  <c r="Q197" i="13"/>
  <c r="V197" i="13"/>
  <c r="G198" i="13"/>
  <c r="I198" i="13"/>
  <c r="K198" i="13"/>
  <c r="G199" i="13"/>
  <c r="I199" i="13"/>
  <c r="K199" i="13"/>
  <c r="M199" i="13"/>
  <c r="M198" i="13" s="1"/>
  <c r="O199" i="13"/>
  <c r="O198" i="13" s="1"/>
  <c r="Q199" i="13"/>
  <c r="Q198" i="13" s="1"/>
  <c r="V199" i="13"/>
  <c r="V198" i="13" s="1"/>
  <c r="G204" i="13"/>
  <c r="M204" i="13" s="1"/>
  <c r="I204" i="13"/>
  <c r="I203" i="13" s="1"/>
  <c r="K204" i="13"/>
  <c r="O204" i="13"/>
  <c r="Q204" i="13"/>
  <c r="Q203" i="13" s="1"/>
  <c r="V204" i="13"/>
  <c r="V203" i="13" s="1"/>
  <c r="G207" i="13"/>
  <c r="M207" i="13" s="1"/>
  <c r="I207" i="13"/>
  <c r="K207" i="13"/>
  <c r="K203" i="13" s="1"/>
  <c r="O207" i="13"/>
  <c r="Q207" i="13"/>
  <c r="V207" i="13"/>
  <c r="G210" i="13"/>
  <c r="I210" i="13"/>
  <c r="K210" i="13"/>
  <c r="O210" i="13"/>
  <c r="Q210" i="13"/>
  <c r="V210" i="13"/>
  <c r="G214" i="13"/>
  <c r="M214" i="13" s="1"/>
  <c r="I214" i="13"/>
  <c r="K214" i="13"/>
  <c r="O214" i="13"/>
  <c r="Q214" i="13"/>
  <c r="V214" i="13"/>
  <c r="G215" i="13"/>
  <c r="M215" i="13" s="1"/>
  <c r="I215" i="13"/>
  <c r="K215" i="13"/>
  <c r="O215" i="13"/>
  <c r="Q215" i="13"/>
  <c r="V215" i="13"/>
  <c r="G218" i="13"/>
  <c r="I218" i="13"/>
  <c r="K218" i="13"/>
  <c r="M218" i="13"/>
  <c r="O218" i="13"/>
  <c r="Q218" i="13"/>
  <c r="V218" i="13"/>
  <c r="G221" i="13"/>
  <c r="M221" i="13" s="1"/>
  <c r="I221" i="13"/>
  <c r="K221" i="13"/>
  <c r="O221" i="13"/>
  <c r="Q221" i="13"/>
  <c r="V221" i="13"/>
  <c r="G223" i="13"/>
  <c r="M223" i="13" s="1"/>
  <c r="I223" i="13"/>
  <c r="K223" i="13"/>
  <c r="O223" i="13"/>
  <c r="O203" i="13" s="1"/>
  <c r="Q223" i="13"/>
  <c r="V223" i="13"/>
  <c r="G229" i="13"/>
  <c r="M229" i="13" s="1"/>
  <c r="I229" i="13"/>
  <c r="K229" i="13"/>
  <c r="O229" i="13"/>
  <c r="Q229" i="13"/>
  <c r="V229" i="13"/>
  <c r="G231" i="13"/>
  <c r="I231" i="13"/>
  <c r="I230" i="13" s="1"/>
  <c r="K231" i="13"/>
  <c r="K230" i="13" s="1"/>
  <c r="O231" i="13"/>
  <c r="Q231" i="13"/>
  <c r="V231" i="13"/>
  <c r="G234" i="13"/>
  <c r="M234" i="13" s="1"/>
  <c r="I234" i="13"/>
  <c r="K234" i="13"/>
  <c r="O234" i="13"/>
  <c r="Q234" i="13"/>
  <c r="V234" i="13"/>
  <c r="G237" i="13"/>
  <c r="M237" i="13" s="1"/>
  <c r="I237" i="13"/>
  <c r="K237" i="13"/>
  <c r="O237" i="13"/>
  <c r="Q237" i="13"/>
  <c r="V237" i="13"/>
  <c r="G241" i="13"/>
  <c r="M241" i="13" s="1"/>
  <c r="I241" i="13"/>
  <c r="K241" i="13"/>
  <c r="O241" i="13"/>
  <c r="O230" i="13" s="1"/>
  <c r="Q241" i="13"/>
  <c r="V241" i="13"/>
  <c r="G244" i="13"/>
  <c r="M244" i="13" s="1"/>
  <c r="I244" i="13"/>
  <c r="K244" i="13"/>
  <c r="O244" i="13"/>
  <c r="Q244" i="13"/>
  <c r="V244" i="13"/>
  <c r="G249" i="13"/>
  <c r="I249" i="13"/>
  <c r="K249" i="13"/>
  <c r="M249" i="13"/>
  <c r="O249" i="13"/>
  <c r="Q249" i="13"/>
  <c r="Q230" i="13" s="1"/>
  <c r="V249" i="13"/>
  <c r="G252" i="13"/>
  <c r="M252" i="13" s="1"/>
  <c r="I252" i="13"/>
  <c r="K252" i="13"/>
  <c r="O252" i="13"/>
  <c r="Q252" i="13"/>
  <c r="V252" i="13"/>
  <c r="G253" i="13"/>
  <c r="M253" i="13" s="1"/>
  <c r="I253" i="13"/>
  <c r="K253" i="13"/>
  <c r="O253" i="13"/>
  <c r="Q253" i="13"/>
  <c r="V253" i="13"/>
  <c r="V230" i="13" s="1"/>
  <c r="G256" i="13"/>
  <c r="M256" i="13" s="1"/>
  <c r="I256" i="13"/>
  <c r="K256" i="13"/>
  <c r="O256" i="13"/>
  <c r="Q256" i="13"/>
  <c r="V256" i="13"/>
  <c r="G257" i="13"/>
  <c r="M257" i="13" s="1"/>
  <c r="I257" i="13"/>
  <c r="K257" i="13"/>
  <c r="O257" i="13"/>
  <c r="Q257" i="13"/>
  <c r="V257" i="13"/>
  <c r="G259" i="13"/>
  <c r="I259" i="13"/>
  <c r="K259" i="13"/>
  <c r="K258" i="13" s="1"/>
  <c r="M259" i="13"/>
  <c r="O259" i="13"/>
  <c r="O258" i="13" s="1"/>
  <c r="Q259" i="13"/>
  <c r="Q258" i="13" s="1"/>
  <c r="V259" i="13"/>
  <c r="V258" i="13" s="1"/>
  <c r="G263" i="13"/>
  <c r="M263" i="13" s="1"/>
  <c r="I263" i="13"/>
  <c r="K263" i="13"/>
  <c r="O263" i="13"/>
  <c r="Q263" i="13"/>
  <c r="V263" i="13"/>
  <c r="G267" i="13"/>
  <c r="I267" i="13"/>
  <c r="K267" i="13"/>
  <c r="M267" i="13"/>
  <c r="O267" i="13"/>
  <c r="Q267" i="13"/>
  <c r="V267" i="13"/>
  <c r="G271" i="13"/>
  <c r="M271" i="13" s="1"/>
  <c r="I271" i="13"/>
  <c r="K271" i="13"/>
  <c r="O271" i="13"/>
  <c r="Q271" i="13"/>
  <c r="V271" i="13"/>
  <c r="G276" i="13"/>
  <c r="M276" i="13" s="1"/>
  <c r="I276" i="13"/>
  <c r="K276" i="13"/>
  <c r="O276" i="13"/>
  <c r="Q276" i="13"/>
  <c r="V276" i="13"/>
  <c r="G277" i="13"/>
  <c r="M277" i="13" s="1"/>
  <c r="I277" i="13"/>
  <c r="K277" i="13"/>
  <c r="O277" i="13"/>
  <c r="Q277" i="13"/>
  <c r="V277" i="13"/>
  <c r="G284" i="13"/>
  <c r="M284" i="13" s="1"/>
  <c r="I284" i="13"/>
  <c r="K284" i="13"/>
  <c r="O284" i="13"/>
  <c r="Q284" i="13"/>
  <c r="V284" i="13"/>
  <c r="G288" i="13"/>
  <c r="M288" i="13" s="1"/>
  <c r="I288" i="13"/>
  <c r="I258" i="13" s="1"/>
  <c r="K288" i="13"/>
  <c r="O288" i="13"/>
  <c r="Q288" i="13"/>
  <c r="V288" i="13"/>
  <c r="G289" i="13"/>
  <c r="I289" i="13"/>
  <c r="K289" i="13"/>
  <c r="M289" i="13"/>
  <c r="O289" i="13"/>
  <c r="Q289" i="13"/>
  <c r="V289" i="13"/>
  <c r="G290" i="13"/>
  <c r="K290" i="13"/>
  <c r="G291" i="13"/>
  <c r="I291" i="13"/>
  <c r="I290" i="13" s="1"/>
  <c r="K291" i="13"/>
  <c r="M291" i="13"/>
  <c r="O291" i="13"/>
  <c r="O290" i="13" s="1"/>
  <c r="Q291" i="13"/>
  <c r="Q290" i="13" s="1"/>
  <c r="V291" i="13"/>
  <c r="V290" i="13" s="1"/>
  <c r="G292" i="13"/>
  <c r="M292" i="13" s="1"/>
  <c r="I292" i="13"/>
  <c r="K292" i="13"/>
  <c r="O292" i="13"/>
  <c r="Q292" i="13"/>
  <c r="V292" i="13"/>
  <c r="Q295" i="13"/>
  <c r="V295" i="13"/>
  <c r="G296" i="13"/>
  <c r="I296" i="13"/>
  <c r="I295" i="13" s="1"/>
  <c r="K296" i="13"/>
  <c r="K295" i="13" s="1"/>
  <c r="O296" i="13"/>
  <c r="O295" i="13" s="1"/>
  <c r="Q296" i="13"/>
  <c r="V296" i="13"/>
  <c r="G303" i="13"/>
  <c r="M303" i="13" s="1"/>
  <c r="I303" i="13"/>
  <c r="K303" i="13"/>
  <c r="O303" i="13"/>
  <c r="Q303" i="13"/>
  <c r="V303" i="13"/>
  <c r="G310" i="13"/>
  <c r="M310" i="13" s="1"/>
  <c r="I310" i="13"/>
  <c r="K310" i="13"/>
  <c r="O310" i="13"/>
  <c r="Q310" i="13"/>
  <c r="V310" i="13"/>
  <c r="G313" i="13"/>
  <c r="I313" i="13"/>
  <c r="K313" i="13"/>
  <c r="M313" i="13"/>
  <c r="O313" i="13"/>
  <c r="Q313" i="13"/>
  <c r="V313" i="13"/>
  <c r="G318" i="13"/>
  <c r="M318" i="13" s="1"/>
  <c r="I318" i="13"/>
  <c r="K318" i="13"/>
  <c r="O318" i="13"/>
  <c r="Q318" i="13"/>
  <c r="V318" i="13"/>
  <c r="I323" i="13"/>
  <c r="O323" i="13"/>
  <c r="G324" i="13"/>
  <c r="M324" i="13" s="1"/>
  <c r="M323" i="13" s="1"/>
  <c r="I324" i="13"/>
  <c r="K324" i="13"/>
  <c r="K323" i="13" s="1"/>
  <c r="O324" i="13"/>
  <c r="Q324" i="13"/>
  <c r="Q323" i="13" s="1"/>
  <c r="V324" i="13"/>
  <c r="V323" i="13" s="1"/>
  <c r="G326" i="13"/>
  <c r="I326" i="13"/>
  <c r="I325" i="13" s="1"/>
  <c r="K326" i="13"/>
  <c r="K325" i="13" s="1"/>
  <c r="O326" i="13"/>
  <c r="O325" i="13" s="1"/>
  <c r="Q326" i="13"/>
  <c r="V326" i="13"/>
  <c r="G327" i="13"/>
  <c r="M327" i="13" s="1"/>
  <c r="I327" i="13"/>
  <c r="K327" i="13"/>
  <c r="O327" i="13"/>
  <c r="Q327" i="13"/>
  <c r="V327" i="13"/>
  <c r="G328" i="13"/>
  <c r="M328" i="13" s="1"/>
  <c r="I328" i="13"/>
  <c r="K328" i="13"/>
  <c r="O328" i="13"/>
  <c r="Q328" i="13"/>
  <c r="V328" i="13"/>
  <c r="G329" i="13"/>
  <c r="M329" i="13" s="1"/>
  <c r="I329" i="13"/>
  <c r="K329" i="13"/>
  <c r="O329" i="13"/>
  <c r="Q329" i="13"/>
  <c r="V329" i="13"/>
  <c r="G330" i="13"/>
  <c r="I330" i="13"/>
  <c r="K330" i="13"/>
  <c r="M330" i="13"/>
  <c r="O330" i="13"/>
  <c r="Q330" i="13"/>
  <c r="V330" i="13"/>
  <c r="G331" i="13"/>
  <c r="M331" i="13" s="1"/>
  <c r="I331" i="13"/>
  <c r="K331" i="13"/>
  <c r="O331" i="13"/>
  <c r="Q331" i="13"/>
  <c r="Q325" i="13" s="1"/>
  <c r="V331" i="13"/>
  <c r="G332" i="13"/>
  <c r="I332" i="13"/>
  <c r="K332" i="13"/>
  <c r="M332" i="13"/>
  <c r="O332" i="13"/>
  <c r="Q332" i="13"/>
  <c r="V332" i="13"/>
  <c r="G333" i="13"/>
  <c r="I333" i="13"/>
  <c r="K333" i="13"/>
  <c r="M333" i="13"/>
  <c r="O333" i="13"/>
  <c r="Q333" i="13"/>
  <c r="V333" i="13"/>
  <c r="V325" i="13" s="1"/>
  <c r="G334" i="13"/>
  <c r="M334" i="13" s="1"/>
  <c r="I334" i="13"/>
  <c r="K334" i="13"/>
  <c r="O334" i="13"/>
  <c r="Q334" i="13"/>
  <c r="V334" i="13"/>
  <c r="G335" i="13"/>
  <c r="M335" i="13" s="1"/>
  <c r="I335" i="13"/>
  <c r="K335" i="13"/>
  <c r="O335" i="13"/>
  <c r="Q335" i="13"/>
  <c r="V335" i="13"/>
  <c r="G336" i="13"/>
  <c r="M336" i="13" s="1"/>
  <c r="I336" i="13"/>
  <c r="K336" i="13"/>
  <c r="O336" i="13"/>
  <c r="Q336" i="13"/>
  <c r="V336" i="13"/>
  <c r="G337" i="13"/>
  <c r="I337" i="13"/>
  <c r="K337" i="13"/>
  <c r="M337" i="13"/>
  <c r="O337" i="13"/>
  <c r="Q337" i="13"/>
  <c r="V337" i="13"/>
  <c r="G338" i="13"/>
  <c r="I338" i="13"/>
  <c r="K338" i="13"/>
  <c r="M338" i="13"/>
  <c r="O338" i="13"/>
  <c r="Q338" i="13"/>
  <c r="V338" i="13"/>
  <c r="G339" i="13"/>
  <c r="I339" i="13"/>
  <c r="K339" i="13"/>
  <c r="M339" i="13"/>
  <c r="O339" i="13"/>
  <c r="Q339" i="13"/>
  <c r="V339" i="13"/>
  <c r="G340" i="13"/>
  <c r="I340" i="13"/>
  <c r="K340" i="13"/>
  <c r="M340" i="13"/>
  <c r="O340" i="13"/>
  <c r="Q340" i="13"/>
  <c r="V340" i="13"/>
  <c r="G341" i="13"/>
  <c r="I341" i="13"/>
  <c r="K341" i="13"/>
  <c r="M341" i="13"/>
  <c r="O341" i="13"/>
  <c r="Q341" i="13"/>
  <c r="V341" i="13"/>
  <c r="G342" i="13"/>
  <c r="M342" i="13" s="1"/>
  <c r="I342" i="13"/>
  <c r="K342" i="13"/>
  <c r="O342" i="13"/>
  <c r="Q342" i="13"/>
  <c r="V342" i="13"/>
  <c r="G343" i="13"/>
  <c r="M343" i="13" s="1"/>
  <c r="I343" i="13"/>
  <c r="K343" i="13"/>
  <c r="O343" i="13"/>
  <c r="Q343" i="13"/>
  <c r="V343" i="13"/>
  <c r="G344" i="13"/>
  <c r="M344" i="13" s="1"/>
  <c r="I344" i="13"/>
  <c r="K344" i="13"/>
  <c r="O344" i="13"/>
  <c r="Q344" i="13"/>
  <c r="V344" i="13"/>
  <c r="G345" i="13"/>
  <c r="I345" i="13"/>
  <c r="K345" i="13"/>
  <c r="M345" i="13"/>
  <c r="O345" i="13"/>
  <c r="Q345" i="13"/>
  <c r="V345" i="13"/>
  <c r="G346" i="13"/>
  <c r="M346" i="13" s="1"/>
  <c r="I346" i="13"/>
  <c r="K346" i="13"/>
  <c r="O346" i="13"/>
  <c r="Q346" i="13"/>
  <c r="V346" i="13"/>
  <c r="G347" i="13"/>
  <c r="M347" i="13" s="1"/>
  <c r="I347" i="13"/>
  <c r="K347" i="13"/>
  <c r="O347" i="13"/>
  <c r="Q347" i="13"/>
  <c r="V347" i="13"/>
  <c r="G348" i="13"/>
  <c r="I348" i="13"/>
  <c r="K348" i="13"/>
  <c r="M348" i="13"/>
  <c r="O348" i="13"/>
  <c r="Q348" i="13"/>
  <c r="V348" i="13"/>
  <c r="G349" i="13"/>
  <c r="I349" i="13"/>
  <c r="K349" i="13"/>
  <c r="M349" i="13"/>
  <c r="O349" i="13"/>
  <c r="Q349" i="13"/>
  <c r="V349" i="13"/>
  <c r="G350" i="13"/>
  <c r="M350" i="13" s="1"/>
  <c r="I350" i="13"/>
  <c r="K350" i="13"/>
  <c r="O350" i="13"/>
  <c r="Q350" i="13"/>
  <c r="V350" i="13"/>
  <c r="G351" i="13"/>
  <c r="M351" i="13" s="1"/>
  <c r="I351" i="13"/>
  <c r="K351" i="13"/>
  <c r="O351" i="13"/>
  <c r="Q351" i="13"/>
  <c r="V351" i="13"/>
  <c r="G352" i="13"/>
  <c r="M352" i="13" s="1"/>
  <c r="I352" i="13"/>
  <c r="K352" i="13"/>
  <c r="O352" i="13"/>
  <c r="Q352" i="13"/>
  <c r="V352" i="13"/>
  <c r="G353" i="13"/>
  <c r="I353" i="13"/>
  <c r="K353" i="13"/>
  <c r="M353" i="13"/>
  <c r="O353" i="13"/>
  <c r="Q353" i="13"/>
  <c r="V353" i="13"/>
  <c r="G354" i="13"/>
  <c r="I354" i="13"/>
  <c r="K354" i="13"/>
  <c r="M354" i="13"/>
  <c r="O354" i="13"/>
  <c r="Q354" i="13"/>
  <c r="V354" i="13"/>
  <c r="G355" i="13"/>
  <c r="I355" i="13"/>
  <c r="K355" i="13"/>
  <c r="M355" i="13"/>
  <c r="O355" i="13"/>
  <c r="Q355" i="13"/>
  <c r="V355" i="13"/>
  <c r="G356" i="13"/>
  <c r="M356" i="13" s="1"/>
  <c r="I356" i="13"/>
  <c r="K356" i="13"/>
  <c r="O356" i="13"/>
  <c r="Q356" i="13"/>
  <c r="V356" i="13"/>
  <c r="G357" i="13"/>
  <c r="I357" i="13"/>
  <c r="K357" i="13"/>
  <c r="M357" i="13"/>
  <c r="O357" i="13"/>
  <c r="Q357" i="13"/>
  <c r="V357" i="13"/>
  <c r="G358" i="13"/>
  <c r="M358" i="13" s="1"/>
  <c r="I358" i="13"/>
  <c r="K358" i="13"/>
  <c r="O358" i="13"/>
  <c r="Q358" i="13"/>
  <c r="V358" i="13"/>
  <c r="G359" i="13"/>
  <c r="M359" i="13" s="1"/>
  <c r="I359" i="13"/>
  <c r="K359" i="13"/>
  <c r="O359" i="13"/>
  <c r="Q359" i="13"/>
  <c r="V359" i="13"/>
  <c r="G360" i="13"/>
  <c r="M360" i="13" s="1"/>
  <c r="I360" i="13"/>
  <c r="K360" i="13"/>
  <c r="O360" i="13"/>
  <c r="Q360" i="13"/>
  <c r="V360" i="13"/>
  <c r="G361" i="13"/>
  <c r="M361" i="13" s="1"/>
  <c r="I361" i="13"/>
  <c r="K361" i="13"/>
  <c r="O361" i="13"/>
  <c r="Q361" i="13"/>
  <c r="V361" i="13"/>
  <c r="G362" i="13"/>
  <c r="I362" i="13"/>
  <c r="K362" i="13"/>
  <c r="M362" i="13"/>
  <c r="O362" i="13"/>
  <c r="Q362" i="13"/>
  <c r="V362" i="13"/>
  <c r="G363" i="13"/>
  <c r="I363" i="13"/>
  <c r="K363" i="13"/>
  <c r="M363" i="13"/>
  <c r="O363" i="13"/>
  <c r="Q363" i="13"/>
  <c r="V363" i="13"/>
  <c r="G364" i="13"/>
  <c r="M364" i="13" s="1"/>
  <c r="I364" i="13"/>
  <c r="K364" i="13"/>
  <c r="O364" i="13"/>
  <c r="Q364" i="13"/>
  <c r="V364" i="13"/>
  <c r="G365" i="13"/>
  <c r="M365" i="13" s="1"/>
  <c r="I365" i="13"/>
  <c r="K365" i="13"/>
  <c r="O365" i="13"/>
  <c r="Q365" i="13"/>
  <c r="V365" i="13"/>
  <c r="G367" i="13"/>
  <c r="M367" i="13" s="1"/>
  <c r="I367" i="13"/>
  <c r="I366" i="13" s="1"/>
  <c r="K367" i="13"/>
  <c r="K366" i="13" s="1"/>
  <c r="O367" i="13"/>
  <c r="Q367" i="13"/>
  <c r="Q366" i="13" s="1"/>
  <c r="V367" i="13"/>
  <c r="G368" i="13"/>
  <c r="M368" i="13" s="1"/>
  <c r="I368" i="13"/>
  <c r="K368" i="13"/>
  <c r="O368" i="13"/>
  <c r="Q368" i="13"/>
  <c r="V368" i="13"/>
  <c r="G369" i="13"/>
  <c r="I369" i="13"/>
  <c r="K369" i="13"/>
  <c r="M369" i="13"/>
  <c r="O369" i="13"/>
  <c r="O366" i="13" s="1"/>
  <c r="Q369" i="13"/>
  <c r="V369" i="13"/>
  <c r="G370" i="13"/>
  <c r="I370" i="13"/>
  <c r="K370" i="13"/>
  <c r="M370" i="13"/>
  <c r="O370" i="13"/>
  <c r="Q370" i="13"/>
  <c r="V370" i="13"/>
  <c r="G371" i="13"/>
  <c r="M371" i="13" s="1"/>
  <c r="I371" i="13"/>
  <c r="K371" i="13"/>
  <c r="O371" i="13"/>
  <c r="Q371" i="13"/>
  <c r="V371" i="13"/>
  <c r="G372" i="13"/>
  <c r="M372" i="13" s="1"/>
  <c r="I372" i="13"/>
  <c r="K372" i="13"/>
  <c r="O372" i="13"/>
  <c r="Q372" i="13"/>
  <c r="V372" i="13"/>
  <c r="V366" i="13" s="1"/>
  <c r="G374" i="13"/>
  <c r="I374" i="13"/>
  <c r="I373" i="13" s="1"/>
  <c r="K374" i="13"/>
  <c r="K373" i="13" s="1"/>
  <c r="O374" i="13"/>
  <c r="O373" i="13" s="1"/>
  <c r="Q374" i="13"/>
  <c r="V374" i="13"/>
  <c r="G375" i="13"/>
  <c r="M375" i="13" s="1"/>
  <c r="I375" i="13"/>
  <c r="K375" i="13"/>
  <c r="O375" i="13"/>
  <c r="Q375" i="13"/>
  <c r="V375" i="13"/>
  <c r="G376" i="13"/>
  <c r="M376" i="13" s="1"/>
  <c r="I376" i="13"/>
  <c r="K376" i="13"/>
  <c r="O376" i="13"/>
  <c r="Q376" i="13"/>
  <c r="V376" i="13"/>
  <c r="G377" i="13"/>
  <c r="M377" i="13" s="1"/>
  <c r="I377" i="13"/>
  <c r="K377" i="13"/>
  <c r="O377" i="13"/>
  <c r="Q377" i="13"/>
  <c r="V377" i="13"/>
  <c r="G378" i="13"/>
  <c r="I378" i="13"/>
  <c r="K378" i="13"/>
  <c r="M378" i="13"/>
  <c r="O378" i="13"/>
  <c r="Q378" i="13"/>
  <c r="V378" i="13"/>
  <c r="G379" i="13"/>
  <c r="I379" i="13"/>
  <c r="K379" i="13"/>
  <c r="M379" i="13"/>
  <c r="O379" i="13"/>
  <c r="Q379" i="13"/>
  <c r="Q373" i="13" s="1"/>
  <c r="V379" i="13"/>
  <c r="G380" i="13"/>
  <c r="I380" i="13"/>
  <c r="K380" i="13"/>
  <c r="M380" i="13"/>
  <c r="O380" i="13"/>
  <c r="Q380" i="13"/>
  <c r="V380" i="13"/>
  <c r="V373" i="13" s="1"/>
  <c r="G381" i="13"/>
  <c r="M381" i="13" s="1"/>
  <c r="I381" i="13"/>
  <c r="K381" i="13"/>
  <c r="O381" i="13"/>
  <c r="Q381" i="13"/>
  <c r="V381" i="13"/>
  <c r="AF383" i="13"/>
  <c r="G41" i="1" s="1"/>
  <c r="G9" i="12"/>
  <c r="M9" i="12" s="1"/>
  <c r="I9" i="12"/>
  <c r="I8" i="12" s="1"/>
  <c r="K9" i="12"/>
  <c r="K8" i="12" s="1"/>
  <c r="O9" i="12"/>
  <c r="O8" i="12" s="1"/>
  <c r="Q9" i="12"/>
  <c r="V9" i="12"/>
  <c r="V8" i="12" s="1"/>
  <c r="G10" i="12"/>
  <c r="M10" i="12" s="1"/>
  <c r="I10" i="12"/>
  <c r="K10" i="12"/>
  <c r="O10" i="12"/>
  <c r="Q10" i="12"/>
  <c r="Q8" i="12" s="1"/>
  <c r="V10" i="12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AF18" i="12"/>
  <c r="I19" i="1"/>
  <c r="I59" i="1" l="1"/>
  <c r="G82" i="14"/>
  <c r="G29" i="14"/>
  <c r="G27" i="14"/>
  <c r="AE383" i="14"/>
  <c r="F42" i="1" s="1"/>
  <c r="H42" i="1" s="1"/>
  <c r="I42" i="1" s="1"/>
  <c r="G165" i="14"/>
  <c r="G136" i="14"/>
  <c r="G45" i="14"/>
  <c r="I70" i="1"/>
  <c r="M258" i="14"/>
  <c r="G203" i="14"/>
  <c r="M109" i="14"/>
  <c r="M368" i="14"/>
  <c r="M366" i="14" s="1"/>
  <c r="G325" i="14"/>
  <c r="G323" i="14"/>
  <c r="G40" i="14"/>
  <c r="I52" i="1" s="1"/>
  <c r="G198" i="14"/>
  <c r="I66" i="1" s="1"/>
  <c r="G170" i="14"/>
  <c r="G120" i="14"/>
  <c r="G109" i="14"/>
  <c r="M166" i="14"/>
  <c r="M165" i="14" s="1"/>
  <c r="G79" i="14"/>
  <c r="I55" i="1" s="1"/>
  <c r="G20" i="14"/>
  <c r="G383" i="14" s="1"/>
  <c r="M290" i="13"/>
  <c r="M366" i="13"/>
  <c r="G230" i="13"/>
  <c r="I68" i="1" s="1"/>
  <c r="G170" i="13"/>
  <c r="G129" i="13"/>
  <c r="I62" i="1" s="1"/>
  <c r="G373" i="13"/>
  <c r="I75" i="1" s="1"/>
  <c r="G323" i="13"/>
  <c r="G295" i="13"/>
  <c r="I71" i="1" s="1"/>
  <c r="M71" i="13"/>
  <c r="G29" i="13"/>
  <c r="G325" i="13"/>
  <c r="M68" i="13"/>
  <c r="M165" i="13"/>
  <c r="G136" i="13"/>
  <c r="G20" i="13"/>
  <c r="G165" i="13"/>
  <c r="I64" i="1" s="1"/>
  <c r="G40" i="1"/>
  <c r="AE383" i="13"/>
  <c r="F41" i="1" s="1"/>
  <c r="H41" i="1" s="1"/>
  <c r="I41" i="1" s="1"/>
  <c r="G27" i="13"/>
  <c r="G8" i="13"/>
  <c r="G203" i="13"/>
  <c r="I67" i="1" s="1"/>
  <c r="G120" i="13"/>
  <c r="G8" i="12"/>
  <c r="I76" i="1" s="1"/>
  <c r="I20" i="1" s="1"/>
  <c r="AE18" i="12"/>
  <c r="G39" i="1"/>
  <c r="G44" i="1" s="1"/>
  <c r="G25" i="1" s="1"/>
  <c r="A25" i="1" s="1"/>
  <c r="G26" i="1" s="1"/>
  <c r="G43" i="1"/>
  <c r="M29" i="14"/>
  <c r="M88" i="14"/>
  <c r="M295" i="14"/>
  <c r="M45" i="14"/>
  <c r="M8" i="14"/>
  <c r="G258" i="14"/>
  <c r="G88" i="14"/>
  <c r="M381" i="14"/>
  <c r="M373" i="14" s="1"/>
  <c r="M333" i="14"/>
  <c r="M325" i="14" s="1"/>
  <c r="M253" i="14"/>
  <c r="M230" i="14" s="1"/>
  <c r="M207" i="14"/>
  <c r="M203" i="14" s="1"/>
  <c r="M171" i="14"/>
  <c r="M170" i="14" s="1"/>
  <c r="M138" i="14"/>
  <c r="M136" i="14" s="1"/>
  <c r="M130" i="14"/>
  <c r="M129" i="14" s="1"/>
  <c r="M122" i="14"/>
  <c r="M120" i="14" s="1"/>
  <c r="M81" i="14"/>
  <c r="M79" i="14" s="1"/>
  <c r="M24" i="14"/>
  <c r="M20" i="14" s="1"/>
  <c r="M88" i="13"/>
  <c r="M45" i="13"/>
  <c r="M8" i="13"/>
  <c r="M258" i="13"/>
  <c r="M29" i="13"/>
  <c r="G366" i="13"/>
  <c r="I74" i="1" s="1"/>
  <c r="G82" i="13"/>
  <c r="I56" i="1" s="1"/>
  <c r="G45" i="13"/>
  <c r="G258" i="13"/>
  <c r="I69" i="1" s="1"/>
  <c r="G88" i="13"/>
  <c r="I57" i="1" s="1"/>
  <c r="M171" i="13"/>
  <c r="M170" i="13" s="1"/>
  <c r="M138" i="13"/>
  <c r="M136" i="13" s="1"/>
  <c r="M130" i="13"/>
  <c r="M129" i="13" s="1"/>
  <c r="M122" i="13"/>
  <c r="M120" i="13" s="1"/>
  <c r="M81" i="13"/>
  <c r="M79" i="13" s="1"/>
  <c r="M24" i="13"/>
  <c r="M20" i="13" s="1"/>
  <c r="M374" i="13"/>
  <c r="M373" i="13" s="1"/>
  <c r="M326" i="13"/>
  <c r="M325" i="13" s="1"/>
  <c r="M296" i="13"/>
  <c r="M295" i="13" s="1"/>
  <c r="M231" i="13"/>
  <c r="M230" i="13" s="1"/>
  <c r="M210" i="13"/>
  <c r="M203" i="13" s="1"/>
  <c r="M110" i="13"/>
  <c r="M109" i="13" s="1"/>
  <c r="M41" i="13"/>
  <c r="M40" i="13" s="1"/>
  <c r="M8" i="12"/>
  <c r="J28" i="1"/>
  <c r="J26" i="1"/>
  <c r="G38" i="1"/>
  <c r="F38" i="1"/>
  <c r="J23" i="1"/>
  <c r="J24" i="1"/>
  <c r="J25" i="1"/>
  <c r="J27" i="1"/>
  <c r="E24" i="1"/>
  <c r="E26" i="1"/>
  <c r="I53" i="1" l="1"/>
  <c r="I65" i="1"/>
  <c r="I61" i="1"/>
  <c r="I17" i="1" s="1"/>
  <c r="I73" i="1"/>
  <c r="I72" i="1"/>
  <c r="I63" i="1"/>
  <c r="F40" i="1"/>
  <c r="H40" i="1" s="1"/>
  <c r="I40" i="1" s="1"/>
  <c r="I51" i="1"/>
  <c r="G383" i="13"/>
  <c r="I18" i="1"/>
  <c r="G18" i="12"/>
  <c r="F43" i="1"/>
  <c r="F39" i="1"/>
  <c r="H43" i="1"/>
  <c r="I43" i="1" s="1"/>
  <c r="F44" i="1"/>
  <c r="H39" i="1"/>
  <c r="A26" i="1"/>
  <c r="I16" i="1" l="1"/>
  <c r="I21" i="1" s="1"/>
  <c r="I77" i="1"/>
  <c r="G28" i="1"/>
  <c r="G23" i="1"/>
  <c r="A23" i="1" s="1"/>
  <c r="A24" i="1" s="1"/>
  <c r="I39" i="1"/>
  <c r="I44" i="1" s="1"/>
  <c r="H44" i="1"/>
  <c r="J76" i="1" l="1"/>
  <c r="J64" i="1"/>
  <c r="J69" i="1"/>
  <c r="J61" i="1"/>
  <c r="J59" i="1"/>
  <c r="J63" i="1"/>
  <c r="J55" i="1"/>
  <c r="J72" i="1"/>
  <c r="J74" i="1"/>
  <c r="J51" i="1"/>
  <c r="J67" i="1"/>
  <c r="J56" i="1"/>
  <c r="J60" i="1"/>
  <c r="J57" i="1"/>
  <c r="J70" i="1"/>
  <c r="J53" i="1"/>
  <c r="J71" i="1"/>
  <c r="J54" i="1"/>
  <c r="J73" i="1"/>
  <c r="J66" i="1"/>
  <c r="J65" i="1"/>
  <c r="J58" i="1"/>
  <c r="J62" i="1"/>
  <c r="J68" i="1"/>
  <c r="J75" i="1"/>
  <c r="J52" i="1"/>
  <c r="G24" i="1"/>
  <c r="A27" i="1" s="1"/>
  <c r="A29" i="1" s="1"/>
  <c r="J42" i="1"/>
  <c r="J39" i="1"/>
  <c r="J44" i="1" s="1"/>
  <c r="J40" i="1"/>
  <c r="J41" i="1"/>
  <c r="J43" i="1"/>
  <c r="J77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<sst xmlns="http://schemas.openxmlformats.org/spreadsheetml/2006/main" count="3840" uniqueCount="656">
  <si>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</si>
  <si>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</si>
  <si>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</si>
  <si>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</si>
  <si>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</si>
  <si>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</si>
  <si>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</si>
  <si>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</si>
  <si>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</si>
  <si>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</si>
  <si>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</si>
  <si>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</si>
  <si>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</si>
  <si>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</si>
  <si>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</si>
  <si>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</si>
  <si>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</si>
  <si>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</si>
  <si>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</si>
  <si>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</si>
  <si>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</si>
  <si>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</si>
  <si>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</si>
  <si>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</si>
  <si>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</si>
  <si>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</si>
  <si>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</si>
  <si>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</si>
  <si>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</si>
  <si>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</si>
  <si>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</si>
  <si>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</si>
  <si>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</si>
  <si>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</si>
  <si>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</si>
  <si>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</si>
  <si>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</si>
  <si>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</si>
  <si>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</si>
  <si>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</si>
  <si>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</si>
  <si>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</si>
  <si>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</si>
  <si>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Stavební práce </t>
  </si>
  <si>
    <t>Stavba</t>
  </si>
  <si>
    <t>SO01</t>
  </si>
  <si>
    <t>Rekonstrukce bytu</t>
  </si>
  <si>
    <t>01</t>
  </si>
  <si>
    <t>Rekonstrukce bytu - E. Hakena 1 byt č. 18</t>
  </si>
  <si>
    <t>Rekonstrukce bytu - E. Hakena 1 byt č. 48</t>
  </si>
  <si>
    <t>Rekonstrukce bytu - vedlejší a ostatní náklady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</si>
  <si>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</si>
  <si>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</si>
  <si>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</si>
  <si>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</si>
  <si>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</si>
  <si>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</si>
  <si>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</si>
  <si>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</si>
  <si>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</si>
  <si>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</si>
  <si>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</si>
  <si>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</si>
  <si>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</si>
  <si>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</si>
  <si>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</si>
  <si>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</si>
  <si>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</si>
  <si>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</si>
  <si>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</si>
  <si>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</si>
  <si>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</si>
  <si>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</si>
  <si>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</si>
  <si>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</si>
  <si>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</si>
  <si>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</si>
  <si>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</si>
  <si>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</si>
  <si>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</si>
  <si>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</si>
  <si>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</si>
  <si>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</si>
  <si>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</si>
  <si>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</si>
  <si>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</si>
  <si>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</si>
  <si>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</si>
  <si>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</si>
  <si>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</si>
  <si>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</si>
  <si>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</si>
  <si>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</si>
  <si>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</si>
  <si>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</si>
  <si>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</si>
  <si>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</si>
  <si>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786</t>
  </si>
  <si>
    <t>Zastiňující technika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</si>
  <si>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</si>
  <si>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</si>
  <si>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</si>
  <si>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</si>
  <si>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</si>
  <si>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</si>
  <si>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</si>
  <si>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</si>
  <si>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</si>
  <si>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</si>
  <si>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</si>
  <si>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</si>
  <si>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</si>
  <si>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</si>
  <si>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</si>
  <si>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</si>
  <si>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</si>
  <si>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</si>
  <si>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</si>
  <si>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</si>
  <si>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</si>
  <si>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</si>
  <si>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</si>
  <si>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</si>
  <si>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</si>
  <si>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</si>
  <si>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</si>
  <si>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</si>
  <si>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</si>
  <si>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</si>
  <si>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</si>
  <si>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</si>
  <si>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</si>
  <si>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</si>
  <si>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</si>
  <si>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</si>
  <si>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</si>
  <si>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</si>
  <si>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</si>
  <si>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Vlastní</t>
  </si>
  <si>
    <t>Indiv</t>
  </si>
  <si>
    <t>VRN</t>
  </si>
  <si>
    <t>POL99_8</t>
  </si>
  <si>
    <t>005122 R</t>
  </si>
  <si>
    <t>Provozní vlivy</t>
  </si>
  <si>
    <t>005211080R</t>
  </si>
  <si>
    <t>Bezpečnostní a hygienická opatření na staveništi</t>
  </si>
  <si>
    <t>00523  R</t>
  </si>
  <si>
    <t>Zkoušky a revize celého bytu vč. hlavního jističe</t>
  </si>
  <si>
    <t>00144854</t>
  </si>
  <si>
    <t>Vzorkování dlažeb, obkladů, pvc, kuchyň linky</t>
  </si>
  <si>
    <t>0041477</t>
  </si>
  <si>
    <t>Průběžný úklid společných prostor</t>
  </si>
  <si>
    <t>004211</t>
  </si>
  <si>
    <t>Mimostaveništní doprava materiálu</t>
  </si>
  <si>
    <t>0051444</t>
  </si>
  <si>
    <t>Fotodokumentace</t>
  </si>
  <si>
    <t>SUM</t>
  </si>
  <si>
    <t>Poznámky uchazeče k zadání</t>
  </si>
  <si>
    <t>POPUZIV</t>
  </si>
  <si>
    <t>END</t>
  </si>
  <si>
    <t>317944311</t>
  </si>
  <si>
    <t>Válcované nosníky do č.12 do připravených otvorů</t>
  </si>
  <si>
    <t>t</t>
  </si>
  <si>
    <t>Práce</t>
  </si>
  <si>
    <t>POL1_</t>
  </si>
  <si>
    <t>1,2*3,06*2/1000</t>
  </si>
  <si>
    <t>VV</t>
  </si>
  <si>
    <t>342263420</t>
  </si>
  <si>
    <t>Osazení revizních dvířek do příček, do 0,50 m2</t>
  </si>
  <si>
    <t>kus</t>
  </si>
  <si>
    <t>342255022</t>
  </si>
  <si>
    <t>Příčky z desek Ytong tl. 7,5 cm desky Ytong Klasik, 599 x 249 x 75 mm</t>
  </si>
  <si>
    <t>m2</t>
  </si>
  <si>
    <t>Příčka chodba koupelna : 1,9*2,6</t>
  </si>
  <si>
    <t>-0,7*1,97</t>
  </si>
  <si>
    <t>Stoupačka : (0,7+1,0)*2,6</t>
  </si>
  <si>
    <t>342948111</t>
  </si>
  <si>
    <t>Ukotvení příček k cihel.konstr. kotvami na hmožd.</t>
  </si>
  <si>
    <t>m</t>
  </si>
  <si>
    <t>Nové jádro : 2,6*5</t>
  </si>
  <si>
    <t>346244313</t>
  </si>
  <si>
    <t>Obezdívky van a WC nádržek z desek Ytong tl.100 mm</t>
  </si>
  <si>
    <t>Sprcha - podezdívka + sokl : (1,15)*0,20</t>
  </si>
  <si>
    <t>612421626</t>
  </si>
  <si>
    <t>Omítka vnitřní zdiva, MVC, hladká</t>
  </si>
  <si>
    <t>Kuchyň : (0,6+1,0)*1,75</t>
  </si>
  <si>
    <t>Koupelna : (1,3+1,0)*1,0</t>
  </si>
  <si>
    <t>602011141</t>
  </si>
  <si>
    <t>Štuk na stěnách vnitřní, ručně tloušťka vrstvy 4 mm</t>
  </si>
  <si>
    <t>RTS 21/ II</t>
  </si>
  <si>
    <t>Chodba : 1,9*2,6-0,7*1,97</t>
  </si>
  <si>
    <t>Koupelna : (1,75+1,3*2+0,6+0,925+1,15+0,85+0,15+0,075+0,15)*(2,5-2,0)</t>
  </si>
  <si>
    <t>721176115</t>
  </si>
  <si>
    <t>Potrubí HT odpadní svislé D 110 x 2,7 mm</t>
  </si>
  <si>
    <t>346275112</t>
  </si>
  <si>
    <t>Přizdívky z desek Ytong tl. 75 mm</t>
  </si>
  <si>
    <t>Přizdívka koupelna : (1,3+1,0)*2,6</t>
  </si>
  <si>
    <t>Přizdívka u umyvadla a sprchového koutu - polička : (1,3+1,0)*1,5</t>
  </si>
  <si>
    <t>342264098</t>
  </si>
  <si>
    <t>Příplatek k podhledu sádrokart. za plochu do 10 m2 pro plochy 5 - 10 m2</t>
  </si>
  <si>
    <t>Koupelna : 1,15*0,925</t>
  </si>
  <si>
    <t>1,295*1,75</t>
  </si>
  <si>
    <t>Chodba : 1,7*1,9</t>
  </si>
  <si>
    <t>Revizní dvířka 60x40 bílá</t>
  </si>
  <si>
    <t>ks</t>
  </si>
  <si>
    <t>Specifikace</t>
  </si>
  <si>
    <t>POL3_</t>
  </si>
  <si>
    <t>15411740</t>
  </si>
  <si>
    <t>Profil L rovnoramenný S235  50x50x4 mm</t>
  </si>
  <si>
    <t>416021123</t>
  </si>
  <si>
    <t>Podhledy SDK, kovová.kce CD. 1x deska RBI 12,5 mm včetně parotěs. fólie</t>
  </si>
  <si>
    <t>610991111</t>
  </si>
  <si>
    <t>Zakrývání výplní vnitřních otvorů</t>
  </si>
  <si>
    <t>2,9*1,5</t>
  </si>
  <si>
    <t>611421231</t>
  </si>
  <si>
    <t>Oprava váp.omítek stropů do 10% plochy - štukových po provedení rozvodů elektro</t>
  </si>
  <si>
    <t>Pokoj : 5,0*4,0</t>
  </si>
  <si>
    <t>612421231</t>
  </si>
  <si>
    <t>Oprava vápen.omítek stěn do 10 % pl. - štukových po provedení rozvodů elektro</t>
  </si>
  <si>
    <t>Chodba : (1,7*2+1,9)*2,6</t>
  </si>
  <si>
    <t>-0,8*1,97*2</t>
  </si>
  <si>
    <t>Pokoj : (5,0*2+4,0*2)*2,6</t>
  </si>
  <si>
    <t>-0,8*1,97</t>
  </si>
  <si>
    <t>-1,5*2,9</t>
  </si>
  <si>
    <t>612423531</t>
  </si>
  <si>
    <t>Omítka rýh stěn vápenná šířky do 15 cm, štuková</t>
  </si>
  <si>
    <t>25,0*0,03</t>
  </si>
  <si>
    <t>2,5*0,1</t>
  </si>
  <si>
    <t>2,0*0,07</t>
  </si>
  <si>
    <t>612481211</t>
  </si>
  <si>
    <t>Montáž výztužné sítě(perlinky)do stěrky-vnit.stěny včetně výztužné sítě a stěrkového tmelu Cemix</t>
  </si>
  <si>
    <t>Koupelna : (1,75+1,3*2+0,6+0,925+1,15+0,85+0,15+0,075+0,15)*2,5</t>
  </si>
  <si>
    <t>61101147R00</t>
  </si>
  <si>
    <t>Bandáž spoje panelů skelná páska včetně uniflotu (spoj panelů sádrou do ztracena včetně výztužné pásky)</t>
  </si>
  <si>
    <t>632411904R00</t>
  </si>
  <si>
    <t>Penetrace savých podkladů 0,25 l/m2</t>
  </si>
  <si>
    <t>R-položka</t>
  </si>
  <si>
    <t>POL12_1</t>
  </si>
  <si>
    <t>1x perlinka : 22,807</t>
  </si>
  <si>
    <t>1x štuk : 7,686</t>
  </si>
  <si>
    <t>631311131</t>
  </si>
  <si>
    <t>Doplnění mazanin betonem do 1 m2, nad tl. 8 cm</t>
  </si>
  <si>
    <t>m3</t>
  </si>
  <si>
    <t>Beton ve sprch. koutě ve spádu : 0,95*1,15*0,1</t>
  </si>
  <si>
    <t>632411904</t>
  </si>
  <si>
    <t>Penetrace savých podkladů Cemix 0,25 l/m2</t>
  </si>
  <si>
    <t>Koupelna : 1,75*1,295</t>
  </si>
  <si>
    <t>632421120</t>
  </si>
  <si>
    <t>Potěr samonivelační ,ručně zpracovaný,tl. do 10 mm</t>
  </si>
  <si>
    <t>642942111</t>
  </si>
  <si>
    <t>Osazení zárubní dveřních ocelových, pl. do 2,5 m2</t>
  </si>
  <si>
    <t>55330380</t>
  </si>
  <si>
    <t>Zárubeň ocelová YH100   700x1970x100  ZAKO pro přesné zdění, bez drážky, pevně přivařené závěsy</t>
  </si>
  <si>
    <t>952901111</t>
  </si>
  <si>
    <t>Vyčištění budov o výšce podlaží do 4 m</t>
  </si>
  <si>
    <t>1,15*0,925</t>
  </si>
  <si>
    <t>968061125</t>
  </si>
  <si>
    <t>Vyvěšení dřevěných dveřních křídel pl. do 2 m2</t>
  </si>
  <si>
    <t>968072455</t>
  </si>
  <si>
    <t>Vybourání kovových dveřních zárubní pl. do 2 m2</t>
  </si>
  <si>
    <t>0,6*1,97</t>
  </si>
  <si>
    <t>974031132</t>
  </si>
  <si>
    <t>Vysekání rýh ve zdi cihelné/ betonové 5 x 7 cm</t>
  </si>
  <si>
    <t>974031154</t>
  </si>
  <si>
    <t>Vysekání rýh ve zdi cihelné/ betonové 10 x 15 cm</t>
  </si>
  <si>
    <t>974051513</t>
  </si>
  <si>
    <t>Frézování drážky do 30x30 mm, zdivo, beton</t>
  </si>
  <si>
    <t>978011121</t>
  </si>
  <si>
    <t>Otlučení omítek vnitřních vápenných stropů do 10 %</t>
  </si>
  <si>
    <t>978013121</t>
  </si>
  <si>
    <t>Otlučení omítek vnitřních stěn v rozsahu do 10 %</t>
  </si>
  <si>
    <t>460680021</t>
  </si>
  <si>
    <t>Průraz zdivem v cihlové zdi tloušťky 15 cm plochy do 0,025 m2</t>
  </si>
  <si>
    <t>Průraz zdivem v cihlové zdi tloušťky 15 cm plochy do 0,25 m2</t>
  </si>
  <si>
    <t>978021191R00</t>
  </si>
  <si>
    <t>Otlučení cementových omítek vnitřních stěn do 100% včetně obkladů</t>
  </si>
  <si>
    <t>(0,6+1,0)*1,75</t>
  </si>
  <si>
    <t>999281105</t>
  </si>
  <si>
    <t>Přesun hmot pro opravy a údržbu do výšky 6 m</t>
  </si>
  <si>
    <t>POL1_1</t>
  </si>
  <si>
    <t>711212002</t>
  </si>
  <si>
    <t>Hydroizolační povlak - nátěr nebo stěrka</t>
  </si>
  <si>
    <t>0,925*1,15</t>
  </si>
  <si>
    <t>(1,75*2+1,295*2+0,925+1,15+0,85+0,15+0,75)*0,1</t>
  </si>
  <si>
    <t>(0,925+1,15+0,15+0,75)*2,0</t>
  </si>
  <si>
    <t>711212601</t>
  </si>
  <si>
    <t>Těsnicí pás do spoje podlaha - stěna</t>
  </si>
  <si>
    <t>(1,75*2+1,295*2+0,925+1,15+0,85+0,15+0,75)</t>
  </si>
  <si>
    <t>998711202</t>
  </si>
  <si>
    <t>Přesun hmot pro izolace proti vodě, výšky do 12 m</t>
  </si>
  <si>
    <t>POL1_7</t>
  </si>
  <si>
    <t>7201947774</t>
  </si>
  <si>
    <t>Podružný materiál pro ZTI (vyústění, přechodky, hadice)</t>
  </si>
  <si>
    <t>kpl</t>
  </si>
  <si>
    <t>721176113</t>
  </si>
  <si>
    <t>Potrubí HT odpadní svislé D 50 x 1,8 mm</t>
  </si>
  <si>
    <t>721194104</t>
  </si>
  <si>
    <t>Vyvedení odpadních výpustek D 40 x 1,8</t>
  </si>
  <si>
    <t>721194105</t>
  </si>
  <si>
    <t>Vyvedení odpadních výpustek D 50 x 1,8</t>
  </si>
  <si>
    <t>721194109</t>
  </si>
  <si>
    <t>Vyvedení odpadních výpustek D 110 x 2,3</t>
  </si>
  <si>
    <t>721290111</t>
  </si>
  <si>
    <t>Zkouška těsnosti kanalizace vodou DN 125</t>
  </si>
  <si>
    <t>72145488</t>
  </si>
  <si>
    <t>Práce spojené s demontáži rozvodů - voda, kanalizace</t>
  </si>
  <si>
    <t>hod</t>
  </si>
  <si>
    <t>7219915844</t>
  </si>
  <si>
    <t>Napojení na stávající kanalizaci + úprava stoupacího potrubí (vsazení odboček)</t>
  </si>
  <si>
    <t>998721202</t>
  </si>
  <si>
    <t>Přesun hmot pro vnitřní kanalizaci, výšky do 12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</si>
  <si>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</si>
  <si>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</si>
  <si>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</si>
  <si>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</si>
  <si>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</si>
  <si>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</si>
  <si>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</si>
  <si>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</si>
  <si>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</si>
  <si>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733190107</t>
  </si>
  <si>
    <t>Tlaková zkouška potrubí  DN 40</t>
  </si>
  <si>
    <t>998722202</t>
  </si>
  <si>
    <t>Přesun hmot pro vnitřní vodovod, výšky do 12 m</t>
  </si>
  <si>
    <t>721223424</t>
  </si>
  <si>
    <t>D+M Sprchový žlab nerez 80cm včetně napojení na kanalizaci</t>
  </si>
  <si>
    <t>725110811</t>
  </si>
  <si>
    <t>Demontáž klozetů splachovacích</t>
  </si>
  <si>
    <t>soubor</t>
  </si>
  <si>
    <t>725013138</t>
  </si>
  <si>
    <t>Klozet kombi ,nádrž s armat.odpad svislý,bílý včetně sedátka v bílé barvě</t>
  </si>
  <si>
    <t>725119305</t>
  </si>
  <si>
    <t>Montáž klozetových mís kombinovaných</t>
  </si>
  <si>
    <t>725219401</t>
  </si>
  <si>
    <t>Montáž umyvadel na šrouby do zdiva</t>
  </si>
  <si>
    <t>725220841</t>
  </si>
  <si>
    <t>Demontáž ocelové vany, vaniček</t>
  </si>
  <si>
    <t>725299101</t>
  </si>
  <si>
    <t>Montáž koupelnových doplňků - mýdelníků, držáků ap</t>
  </si>
  <si>
    <t>725823114</t>
  </si>
  <si>
    <t>Baterie dřezová stojánková ruční, bez otvír.odpadu standardní</t>
  </si>
  <si>
    <t>725823121</t>
  </si>
  <si>
    <t>Baterie umyvadlová stoján. ruční,  standardní</t>
  </si>
  <si>
    <t>725829301</t>
  </si>
  <si>
    <t>Montáž baterie umyv.a dřezové stojánkové</t>
  </si>
  <si>
    <t>725845111</t>
  </si>
  <si>
    <t>Baterie sprchová nástěnná ruční, bez příslušenství standardní</t>
  </si>
  <si>
    <t>725849201</t>
  </si>
  <si>
    <t>Montáž baterií sprchových, pevná výška</t>
  </si>
  <si>
    <t>725860188</t>
  </si>
  <si>
    <t>Sifon pračkový HL440, D 40/50 mm podomítkový, suchá zápachová klapka</t>
  </si>
  <si>
    <t>725860201</t>
  </si>
  <si>
    <t>Sifon dřezový HL100, 6/4 ", přípoj myčka, pračka</t>
  </si>
  <si>
    <t>733171140</t>
  </si>
  <si>
    <t>Montáž - napojení potrubí na stoupačku</t>
  </si>
  <si>
    <t>787911111</t>
  </si>
  <si>
    <t>Montáž zrcadla na stěnu, na lepidlo, pl. do 2 m2</t>
  </si>
  <si>
    <t>0,6*0,6</t>
  </si>
  <si>
    <t>725277101R00</t>
  </si>
  <si>
    <t>Demontáž koupelnových doplňků - mýdelníků, držáků, madel apod.</t>
  </si>
  <si>
    <t>42377000R</t>
  </si>
  <si>
    <t>Dvojháček chrom lesklá</t>
  </si>
  <si>
    <t>5491570R</t>
  </si>
  <si>
    <t>Závěs sprchový včetně teleskopické tyče</t>
  </si>
  <si>
    <t>55144162</t>
  </si>
  <si>
    <t>Sprchová sada 3-funkční ruční sprcha d 100 mm</t>
  </si>
  <si>
    <t>55145356</t>
  </si>
  <si>
    <t>Tyč sprchová 60 cm</t>
  </si>
  <si>
    <t>63465124</t>
  </si>
  <si>
    <t>Zrcadlo nemontované čiré tl. 4 mm 40x60cm</t>
  </si>
  <si>
    <t>64214330</t>
  </si>
  <si>
    <t>Umyvadlo s otv. pro baterii 550x450 mm bílé</t>
  </si>
  <si>
    <t>725210821R00</t>
  </si>
  <si>
    <t>Demontáž umyvadel bez výtokových armatur</t>
  </si>
  <si>
    <t>725810402R00</t>
  </si>
  <si>
    <t>Ventil rohový kulový s filtrem 1/2" x 3/8"</t>
  </si>
  <si>
    <t>725814122R00</t>
  </si>
  <si>
    <t>Ventil pračkový kulový se zpětnou klapkou a filtrem 3/4"</t>
  </si>
  <si>
    <t>998725202</t>
  </si>
  <si>
    <t>Přesun hmot pro zařizovací předměty, výšky do 12 m</t>
  </si>
  <si>
    <t>728415112</t>
  </si>
  <si>
    <t>Montáž mřížky větrací nebo ventilační do 0,10 m2</t>
  </si>
  <si>
    <t>728771211R00</t>
  </si>
  <si>
    <t>Zprovoznění ventilátoru v kuchyni a v koupelně</t>
  </si>
  <si>
    <t>429724811R</t>
  </si>
  <si>
    <t>Větrací mřížka d=150mm plast bílá</t>
  </si>
  <si>
    <t>998728202</t>
  </si>
  <si>
    <t>Přesun hmot pro vzduchotechniku, výšky do 12 m</t>
  </si>
  <si>
    <t>766661112</t>
  </si>
  <si>
    <t>Montáž dveří do zárubně,otevíravých 1kř.do 0,8 m</t>
  </si>
  <si>
    <t>766825821</t>
  </si>
  <si>
    <t>Demontáž vestavěných skříní</t>
  </si>
  <si>
    <t>06</t>
  </si>
  <si>
    <t>D+M Odsavač par bílý 630W včetně napojení odvětrání š.50cm</t>
  </si>
  <si>
    <t>76685488</t>
  </si>
  <si>
    <t>D+M Vnitřní vchodové dveře 800/1970  EI 30DP3, VSTUPNÍ, PLNÉ, DEKOR DŘEVO, KOVÁNÍ BEZPEČNOSTNÍ  koule-klika,KUKÁTKO, ZÁMEK S VLOŽKOU (3 KLÍČE), PRÁH</t>
  </si>
  <si>
    <t>766772840R00</t>
  </si>
  <si>
    <t>D+M šatní skříně - DTD, TL. 18mm,ABS HRANA. BARVA DEKOR DŘEVO - sonoma šatní tyč kovová včetně madel uchytky nerez</t>
  </si>
  <si>
    <t>190x60x240 - 3dílná : šatní dveře 3 ks(600*2000)+ 3 ks (600*400) : 1</t>
  </si>
  <si>
    <t xml:space="preserve">1díl police 10ks-2díl šatní skříň-3díl police 10ks : </t>
  </si>
  <si>
    <t>766877840R00</t>
  </si>
  <si>
    <t>Špíz - dodávka nových polic - laminát cca 10 ks 60x60cm včetně konzol a nových dveří 60x200 a 60x45 cm, vč. kování</t>
  </si>
  <si>
    <t>61160101</t>
  </si>
  <si>
    <t>Dveře vnitřní hladké plné 1kř. 70x197 bílé včetně kování - wc kování</t>
  </si>
  <si>
    <t>61160603</t>
  </si>
  <si>
    <t>Dveře vnitřní hladké 2/3 sklo 1kř. 80x197 bílé včetně kování</t>
  </si>
  <si>
    <t>04</t>
  </si>
  <si>
    <t>D+M Elektrický sporák Počet plotýnek 4 Bílá  s klasickou elektrickou troubu s dvojicí topných těles a, horkovzdušným ventilátorem, š.50cm</t>
  </si>
  <si>
    <t>7665488</t>
  </si>
  <si>
    <t>Vystěhování bytu - kuchyň. linka špíz, skříň</t>
  </si>
  <si>
    <t>766877115R00</t>
  </si>
  <si>
    <t>D+M Kuchyňské linky atyp DL=1300mm + 500mm skříňka nad digestoří</t>
  </si>
  <si>
    <t>Lamino barvy dle požadavku invesotra, hrany ABS, : 1,8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</si>
  <si>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</si>
  <si>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</si>
  <si>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</si>
  <si>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</si>
  <si>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i pracovní deska v šedá (bez rohové lišty) /transparentní tmel : </t>
  </si>
  <si>
    <t xml:space="preserve">- dvířka i šuplíky osadit kvalitním systémem pro tlumení : </t>
  </si>
  <si>
    <t xml:space="preserve">- výstroj šuplíků : </t>
  </si>
  <si>
    <t xml:space="preserve">- nerezové úchyty skříněk dl=200mm : </t>
  </si>
  <si>
    <t xml:space="preserve">- osvětlení led páskem v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</si>
  <si>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</si>
  <si>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</si>
  <si>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dřezová baterie stojánková otočná chrom : </t>
  </si>
  <si>
    <t>998766202</t>
  </si>
  <si>
    <t>Přesun hmot pro truhlářské konstr., výšky do 12 m</t>
  </si>
  <si>
    <t>767137803</t>
  </si>
  <si>
    <t>Demontáž příček umakartových, desek do suti</t>
  </si>
  <si>
    <t>(1,9+1,205+1,19+0,87+1,22+2,135)*2,375</t>
  </si>
  <si>
    <t>0,87*1,22</t>
  </si>
  <si>
    <t>1,9*1,205</t>
  </si>
  <si>
    <t>771101101</t>
  </si>
  <si>
    <t>Vysávání podlah prům.vysavačem pro pokládku dlažby</t>
  </si>
  <si>
    <t>Koupelna : 1,295*1,75</t>
  </si>
  <si>
    <t>771575109</t>
  </si>
  <si>
    <t>Montáž podlah keram.,hladké, tmel, 30x30 cm</t>
  </si>
  <si>
    <t>771578011</t>
  </si>
  <si>
    <t>Spára podlaha - stěna, silikonem</t>
  </si>
  <si>
    <t>1,3+1,9+2,3+1,3+1,0+0,6</t>
  </si>
  <si>
    <t>2,0*5</t>
  </si>
  <si>
    <t>1,3</t>
  </si>
  <si>
    <t>771319111R00</t>
  </si>
  <si>
    <t>Příplatek za odtokový žlábek u keramické dlažby</t>
  </si>
  <si>
    <t>771579791</t>
  </si>
  <si>
    <t>Příplatek za plochu podlah keram. do 5 m2 jednotl.</t>
  </si>
  <si>
    <t>771579793</t>
  </si>
  <si>
    <t>Příplatek za spárovací hmotu - plošně,keram.dlažba</t>
  </si>
  <si>
    <t>771320111R00</t>
  </si>
  <si>
    <t>Obkládání sokle do tmele šířky do 150 mm</t>
  </si>
  <si>
    <t>1,0</t>
  </si>
  <si>
    <t>02</t>
  </si>
  <si>
    <t>Keramická dlažba 30x30 - předpoklad ceny 550Kč/m2</t>
  </si>
  <si>
    <t>Začátek provozního součtu</t>
  </si>
  <si>
    <t xml:space="preserve">  Koupelna : 1,295*1,75</t>
  </si>
  <si>
    <t xml:space="preserve">  1,15*0,925</t>
  </si>
  <si>
    <t>Konec provozního součtu</t>
  </si>
  <si>
    <t>3,33*1,1</t>
  </si>
  <si>
    <t>998771202</t>
  </si>
  <si>
    <t>Přesun hmot pro podlahy z dlaždic, výšky do 12 m</t>
  </si>
  <si>
    <t>776101101</t>
  </si>
  <si>
    <t>Vysávání podlah prům.vysavačem pod povlak.podlahy</t>
  </si>
  <si>
    <t>776101121</t>
  </si>
  <si>
    <t>Provedení penetrace podkladu pod.povlak.podlahy</t>
  </si>
  <si>
    <t>776401800</t>
  </si>
  <si>
    <t>Demontáž soklíků nebo lišt, pryžových nebo z PVC odstranění a uložení na hromady</t>
  </si>
  <si>
    <t>Chodba : 1,7*2+1,9*2-0,8*2-0,6</t>
  </si>
  <si>
    <t>Pokoj : 5,0*2+4,0*2-0,8</t>
  </si>
  <si>
    <t>Koupelna : 1,2+1,205+0,6+0,6+0,87+1,22+2,135</t>
  </si>
  <si>
    <t>776421100</t>
  </si>
  <si>
    <t>Lepení podlahových soklíků z PVC a vinylu včetně dodávky soklíku PVC</t>
  </si>
  <si>
    <t>776511820</t>
  </si>
  <si>
    <t>Odstranění PVC a koberců lepených s podložkou</t>
  </si>
  <si>
    <t>776521100</t>
  </si>
  <si>
    <t>Lepení povlak.podlah z pásů PVC na Chemopren včetně podlahoviny s nášlapnou vrstvou 0,6mm (dekor dřeva)</t>
  </si>
  <si>
    <t>776981101</t>
  </si>
  <si>
    <t>Montáž přechodové, podlahové lišty samolepicí</t>
  </si>
  <si>
    <t>776994111</t>
  </si>
  <si>
    <t>Svařování povlakových podlah z pásů nebo čtverců včetně svařovací šňůry PVC 1179</t>
  </si>
  <si>
    <t>Chodba : 1,7*1,9*0,5</t>
  </si>
  <si>
    <t>Pokoj : 5,0*4,0*0,5</t>
  </si>
  <si>
    <t>5537000111</t>
  </si>
  <si>
    <t>Lišta přechodová Al 30/A lepicí l=93 cm stříbro š 30 mm</t>
  </si>
  <si>
    <t>998776201</t>
  </si>
  <si>
    <t>Přesun hmot pro podlahy povlakové, výšky do 6 m</t>
  </si>
  <si>
    <t>781419711</t>
  </si>
  <si>
    <t>Příplatek k obkladu stěn za plochu do 10 m2 jedntl</t>
  </si>
  <si>
    <t>Kuchyň : (0,5+1,0)*1,75</t>
  </si>
  <si>
    <t>Koupelna : (1,75+1,295*2+0,6+0,925+1,15+0,85+0,15+0,75+0,15)*2,0</t>
  </si>
  <si>
    <t>-0,7*2,0</t>
  </si>
  <si>
    <t>781475120</t>
  </si>
  <si>
    <t>Obklad vnitřní stěn keramický, do tmele, 30x60 cm weberfor profiflex (lep),webercolor premium (sp)</t>
  </si>
  <si>
    <t>781479705</t>
  </si>
  <si>
    <t>Přípl.za spárovací hmotu-plošně,keram.vnitř.obklad</t>
  </si>
  <si>
    <t>781491001</t>
  </si>
  <si>
    <t>Montáž lišt k obkladům rohových, koutových i dilatačních</t>
  </si>
  <si>
    <t>0,85</t>
  </si>
  <si>
    <t>1,295</t>
  </si>
  <si>
    <t>781111116</t>
  </si>
  <si>
    <t>Otvor v obkladačce diamant.korunkou prům.do 90 mm</t>
  </si>
  <si>
    <t>03</t>
  </si>
  <si>
    <t>Keramický obklad 30x60 - předpoklad ceny 450Kč/m2</t>
  </si>
  <si>
    <t xml:space="preserve">  Kuchyň : (0,5+1,0)*1,75</t>
  </si>
  <si>
    <t xml:space="preserve">  Koupelna : (1,75+1,295*2+0,6+0,925+1,15+0,85+0,15+0,75+0,15)*2,0</t>
  </si>
  <si>
    <t xml:space="preserve">  -0,7*2,0</t>
  </si>
  <si>
    <t>19,055*1,1</t>
  </si>
  <si>
    <t>781675116</t>
  </si>
  <si>
    <t>Montáž obkladů parapetů keramic. na tmel</t>
  </si>
  <si>
    <t>2,0</t>
  </si>
  <si>
    <t>59760720.AR</t>
  </si>
  <si>
    <t>Lišta obkl/dlažba plast</t>
  </si>
  <si>
    <t>998781202</t>
  </si>
  <si>
    <t>Přesun hmot pro obklady keramické, výšky do 12 m</t>
  </si>
  <si>
    <t>783424340</t>
  </si>
  <si>
    <t>Nátěr syntet. potrubí do DN 50 mm  Z+2x +1x email</t>
  </si>
  <si>
    <t>783225400</t>
  </si>
  <si>
    <t>Nátěr syntetický kov. konstr. 2x + 1x email + tmel</t>
  </si>
  <si>
    <t>(0,8+2*2,1)*(0,15+0,05*2)*2</t>
  </si>
  <si>
    <t>(0,7+2*2,1)*(0,15+0,05*2)*1</t>
  </si>
  <si>
    <t>784402801</t>
  </si>
  <si>
    <t>Odstranění malby oškrábáním v místnosti H do 3,8 m</t>
  </si>
  <si>
    <t xml:space="preserve">Stropy : </t>
  </si>
  <si>
    <t xml:space="preserve">Stěny : </t>
  </si>
  <si>
    <t>Chodba : (1,9+1,7*2)*2,6</t>
  </si>
  <si>
    <t>784403801</t>
  </si>
  <si>
    <t>Odstranění maleb omytím v místnosti H do 3,8 m - následně plochy napenetrovat hloubkovou penetrací pro zpevnění podkladu</t>
  </si>
  <si>
    <t>784191101</t>
  </si>
  <si>
    <t>Penetrace podkladu univerzální Primalex 1x</t>
  </si>
  <si>
    <t>SDK : 6,56</t>
  </si>
  <si>
    <t>Nové omítky : 7,686</t>
  </si>
  <si>
    <t>784195112</t>
  </si>
  <si>
    <t>Malba Primalex Standard, bílá, bez penetrace, 2x</t>
  </si>
  <si>
    <t>Stropy - sdk : 6,56</t>
  </si>
  <si>
    <t>Stropy stávající : 20,0</t>
  </si>
  <si>
    <t>Stěny nové omítky : 7,686</t>
  </si>
  <si>
    <t>Stěny stávající omítky : 51,502</t>
  </si>
  <si>
    <t>784011222</t>
  </si>
  <si>
    <t>Zakrytí podlah včetně papírové lepenky</t>
  </si>
  <si>
    <t>786611811</t>
  </si>
  <si>
    <t>Dmtž předokenních rolet s viditelným boxem - garnýž</t>
  </si>
  <si>
    <t>622300181</t>
  </si>
  <si>
    <t>Montáž chráničky kabelu  vč. chráničky Kopoflex DN 50 mm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</si>
  <si>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</si>
  <si>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</si>
  <si>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</si>
  <si>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</si>
  <si>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</si>
  <si>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</si>
  <si>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</si>
  <si>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</si>
  <si>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</si>
  <si>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</si>
  <si>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210160011</t>
  </si>
  <si>
    <t>Spínač časový, včetně zapojení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</si>
  <si>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</si>
  <si>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</si>
  <si>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</si>
  <si>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</si>
  <si>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</si>
  <si>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</si>
  <si>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</si>
  <si>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</si>
  <si>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</si>
  <si>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</si>
  <si>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</si>
  <si>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</si>
  <si>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210810013</t>
  </si>
  <si>
    <t>Kabel CYKY-m 750 V 4 x 10 mm2 volně uložený</t>
  </si>
  <si>
    <t>222260020</t>
  </si>
  <si>
    <t>Krabice KU 68 pod omítku + vysekání</t>
  </si>
  <si>
    <t>650063611</t>
  </si>
  <si>
    <t>Montáž chrániče proudového dvoupólového do 25 A</t>
  </si>
  <si>
    <t>210544888</t>
  </si>
  <si>
    <t>Napojení v hlavním rozvaděči</t>
  </si>
  <si>
    <t>2145877558</t>
  </si>
  <si>
    <t>Demontáž stávající elektroinstalace</t>
  </si>
  <si>
    <t>21547455</t>
  </si>
  <si>
    <t>Stavební přípomoce HZS včetně materiálu (dem + opětovná montáž podhledů na chodbě cca 8m´)</t>
  </si>
  <si>
    <t>021548885</t>
  </si>
  <si>
    <t>Jistič hlavní třípólový před elektroměr 25A B 10kA</t>
  </si>
  <si>
    <t>34111100</t>
  </si>
  <si>
    <t>Kabel silový s Cu jádrem 750 V CYKY 5 x 6 mm2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</si>
  <si>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</si>
  <si>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</si>
  <si>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</si>
  <si>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</si>
  <si>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</si>
  <si>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</si>
  <si>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34535900</t>
  </si>
  <si>
    <t>Spínač 10A časový SA 10/220/1</t>
  </si>
  <si>
    <t>34536398</t>
  </si>
  <si>
    <t>D+M Sporáková kombinace TANGO Bílá</t>
  </si>
  <si>
    <t>34536490</t>
  </si>
  <si>
    <t>Kryt spínače Tango 3558A-A651</t>
  </si>
  <si>
    <t>34536700</t>
  </si>
  <si>
    <t>Rámeček pro spínače a zásuvky Tango 3901A-B10</t>
  </si>
  <si>
    <t>345601050000</t>
  </si>
  <si>
    <t>Lišta upevňovací   6035-84</t>
  </si>
  <si>
    <t>34571519</t>
  </si>
  <si>
    <t>Krabice univerzální z PH  KU 68</t>
  </si>
  <si>
    <t>348241102</t>
  </si>
  <si>
    <t>LED Stropní svítidlo 12W/230V IP54</t>
  </si>
  <si>
    <t>348247102R</t>
  </si>
  <si>
    <t>LED Stropní svítidlo 24W/230V IP54</t>
  </si>
  <si>
    <t>357377061R</t>
  </si>
  <si>
    <t>ELEKTRICKÝ ROZVADĚČ 12T NÁSTĚNNÝ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</si>
  <si>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</si>
  <si>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</si>
  <si>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</si>
  <si>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</si>
  <si>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</si>
  <si>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</si>
  <si>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358890405</t>
  </si>
  <si>
    <t>Proudový chránič PF6-25/2/0,03 na DIN lištu</t>
  </si>
  <si>
    <t>358891530</t>
  </si>
  <si>
    <t>Chránič kombi PFL7-16/1N/B/003 proudový s nadproud.ochranou</t>
  </si>
  <si>
    <t>58541252</t>
  </si>
  <si>
    <t>Sádra stavební bilá         5 kg           bal.</t>
  </si>
  <si>
    <t>kg</t>
  </si>
  <si>
    <t>21548777</t>
  </si>
  <si>
    <t>Revize ELEKTRO vč. přívodu a hlavního jističe</t>
  </si>
  <si>
    <t>220300642</t>
  </si>
  <si>
    <t>Ukončení koaxiálního kabelu do D 10 mm</t>
  </si>
  <si>
    <t>222280241</t>
  </si>
  <si>
    <t>Koaxiální kabel v trubkách</t>
  </si>
  <si>
    <t>222323307</t>
  </si>
  <si>
    <t>Demontáž a zpětná montáž domacího telefonu</t>
  </si>
  <si>
    <t>222730001</t>
  </si>
  <si>
    <t>Účastnická zásuvka TV+R+SAT koncová pod omítku</t>
  </si>
  <si>
    <t>3412652210</t>
  </si>
  <si>
    <t>Kabel koaxiální Belden H121 Cu PVC 5 mm</t>
  </si>
  <si>
    <t>371202024</t>
  </si>
  <si>
    <t>Zásuvka TV+R koncová, bílá</t>
  </si>
  <si>
    <t>979086112</t>
  </si>
  <si>
    <t>Nakládání nebo překládání suti a vybouraných hmot</t>
  </si>
  <si>
    <t>Přesun suti</t>
  </si>
  <si>
    <t>POL8_</t>
  </si>
  <si>
    <t>979011211</t>
  </si>
  <si>
    <t>Svislá doprava suti a vybour. hmot za 2.NP nošením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</si>
  <si>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</si>
  <si>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</si>
  <si>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</si>
  <si>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</si>
  <si>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</si>
  <si>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</si>
  <si>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</si>
  <si>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</si>
  <si>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</si>
  <si>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</si>
  <si>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</si>
  <si>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</si>
  <si>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Rekonstrukce bytu - E. Hakena 1 byt č. 18 a 48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</si>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</sst>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0"/>
  <sheetViews>
    <sheetView showGridLines="0" tabSelected="1" topLeftCell="B1" zoomScaleNormal="100" zoomScaleSheetLayoutView="75" workbookViewId="0">
      <selection activeCell="N15" sqref="N15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36" customHeight="1" x14ac:dyDescent="0.25">
      <c r="A2" s="2"/>
      <c r="B2" s="110" t="s">
        <v>24</v>
      </c>
      <c r="C2" s="111"/>
      <c r="D2" s="112"/>
      <c r="E2" s="113" t="s">
        <v>651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60" t="s">
        <v>652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5">
      <c r="A6" s="2"/>
      <c r="B6" s="28"/>
      <c r="C6" s="55"/>
      <c r="D6" s="267" t="s">
        <v>653</v>
      </c>
      <c r="E6" s="79"/>
      <c r="F6" s="79"/>
      <c r="G6" s="79"/>
      <c r="H6" s="18" t="s">
        <v>36</v>
      </c>
      <c r="I6" s="76" t="s">
        <v>655</v>
      </c>
      <c r="J6" s="8"/>
    </row>
    <row r="7" spans="1:15" ht="15.75" customHeight="1" x14ac:dyDescent="0.25">
      <c r="A7" s="2"/>
      <c r="B7" s="29"/>
      <c r="C7" s="56"/>
      <c r="D7" s="77">
        <v>79401</v>
      </c>
      <c r="E7" s="23" t="s">
        <v>654</v>
      </c>
      <c r="F7" s="80"/>
      <c r="G7" s="8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42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91"/>
      <c r="F15" s="91"/>
      <c r="G15" s="92"/>
      <c r="H15" s="92"/>
      <c r="I15" s="92" t="s">
        <v>31</v>
      </c>
      <c r="J15" s="93"/>
    </row>
    <row r="16" spans="1:15" ht="23.25" customHeight="1" x14ac:dyDescent="0.25">
      <c r="A16" s="193" t="s">
        <v>26</v>
      </c>
      <c r="B16" s="38" t="s">
        <v>26</v>
      </c>
      <c r="C16" s="62"/>
      <c r="D16" s="63"/>
      <c r="E16" s="88"/>
      <c r="F16" s="89"/>
      <c r="G16" s="88"/>
      <c r="H16" s="89"/>
      <c r="I16" s="88">
        <f>SUMIF(F51:F76,A16,I51:I76)+SUMIF(F51:F76,"PSU",I51:I76)</f>
        <v>0</v>
      </c>
      <c r="J16" s="90"/>
    </row>
    <row r="17" spans="1:10" ht="23.25" customHeight="1" x14ac:dyDescent="0.25">
      <c r="A17" s="193" t="s">
        <v>27</v>
      </c>
      <c r="B17" s="38" t="s">
        <v>27</v>
      </c>
      <c r="C17" s="62"/>
      <c r="D17" s="63"/>
      <c r="E17" s="88"/>
      <c r="F17" s="89"/>
      <c r="G17" s="88"/>
      <c r="H17" s="89"/>
      <c r="I17" s="88">
        <f>SUMIF(F51:F76,A17,I51:I76)</f>
        <v>0</v>
      </c>
      <c r="J17" s="90"/>
    </row>
    <row r="18" spans="1:10" ht="23.25" customHeight="1" x14ac:dyDescent="0.25">
      <c r="A18" s="193" t="s">
        <v>28</v>
      </c>
      <c r="B18" s="38" t="s">
        <v>28</v>
      </c>
      <c r="C18" s="62"/>
      <c r="D18" s="63"/>
      <c r="E18" s="88"/>
      <c r="F18" s="89"/>
      <c r="G18" s="88"/>
      <c r="H18" s="89"/>
      <c r="I18" s="88">
        <f>SUMIF(F51:F76,A18,I51:I76)</f>
        <v>0</v>
      </c>
      <c r="J18" s="90"/>
    </row>
    <row r="19" spans="1:10" ht="23.25" customHeight="1" x14ac:dyDescent="0.25">
      <c r="A19" s="193" t="s">
        <v>107</v>
      </c>
      <c r="B19" s="38" t="s">
        <v>29</v>
      </c>
      <c r="C19" s="62"/>
      <c r="D19" s="63"/>
      <c r="E19" s="88"/>
      <c r="F19" s="89"/>
      <c r="G19" s="88"/>
      <c r="H19" s="89"/>
      <c r="I19" s="88">
        <f>SUMIF(F51:F76,A19,I51:I76)</f>
        <v>0</v>
      </c>
      <c r="J19" s="90"/>
    </row>
    <row r="20" spans="1:10" ht="23.25" customHeight="1" x14ac:dyDescent="0.25">
      <c r="A20" s="193" t="s">
        <v>106</v>
      </c>
      <c r="B20" s="38" t="s">
        <v>30</v>
      </c>
      <c r="C20" s="62"/>
      <c r="D20" s="63"/>
      <c r="E20" s="88"/>
      <c r="F20" s="89"/>
      <c r="G20" s="88"/>
      <c r="H20" s="89"/>
      <c r="I20" s="88">
        <f>SUMIF(F51:F76,A20,I51:I76)</f>
        <v>0</v>
      </c>
      <c r="J20" s="90"/>
    </row>
    <row r="21" spans="1:10" ht="23.25" customHeight="1" x14ac:dyDescent="0.25">
      <c r="A21" s="2"/>
      <c r="B21" s="48" t="s">
        <v>31</v>
      </c>
      <c r="C21" s="64"/>
      <c r="D21" s="65"/>
      <c r="E21" s="94"/>
      <c r="F21" s="95"/>
      <c r="G21" s="94"/>
      <c r="H21" s="95"/>
      <c r="I21" s="94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5">
        <f>A25</f>
        <v>0</v>
      </c>
      <c r="H26" s="86"/>
      <c r="I26" s="86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7">
        <f>CenaCelkem-(ZakladDPHSni+DPHSni+ZakladDPHZakl+DPHZakl)</f>
        <v>0</v>
      </c>
      <c r="H27" s="87"/>
      <c r="I27" s="87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70"/>
      <c r="D29" s="170"/>
      <c r="E29" s="170"/>
      <c r="F29" s="171"/>
      <c r="G29" s="167">
        <f>A27</f>
        <v>0</v>
      </c>
      <c r="H29" s="167"/>
      <c r="I29" s="167"/>
      <c r="J29" s="172" t="s">
        <v>52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44</v>
      </c>
      <c r="C39" s="145"/>
      <c r="D39" s="145"/>
      <c r="E39" s="145"/>
      <c r="F39" s="146">
        <f>'Byt č.18'!AE383+'Byt č.48'!AE383+VRN!AE18</f>
        <v>0</v>
      </c>
      <c r="G39" s="147">
        <f>'Byt č.18'!AF383+'Byt č.48'!AF383+VRN!AF18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 t="s">
        <v>45</v>
      </c>
      <c r="C40" s="151" t="s">
        <v>46</v>
      </c>
      <c r="D40" s="151"/>
      <c r="E40" s="151"/>
      <c r="F40" s="152">
        <f>'Byt č.18'!AE383+'Byt č.48'!AE383+VRN!AE18</f>
        <v>0</v>
      </c>
      <c r="G40" s="153">
        <f>'Byt č.18'!AF383+'Byt č.48'!AF383+VRN!AF18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34">
        <v>3</v>
      </c>
      <c r="B41" s="155" t="s">
        <v>47</v>
      </c>
      <c r="C41" s="145" t="s">
        <v>48</v>
      </c>
      <c r="D41" s="145"/>
      <c r="E41" s="145"/>
      <c r="F41" s="156">
        <f>'Byt č.18'!AE383</f>
        <v>0</v>
      </c>
      <c r="G41" s="148">
        <f>'Byt č.18'!AF383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3</v>
      </c>
      <c r="B42" s="155" t="s">
        <v>47</v>
      </c>
      <c r="C42" s="145" t="s">
        <v>49</v>
      </c>
      <c r="D42" s="145"/>
      <c r="E42" s="145"/>
      <c r="F42" s="156">
        <f>'Byt č.48'!AE383</f>
        <v>0</v>
      </c>
      <c r="G42" s="148">
        <f>'Byt č.48'!AF383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155" t="s">
        <v>47</v>
      </c>
      <c r="C43" s="145" t="s">
        <v>50</v>
      </c>
      <c r="D43" s="145"/>
      <c r="E43" s="145"/>
      <c r="F43" s="156">
        <f>VRN!AE18</f>
        <v>0</v>
      </c>
      <c r="G43" s="148">
        <f>VRN!AF18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7" t="s">
        <v>51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6" x14ac:dyDescent="0.3">
      <c r="B48" s="173" t="s">
        <v>53</v>
      </c>
    </row>
    <row r="50" spans="1:10" ht="25.5" customHeight="1" x14ac:dyDescent="0.25">
      <c r="A50" s="175"/>
      <c r="B50" s="178" t="s">
        <v>18</v>
      </c>
      <c r="C50" s="178" t="s">
        <v>6</v>
      </c>
      <c r="D50" s="179"/>
      <c r="E50" s="179"/>
      <c r="F50" s="180" t="s">
        <v>54</v>
      </c>
      <c r="G50" s="180"/>
      <c r="H50" s="180"/>
      <c r="I50" s="180" t="s">
        <v>31</v>
      </c>
      <c r="J50" s="180" t="s">
        <v>0</v>
      </c>
    </row>
    <row r="51" spans="1:10" ht="36.75" customHeight="1" x14ac:dyDescent="0.25">
      <c r="A51" s="176"/>
      <c r="B51" s="181" t="s">
        <v>55</v>
      </c>
      <c r="C51" s="182" t="s">
        <v>56</v>
      </c>
      <c r="D51" s="183"/>
      <c r="E51" s="183"/>
      <c r="F51" s="191" t="s">
        <v>26</v>
      </c>
      <c r="G51" s="184"/>
      <c r="H51" s="184"/>
      <c r="I51" s="184">
        <f>'Byt č.18'!G8+'Byt č.18'!G29+'Byt č.48'!G8+'Byt č.48'!G29</f>
        <v>0</v>
      </c>
      <c r="J51" s="189" t="str">
        <f>IF(I77=0,"",I51/I77*100)</f>
        <v/>
      </c>
    </row>
    <row r="52" spans="1:10" ht="36.75" customHeight="1" x14ac:dyDescent="0.25">
      <c r="A52" s="176"/>
      <c r="B52" s="181" t="s">
        <v>57</v>
      </c>
      <c r="C52" s="182" t="s">
        <v>58</v>
      </c>
      <c r="D52" s="183"/>
      <c r="E52" s="183"/>
      <c r="F52" s="191" t="s">
        <v>26</v>
      </c>
      <c r="G52" s="184"/>
      <c r="H52" s="184"/>
      <c r="I52" s="184">
        <f>'Byt č.18'!G40+'Byt č.48'!G40</f>
        <v>0</v>
      </c>
      <c r="J52" s="189" t="str">
        <f>IF(I77=0,"",I52/I77*100)</f>
        <v/>
      </c>
    </row>
    <row r="53" spans="1:10" ht="36.75" customHeight="1" x14ac:dyDescent="0.25">
      <c r="A53" s="176"/>
      <c r="B53" s="181" t="s">
        <v>59</v>
      </c>
      <c r="C53" s="182" t="s">
        <v>60</v>
      </c>
      <c r="D53" s="183"/>
      <c r="E53" s="183"/>
      <c r="F53" s="191" t="s">
        <v>26</v>
      </c>
      <c r="G53" s="184"/>
      <c r="H53" s="184"/>
      <c r="I53" s="184">
        <f>'Byt č.18'!G20+'Byt č.18'!G45+'Byt č.48'!G20+'Byt č.48'!G45</f>
        <v>0</v>
      </c>
      <c r="J53" s="189" t="str">
        <f>IF(I77=0,"",I53/I77*100)</f>
        <v/>
      </c>
    </row>
    <row r="54" spans="1:10" ht="36.75" customHeight="1" x14ac:dyDescent="0.25">
      <c r="A54" s="176"/>
      <c r="B54" s="181" t="s">
        <v>61</v>
      </c>
      <c r="C54" s="182" t="s">
        <v>62</v>
      </c>
      <c r="D54" s="183"/>
      <c r="E54" s="183"/>
      <c r="F54" s="191" t="s">
        <v>26</v>
      </c>
      <c r="G54" s="184"/>
      <c r="H54" s="184"/>
      <c r="I54" s="184">
        <f>'Byt č.18'!G68+'Byt č.48'!G68</f>
        <v>0</v>
      </c>
      <c r="J54" s="189" t="str">
        <f>IF(I77=0,"",I54/I77*100)</f>
        <v/>
      </c>
    </row>
    <row r="55" spans="1:10" ht="36.75" customHeight="1" x14ac:dyDescent="0.25">
      <c r="A55" s="176"/>
      <c r="B55" s="181" t="s">
        <v>63</v>
      </c>
      <c r="C55" s="182" t="s">
        <v>64</v>
      </c>
      <c r="D55" s="183"/>
      <c r="E55" s="183"/>
      <c r="F55" s="191" t="s">
        <v>26</v>
      </c>
      <c r="G55" s="184"/>
      <c r="H55" s="184"/>
      <c r="I55" s="184">
        <f>'Byt č.18'!G79+'Byt č.48'!G79</f>
        <v>0</v>
      </c>
      <c r="J55" s="189" t="str">
        <f>IF(I77=0,"",I55/I77*100)</f>
        <v/>
      </c>
    </row>
    <row r="56" spans="1:10" ht="36.75" customHeight="1" x14ac:dyDescent="0.25">
      <c r="A56" s="176"/>
      <c r="B56" s="181" t="s">
        <v>65</v>
      </c>
      <c r="C56" s="182" t="s">
        <v>66</v>
      </c>
      <c r="D56" s="183"/>
      <c r="E56" s="183"/>
      <c r="F56" s="191" t="s">
        <v>26</v>
      </c>
      <c r="G56" s="184"/>
      <c r="H56" s="184"/>
      <c r="I56" s="184">
        <f>'Byt č.18'!G82+'Byt č.48'!G82</f>
        <v>0</v>
      </c>
      <c r="J56" s="189" t="str">
        <f>IF(I77=0,"",I56/I77*100)</f>
        <v/>
      </c>
    </row>
    <row r="57" spans="1:10" ht="36.75" customHeight="1" x14ac:dyDescent="0.25">
      <c r="A57" s="176"/>
      <c r="B57" s="181" t="s">
        <v>67</v>
      </c>
      <c r="C57" s="182" t="s">
        <v>68</v>
      </c>
      <c r="D57" s="183"/>
      <c r="E57" s="183"/>
      <c r="F57" s="191" t="s">
        <v>26</v>
      </c>
      <c r="G57" s="184"/>
      <c r="H57" s="184"/>
      <c r="I57" s="184">
        <f>'Byt č.18'!G88+'Byt č.48'!G88</f>
        <v>0</v>
      </c>
      <c r="J57" s="189" t="str">
        <f>IF(I77=0,"",I57/I77*100)</f>
        <v/>
      </c>
    </row>
    <row r="58" spans="1:10" ht="36.75" customHeight="1" x14ac:dyDescent="0.25">
      <c r="A58" s="176"/>
      <c r="B58" s="181" t="s">
        <v>69</v>
      </c>
      <c r="C58" s="182" t="s">
        <v>70</v>
      </c>
      <c r="D58" s="183"/>
      <c r="E58" s="183"/>
      <c r="F58" s="191" t="s">
        <v>26</v>
      </c>
      <c r="G58" s="184"/>
      <c r="H58" s="184"/>
      <c r="I58" s="184">
        <f>'Byt č.18'!G107+'Byt č.48'!G107</f>
        <v>0</v>
      </c>
      <c r="J58" s="189" t="str">
        <f>IF(I77=0,"",I58/I77*100)</f>
        <v/>
      </c>
    </row>
    <row r="59" spans="1:10" ht="36.75" customHeight="1" x14ac:dyDescent="0.25">
      <c r="A59" s="176"/>
      <c r="B59" s="181" t="s">
        <v>71</v>
      </c>
      <c r="C59" s="182" t="s">
        <v>72</v>
      </c>
      <c r="D59" s="183"/>
      <c r="E59" s="183"/>
      <c r="F59" s="191" t="s">
        <v>27</v>
      </c>
      <c r="G59" s="184"/>
      <c r="H59" s="184"/>
      <c r="I59" s="184">
        <f>'Byt č.18'!G109+'Byt č.48'!G109</f>
        <v>0</v>
      </c>
      <c r="J59" s="189" t="str">
        <f>IF(I77=0,"",I59/I77*100)</f>
        <v/>
      </c>
    </row>
    <row r="60" spans="1:10" ht="36.75" customHeight="1" x14ac:dyDescent="0.25">
      <c r="A60" s="176"/>
      <c r="B60" s="181" t="s">
        <v>73</v>
      </c>
      <c r="C60" s="182" t="s">
        <v>74</v>
      </c>
      <c r="D60" s="183"/>
      <c r="E60" s="183"/>
      <c r="F60" s="191" t="s">
        <v>27</v>
      </c>
      <c r="G60" s="184"/>
      <c r="H60" s="184"/>
      <c r="I60" s="184">
        <f>'Byt č.18'!G118+'Byt č.48'!G118</f>
        <v>0</v>
      </c>
      <c r="J60" s="189" t="str">
        <f>IF(I77=0,"",I60/I77*100)</f>
        <v/>
      </c>
    </row>
    <row r="61" spans="1:10" ht="36.75" customHeight="1" x14ac:dyDescent="0.25">
      <c r="A61" s="176"/>
      <c r="B61" s="181" t="s">
        <v>75</v>
      </c>
      <c r="C61" s="182" t="s">
        <v>76</v>
      </c>
      <c r="D61" s="183"/>
      <c r="E61" s="183"/>
      <c r="F61" s="191" t="s">
        <v>27</v>
      </c>
      <c r="G61" s="184"/>
      <c r="H61" s="184"/>
      <c r="I61" s="184">
        <f>'Byt č.18'!G27+'Byt č.18'!G120+'Byt č.48'!G27+'Byt č.48'!G120</f>
        <v>0</v>
      </c>
      <c r="J61" s="189" t="str">
        <f>IF(I77=0,"",I61/I77*100)</f>
        <v/>
      </c>
    </row>
    <row r="62" spans="1:10" ht="36.75" customHeight="1" x14ac:dyDescent="0.25">
      <c r="A62" s="176"/>
      <c r="B62" s="181" t="s">
        <v>77</v>
      </c>
      <c r="C62" s="182" t="s">
        <v>78</v>
      </c>
      <c r="D62" s="183"/>
      <c r="E62" s="183"/>
      <c r="F62" s="191" t="s">
        <v>27</v>
      </c>
      <c r="G62" s="184"/>
      <c r="H62" s="184"/>
      <c r="I62" s="184">
        <f>'Byt č.18'!G129+'Byt č.48'!G129</f>
        <v>0</v>
      </c>
      <c r="J62" s="189" t="str">
        <f>IF(I77=0,"",I62/I77*100)</f>
        <v/>
      </c>
    </row>
    <row r="63" spans="1:10" ht="36.75" customHeight="1" x14ac:dyDescent="0.25">
      <c r="A63" s="176"/>
      <c r="B63" s="181" t="s">
        <v>79</v>
      </c>
      <c r="C63" s="182" t="s">
        <v>80</v>
      </c>
      <c r="D63" s="183"/>
      <c r="E63" s="183"/>
      <c r="F63" s="191" t="s">
        <v>27</v>
      </c>
      <c r="G63" s="184"/>
      <c r="H63" s="184"/>
      <c r="I63" s="184">
        <f>'Byt č.18'!G136+'Byt č.48'!G136</f>
        <v>0</v>
      </c>
      <c r="J63" s="189" t="str">
        <f>IF(I77=0,"",I63/I77*100)</f>
        <v/>
      </c>
    </row>
    <row r="64" spans="1:10" ht="36.75" customHeight="1" x14ac:dyDescent="0.25">
      <c r="A64" s="176"/>
      <c r="B64" s="181" t="s">
        <v>81</v>
      </c>
      <c r="C64" s="182" t="s">
        <v>82</v>
      </c>
      <c r="D64" s="183"/>
      <c r="E64" s="183"/>
      <c r="F64" s="191" t="s">
        <v>27</v>
      </c>
      <c r="G64" s="184"/>
      <c r="H64" s="184"/>
      <c r="I64" s="184">
        <f>'Byt č.18'!G165+'Byt č.48'!G165</f>
        <v>0</v>
      </c>
      <c r="J64" s="189" t="str">
        <f>IF(I77=0,"",I64/I77*100)</f>
        <v/>
      </c>
    </row>
    <row r="65" spans="1:10" ht="36.75" customHeight="1" x14ac:dyDescent="0.25">
      <c r="A65" s="176"/>
      <c r="B65" s="181" t="s">
        <v>83</v>
      </c>
      <c r="C65" s="182" t="s">
        <v>84</v>
      </c>
      <c r="D65" s="183"/>
      <c r="E65" s="183"/>
      <c r="F65" s="191" t="s">
        <v>27</v>
      </c>
      <c r="G65" s="184"/>
      <c r="H65" s="184"/>
      <c r="I65" s="184">
        <f>'Byt č.18'!G170+'Byt č.48'!G170</f>
        <v>0</v>
      </c>
      <c r="J65" s="189" t="str">
        <f>IF(I77=0,"",I65/I77*100)</f>
        <v/>
      </c>
    </row>
    <row r="66" spans="1:10" ht="36.75" customHeight="1" x14ac:dyDescent="0.25">
      <c r="A66" s="176"/>
      <c r="B66" s="181" t="s">
        <v>85</v>
      </c>
      <c r="C66" s="182" t="s">
        <v>86</v>
      </c>
      <c r="D66" s="183"/>
      <c r="E66" s="183"/>
      <c r="F66" s="191" t="s">
        <v>27</v>
      </c>
      <c r="G66" s="184"/>
      <c r="H66" s="184"/>
      <c r="I66" s="184">
        <f>'Byt č.18'!G198+'Byt č.48'!G198</f>
        <v>0</v>
      </c>
      <c r="J66" s="189" t="str">
        <f>IF(I77=0,"",I66/I77*100)</f>
        <v/>
      </c>
    </row>
    <row r="67" spans="1:10" ht="36.75" customHeight="1" x14ac:dyDescent="0.25">
      <c r="A67" s="176"/>
      <c r="B67" s="181" t="s">
        <v>87</v>
      </c>
      <c r="C67" s="182" t="s">
        <v>88</v>
      </c>
      <c r="D67" s="183"/>
      <c r="E67" s="183"/>
      <c r="F67" s="191" t="s">
        <v>27</v>
      </c>
      <c r="G67" s="184"/>
      <c r="H67" s="184"/>
      <c r="I67" s="184">
        <f>'Byt č.18'!G203+'Byt č.48'!G203</f>
        <v>0</v>
      </c>
      <c r="J67" s="189" t="str">
        <f>IF(I77=0,"",I67/I77*100)</f>
        <v/>
      </c>
    </row>
    <row r="68" spans="1:10" ht="36.75" customHeight="1" x14ac:dyDescent="0.25">
      <c r="A68" s="176"/>
      <c r="B68" s="181" t="s">
        <v>89</v>
      </c>
      <c r="C68" s="182" t="s">
        <v>90</v>
      </c>
      <c r="D68" s="183"/>
      <c r="E68" s="183"/>
      <c r="F68" s="191" t="s">
        <v>27</v>
      </c>
      <c r="G68" s="184"/>
      <c r="H68" s="184"/>
      <c r="I68" s="184">
        <f>'Byt č.18'!G230+'Byt č.48'!G230</f>
        <v>0</v>
      </c>
      <c r="J68" s="189" t="str">
        <f>IF(I77=0,"",I68/I77*100)</f>
        <v/>
      </c>
    </row>
    <row r="69" spans="1:10" ht="36.75" customHeight="1" x14ac:dyDescent="0.25">
      <c r="A69" s="176"/>
      <c r="B69" s="181" t="s">
        <v>91</v>
      </c>
      <c r="C69" s="182" t="s">
        <v>92</v>
      </c>
      <c r="D69" s="183"/>
      <c r="E69" s="183"/>
      <c r="F69" s="191" t="s">
        <v>27</v>
      </c>
      <c r="G69" s="184"/>
      <c r="H69" s="184"/>
      <c r="I69" s="184">
        <f>'Byt č.18'!G258+'Byt č.48'!G258</f>
        <v>0</v>
      </c>
      <c r="J69" s="189" t="str">
        <f>IF(I77=0,"",I69/I77*100)</f>
        <v/>
      </c>
    </row>
    <row r="70" spans="1:10" ht="36.75" customHeight="1" x14ac:dyDescent="0.25">
      <c r="A70" s="176"/>
      <c r="B70" s="181" t="s">
        <v>93</v>
      </c>
      <c r="C70" s="182" t="s">
        <v>94</v>
      </c>
      <c r="D70" s="183"/>
      <c r="E70" s="183"/>
      <c r="F70" s="191" t="s">
        <v>27</v>
      </c>
      <c r="G70" s="184"/>
      <c r="H70" s="184"/>
      <c r="I70" s="184">
        <f>'Byt č.18'!G290+'Byt č.48'!G290</f>
        <v>0</v>
      </c>
      <c r="J70" s="189" t="str">
        <f>IF(I77=0,"",I70/I77*100)</f>
        <v/>
      </c>
    </row>
    <row r="71" spans="1:10" ht="36.75" customHeight="1" x14ac:dyDescent="0.25">
      <c r="A71" s="176"/>
      <c r="B71" s="181" t="s">
        <v>95</v>
      </c>
      <c r="C71" s="182" t="s">
        <v>96</v>
      </c>
      <c r="D71" s="183"/>
      <c r="E71" s="183"/>
      <c r="F71" s="191" t="s">
        <v>27</v>
      </c>
      <c r="G71" s="184"/>
      <c r="H71" s="184"/>
      <c r="I71" s="184">
        <f>'Byt č.18'!G295+'Byt č.48'!G295</f>
        <v>0</v>
      </c>
      <c r="J71" s="189" t="str">
        <f>IF(I77=0,"",I71/I77*100)</f>
        <v/>
      </c>
    </row>
    <row r="72" spans="1:10" ht="36.75" customHeight="1" x14ac:dyDescent="0.25">
      <c r="A72" s="176"/>
      <c r="B72" s="181" t="s">
        <v>97</v>
      </c>
      <c r="C72" s="182" t="s">
        <v>98</v>
      </c>
      <c r="D72" s="183"/>
      <c r="E72" s="183"/>
      <c r="F72" s="191" t="s">
        <v>27</v>
      </c>
      <c r="G72" s="184"/>
      <c r="H72" s="184"/>
      <c r="I72" s="184">
        <f>'Byt č.18'!G323+'Byt č.48'!G323</f>
        <v>0</v>
      </c>
      <c r="J72" s="189" t="str">
        <f>IF(I77=0,"",I72/I77*100)</f>
        <v/>
      </c>
    </row>
    <row r="73" spans="1:10" ht="36.75" customHeight="1" x14ac:dyDescent="0.25">
      <c r="A73" s="176"/>
      <c r="B73" s="181" t="s">
        <v>99</v>
      </c>
      <c r="C73" s="182" t="s">
        <v>100</v>
      </c>
      <c r="D73" s="183"/>
      <c r="E73" s="183"/>
      <c r="F73" s="191" t="s">
        <v>28</v>
      </c>
      <c r="G73" s="184"/>
      <c r="H73" s="184"/>
      <c r="I73" s="184">
        <f>'Byt č.18'!G325+'Byt č.48'!G325</f>
        <v>0</v>
      </c>
      <c r="J73" s="189" t="str">
        <f>IF(I77=0,"",I73/I77*100)</f>
        <v/>
      </c>
    </row>
    <row r="74" spans="1:10" ht="36.75" customHeight="1" x14ac:dyDescent="0.25">
      <c r="A74" s="176"/>
      <c r="B74" s="181" t="s">
        <v>101</v>
      </c>
      <c r="C74" s="182" t="s">
        <v>102</v>
      </c>
      <c r="D74" s="183"/>
      <c r="E74" s="183"/>
      <c r="F74" s="191" t="s">
        <v>28</v>
      </c>
      <c r="G74" s="184"/>
      <c r="H74" s="184"/>
      <c r="I74" s="184">
        <f>'Byt č.18'!G366+'Byt č.48'!G366</f>
        <v>0</v>
      </c>
      <c r="J74" s="189" t="str">
        <f>IF(I77=0,"",I74/I77*100)</f>
        <v/>
      </c>
    </row>
    <row r="75" spans="1:10" ht="36.75" customHeight="1" x14ac:dyDescent="0.25">
      <c r="A75" s="176"/>
      <c r="B75" s="181" t="s">
        <v>103</v>
      </c>
      <c r="C75" s="182" t="s">
        <v>104</v>
      </c>
      <c r="D75" s="183"/>
      <c r="E75" s="183"/>
      <c r="F75" s="191" t="s">
        <v>105</v>
      </c>
      <c r="G75" s="184"/>
      <c r="H75" s="184"/>
      <c r="I75" s="184">
        <f>'Byt č.18'!G373+'Byt č.48'!G373</f>
        <v>0</v>
      </c>
      <c r="J75" s="189" t="str">
        <f>IF(I77=0,"",I75/I77*100)</f>
        <v/>
      </c>
    </row>
    <row r="76" spans="1:10" ht="36.75" customHeight="1" x14ac:dyDescent="0.25">
      <c r="A76" s="176"/>
      <c r="B76" s="181" t="s">
        <v>106</v>
      </c>
      <c r="C76" s="182" t="s">
        <v>30</v>
      </c>
      <c r="D76" s="183"/>
      <c r="E76" s="183"/>
      <c r="F76" s="191" t="s">
        <v>106</v>
      </c>
      <c r="G76" s="184"/>
      <c r="H76" s="184"/>
      <c r="I76" s="184">
        <f>VRN!G8</f>
        <v>0</v>
      </c>
      <c r="J76" s="189" t="str">
        <f>IF(I77=0,"",I76/I77*100)</f>
        <v/>
      </c>
    </row>
    <row r="77" spans="1:10" ht="25.5" customHeight="1" x14ac:dyDescent="0.25">
      <c r="A77" s="177"/>
      <c r="B77" s="185" t="s">
        <v>1</v>
      </c>
      <c r="C77" s="186"/>
      <c r="D77" s="187"/>
      <c r="E77" s="187"/>
      <c r="F77" s="192"/>
      <c r="G77" s="188"/>
      <c r="H77" s="188"/>
      <c r="I77" s="188">
        <f>SUM(I51:I76)</f>
        <v>0</v>
      </c>
      <c r="J77" s="190">
        <f>SUM(J51:J76)</f>
        <v>0</v>
      </c>
    </row>
    <row r="78" spans="1:10" x14ac:dyDescent="0.25">
      <c r="F78" s="132"/>
      <c r="G78" s="132"/>
      <c r="H78" s="132"/>
      <c r="I78" s="132"/>
      <c r="J78" s="133"/>
    </row>
    <row r="79" spans="1:10" x14ac:dyDescent="0.25">
      <c r="F79" s="132"/>
      <c r="G79" s="132"/>
      <c r="H79" s="132"/>
      <c r="I79" s="132"/>
      <c r="J79" s="133"/>
    </row>
    <row r="80" spans="1:10" x14ac:dyDescent="0.25">
      <c r="F80" s="132"/>
      <c r="G80" s="132"/>
      <c r="H80" s="132"/>
      <c r="I80" s="132"/>
      <c r="J80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C75:E75"/>
    <mergeCell ref="C76:E76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A21" sqref="AA21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108</v>
      </c>
    </row>
    <row r="2" spans="1:60" ht="25.05" customHeight="1" x14ac:dyDescent="0.25">
      <c r="A2" s="195" t="s">
        <v>8</v>
      </c>
      <c r="B2" s="49"/>
      <c r="C2" s="198" t="s">
        <v>651</v>
      </c>
      <c r="D2" s="196"/>
      <c r="E2" s="196"/>
      <c r="F2" s="196"/>
      <c r="G2" s="197"/>
      <c r="AG2" t="s">
        <v>109</v>
      </c>
    </row>
    <row r="3" spans="1:60" ht="25.05" customHeight="1" x14ac:dyDescent="0.25">
      <c r="A3" s="195" t="s">
        <v>9</v>
      </c>
      <c r="B3" s="49"/>
      <c r="C3" s="198" t="s">
        <v>43</v>
      </c>
      <c r="D3" s="196"/>
      <c r="E3" s="196"/>
      <c r="F3" s="196"/>
      <c r="G3" s="197"/>
      <c r="AC3" s="174" t="s">
        <v>109</v>
      </c>
      <c r="AG3" t="s">
        <v>110</v>
      </c>
    </row>
    <row r="4" spans="1:60" ht="25.05" customHeight="1" x14ac:dyDescent="0.25">
      <c r="A4" s="199" t="s">
        <v>10</v>
      </c>
      <c r="B4" s="200"/>
      <c r="C4" s="201" t="s">
        <v>50</v>
      </c>
      <c r="D4" s="202"/>
      <c r="E4" s="202"/>
      <c r="F4" s="202"/>
      <c r="G4" s="203"/>
      <c r="AG4" t="s">
        <v>111</v>
      </c>
    </row>
    <row r="5" spans="1:60" x14ac:dyDescent="0.25">
      <c r="D5" s="10"/>
    </row>
    <row r="6" spans="1:60" ht="39.6" x14ac:dyDescent="0.25">
      <c r="A6" s="205" t="s">
        <v>112</v>
      </c>
      <c r="B6" s="207" t="s">
        <v>113</v>
      </c>
      <c r="C6" s="207" t="s">
        <v>114</v>
      </c>
      <c r="D6" s="206" t="s">
        <v>115</v>
      </c>
      <c r="E6" s="205" t="s">
        <v>116</v>
      </c>
      <c r="F6" s="204" t="s">
        <v>117</v>
      </c>
      <c r="G6" s="205" t="s">
        <v>31</v>
      </c>
      <c r="H6" s="208" t="s">
        <v>32</v>
      </c>
      <c r="I6" s="208" t="s">
        <v>118</v>
      </c>
      <c r="J6" s="208" t="s">
        <v>33</v>
      </c>
      <c r="K6" s="208" t="s">
        <v>119</v>
      </c>
      <c r="L6" s="208" t="s">
        <v>120</v>
      </c>
      <c r="M6" s="208" t="s">
        <v>121</v>
      </c>
      <c r="N6" s="208" t="s">
        <v>122</v>
      </c>
      <c r="O6" s="208" t="s">
        <v>123</v>
      </c>
      <c r="P6" s="208" t="s">
        <v>124</v>
      </c>
      <c r="Q6" s="208" t="s">
        <v>125</v>
      </c>
      <c r="R6" s="208" t="s">
        <v>126</v>
      </c>
      <c r="S6" s="208" t="s">
        <v>127</v>
      </c>
      <c r="T6" s="208" t="s">
        <v>128</v>
      </c>
      <c r="U6" s="208" t="s">
        <v>129</v>
      </c>
      <c r="V6" s="208" t="s">
        <v>130</v>
      </c>
      <c r="W6" s="208" t="s">
        <v>131</v>
      </c>
      <c r="X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133</v>
      </c>
      <c r="B8" s="232" t="s">
        <v>106</v>
      </c>
      <c r="C8" s="250" t="s">
        <v>30</v>
      </c>
      <c r="D8" s="233"/>
      <c r="E8" s="234"/>
      <c r="F8" s="235"/>
      <c r="G8" s="236">
        <f>SUMIF(AG9:AG16,"&lt;&gt;NOR",G9:G16)</f>
        <v>0</v>
      </c>
      <c r="H8" s="230"/>
      <c r="I8" s="230">
        <f>SUM(I9:I16)</f>
        <v>0</v>
      </c>
      <c r="J8" s="230"/>
      <c r="K8" s="230">
        <f>SUM(K9:K16)</f>
        <v>15700</v>
      </c>
      <c r="L8" s="230"/>
      <c r="M8" s="230">
        <f>SUM(M9:M16)</f>
        <v>0</v>
      </c>
      <c r="N8" s="230"/>
      <c r="O8" s="230">
        <f>SUM(O9:O16)</f>
        <v>0</v>
      </c>
      <c r="P8" s="230"/>
      <c r="Q8" s="230">
        <f>SUM(Q9:Q16)</f>
        <v>0</v>
      </c>
      <c r="R8" s="230"/>
      <c r="S8" s="230"/>
      <c r="T8" s="230"/>
      <c r="U8" s="230"/>
      <c r="V8" s="230">
        <f>SUM(V9:V16)</f>
        <v>0</v>
      </c>
      <c r="W8" s="230"/>
      <c r="X8" s="230"/>
      <c r="AG8" t="s">
        <v>134</v>
      </c>
    </row>
    <row r="9" spans="1:60" outlineLevel="1" x14ac:dyDescent="0.25">
      <c r="A9" s="243">
        <v>1</v>
      </c>
      <c r="B9" s="244" t="s">
        <v>135</v>
      </c>
      <c r="C9" s="251" t="s">
        <v>136</v>
      </c>
      <c r="D9" s="245" t="s">
        <v>137</v>
      </c>
      <c r="E9" s="246">
        <v>1</v>
      </c>
      <c r="F9" s="247"/>
      <c r="G9" s="248">
        <f>ROUND(E9*F9,2)</f>
        <v>0</v>
      </c>
      <c r="H9" s="229">
        <v>0</v>
      </c>
      <c r="I9" s="228">
        <f>ROUND(E9*H9,2)</f>
        <v>0</v>
      </c>
      <c r="J9" s="229">
        <v>2000</v>
      </c>
      <c r="K9" s="228">
        <f>ROUND(E9*J9,2)</f>
        <v>2000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138</v>
      </c>
      <c r="T9" s="228" t="s">
        <v>139</v>
      </c>
      <c r="U9" s="228">
        <v>0</v>
      </c>
      <c r="V9" s="228">
        <f>ROUND(E9*U9,2)</f>
        <v>0</v>
      </c>
      <c r="W9" s="228"/>
      <c r="X9" s="228" t="s">
        <v>140</v>
      </c>
      <c r="Y9" s="209"/>
      <c r="Z9" s="209"/>
      <c r="AA9" s="209"/>
      <c r="AB9" s="209"/>
      <c r="AC9" s="209"/>
      <c r="AD9" s="209"/>
      <c r="AE9" s="209"/>
      <c r="AF9" s="209"/>
      <c r="AG9" s="209" t="s">
        <v>141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43">
        <v>2</v>
      </c>
      <c r="B10" s="244" t="s">
        <v>142</v>
      </c>
      <c r="C10" s="251" t="s">
        <v>143</v>
      </c>
      <c r="D10" s="245" t="s">
        <v>137</v>
      </c>
      <c r="E10" s="246">
        <v>1</v>
      </c>
      <c r="F10" s="247"/>
      <c r="G10" s="248">
        <f>ROUND(E10*F10,2)</f>
        <v>0</v>
      </c>
      <c r="H10" s="229">
        <v>0</v>
      </c>
      <c r="I10" s="228">
        <f>ROUND(E10*H10,2)</f>
        <v>0</v>
      </c>
      <c r="J10" s="229">
        <v>2000</v>
      </c>
      <c r="K10" s="228">
        <f>ROUND(E10*J10,2)</f>
        <v>2000</v>
      </c>
      <c r="L10" s="228">
        <v>15</v>
      </c>
      <c r="M10" s="228">
        <f>G10*(1+L10/100)</f>
        <v>0</v>
      </c>
      <c r="N10" s="228">
        <v>0</v>
      </c>
      <c r="O10" s="228">
        <f>ROUND(E10*N10,2)</f>
        <v>0</v>
      </c>
      <c r="P10" s="228">
        <v>0</v>
      </c>
      <c r="Q10" s="228">
        <f>ROUND(E10*P10,2)</f>
        <v>0</v>
      </c>
      <c r="R10" s="228"/>
      <c r="S10" s="228" t="s">
        <v>138</v>
      </c>
      <c r="T10" s="228" t="s">
        <v>139</v>
      </c>
      <c r="U10" s="228">
        <v>0</v>
      </c>
      <c r="V10" s="228">
        <f>ROUND(E10*U10,2)</f>
        <v>0</v>
      </c>
      <c r="W10" s="228"/>
      <c r="X10" s="228" t="s">
        <v>140</v>
      </c>
      <c r="Y10" s="209"/>
      <c r="Z10" s="209"/>
      <c r="AA10" s="209"/>
      <c r="AB10" s="209"/>
      <c r="AC10" s="209"/>
      <c r="AD10" s="209"/>
      <c r="AE10" s="209"/>
      <c r="AF10" s="209"/>
      <c r="AG10" s="209" t="s">
        <v>141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3">
        <v>3</v>
      </c>
      <c r="B11" s="244" t="s">
        <v>144</v>
      </c>
      <c r="C11" s="251" t="s">
        <v>145</v>
      </c>
      <c r="D11" s="245" t="s">
        <v>137</v>
      </c>
      <c r="E11" s="246">
        <v>1</v>
      </c>
      <c r="F11" s="247"/>
      <c r="G11" s="248">
        <f>ROUND(E11*F11,2)</f>
        <v>0</v>
      </c>
      <c r="H11" s="229">
        <v>0</v>
      </c>
      <c r="I11" s="228">
        <f>ROUND(E11*H11,2)</f>
        <v>0</v>
      </c>
      <c r="J11" s="229">
        <v>2000</v>
      </c>
      <c r="K11" s="228">
        <f>ROUND(E11*J11,2)</f>
        <v>2000</v>
      </c>
      <c r="L11" s="228">
        <v>15</v>
      </c>
      <c r="M11" s="228">
        <f>G11*(1+L11/100)</f>
        <v>0</v>
      </c>
      <c r="N11" s="228">
        <v>0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138</v>
      </c>
      <c r="T11" s="228" t="s">
        <v>139</v>
      </c>
      <c r="U11" s="228">
        <v>0</v>
      </c>
      <c r="V11" s="228">
        <f>ROUND(E11*U11,2)</f>
        <v>0</v>
      </c>
      <c r="W11" s="228"/>
      <c r="X11" s="228" t="s">
        <v>140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141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3">
        <v>4</v>
      </c>
      <c r="B12" s="244" t="s">
        <v>146</v>
      </c>
      <c r="C12" s="251" t="s">
        <v>147</v>
      </c>
      <c r="D12" s="245" t="s">
        <v>137</v>
      </c>
      <c r="E12" s="246">
        <v>1</v>
      </c>
      <c r="F12" s="247"/>
      <c r="G12" s="248">
        <f>ROUND(E12*F12,2)</f>
        <v>0</v>
      </c>
      <c r="H12" s="229">
        <v>0</v>
      </c>
      <c r="I12" s="228">
        <f>ROUND(E12*H12,2)</f>
        <v>0</v>
      </c>
      <c r="J12" s="229">
        <v>3000</v>
      </c>
      <c r="K12" s="228">
        <f>ROUND(E12*J12,2)</f>
        <v>3000</v>
      </c>
      <c r="L12" s="228">
        <v>15</v>
      </c>
      <c r="M12" s="228">
        <f>G12*(1+L12/100)</f>
        <v>0</v>
      </c>
      <c r="N12" s="228">
        <v>0</v>
      </c>
      <c r="O12" s="228">
        <f>ROUND(E12*N12,2)</f>
        <v>0</v>
      </c>
      <c r="P12" s="228">
        <v>0</v>
      </c>
      <c r="Q12" s="228">
        <f>ROUND(E12*P12,2)</f>
        <v>0</v>
      </c>
      <c r="R12" s="228"/>
      <c r="S12" s="228" t="s">
        <v>138</v>
      </c>
      <c r="T12" s="228" t="s">
        <v>139</v>
      </c>
      <c r="U12" s="228">
        <v>0</v>
      </c>
      <c r="V12" s="228">
        <f>ROUND(E12*U12,2)</f>
        <v>0</v>
      </c>
      <c r="W12" s="228"/>
      <c r="X12" s="228" t="s">
        <v>140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141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3">
        <v>5</v>
      </c>
      <c r="B13" s="244" t="s">
        <v>148</v>
      </c>
      <c r="C13" s="251" t="s">
        <v>149</v>
      </c>
      <c r="D13" s="245" t="s">
        <v>137</v>
      </c>
      <c r="E13" s="246">
        <v>1</v>
      </c>
      <c r="F13" s="247"/>
      <c r="G13" s="248">
        <f>ROUND(E13*F13,2)</f>
        <v>0</v>
      </c>
      <c r="H13" s="229">
        <v>0</v>
      </c>
      <c r="I13" s="228">
        <f>ROUND(E13*H13,2)</f>
        <v>0</v>
      </c>
      <c r="J13" s="229">
        <v>500</v>
      </c>
      <c r="K13" s="228">
        <f>ROUND(E13*J13,2)</f>
        <v>500</v>
      </c>
      <c r="L13" s="228">
        <v>15</v>
      </c>
      <c r="M13" s="228">
        <f>G13*(1+L13/100)</f>
        <v>0</v>
      </c>
      <c r="N13" s="228">
        <v>0</v>
      </c>
      <c r="O13" s="228">
        <f>ROUND(E13*N13,2)</f>
        <v>0</v>
      </c>
      <c r="P13" s="228">
        <v>0</v>
      </c>
      <c r="Q13" s="228">
        <f>ROUND(E13*P13,2)</f>
        <v>0</v>
      </c>
      <c r="R13" s="228"/>
      <c r="S13" s="228" t="s">
        <v>138</v>
      </c>
      <c r="T13" s="228" t="s">
        <v>139</v>
      </c>
      <c r="U13" s="228">
        <v>0</v>
      </c>
      <c r="V13" s="228">
        <f>ROUND(E13*U13,2)</f>
        <v>0</v>
      </c>
      <c r="W13" s="228"/>
      <c r="X13" s="228" t="s">
        <v>140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141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43">
        <v>6</v>
      </c>
      <c r="B14" s="244" t="s">
        <v>150</v>
      </c>
      <c r="C14" s="251" t="s">
        <v>151</v>
      </c>
      <c r="D14" s="245" t="s">
        <v>137</v>
      </c>
      <c r="E14" s="246">
        <v>1</v>
      </c>
      <c r="F14" s="247"/>
      <c r="G14" s="248">
        <f>ROUND(E14*F14,2)</f>
        <v>0</v>
      </c>
      <c r="H14" s="229">
        <v>0</v>
      </c>
      <c r="I14" s="228">
        <f>ROUND(E14*H14,2)</f>
        <v>0</v>
      </c>
      <c r="J14" s="229">
        <v>2000</v>
      </c>
      <c r="K14" s="228">
        <f>ROUND(E14*J14,2)</f>
        <v>2000</v>
      </c>
      <c r="L14" s="228">
        <v>15</v>
      </c>
      <c r="M14" s="228">
        <f>G14*(1+L14/100)</f>
        <v>0</v>
      </c>
      <c r="N14" s="228">
        <v>0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138</v>
      </c>
      <c r="T14" s="228" t="s">
        <v>139</v>
      </c>
      <c r="U14" s="228">
        <v>0</v>
      </c>
      <c r="V14" s="228">
        <f>ROUND(E14*U14,2)</f>
        <v>0</v>
      </c>
      <c r="W14" s="228"/>
      <c r="X14" s="228" t="s">
        <v>140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141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43">
        <v>7</v>
      </c>
      <c r="B15" s="244" t="s">
        <v>152</v>
      </c>
      <c r="C15" s="251" t="s">
        <v>153</v>
      </c>
      <c r="D15" s="245" t="s">
        <v>137</v>
      </c>
      <c r="E15" s="246">
        <v>1</v>
      </c>
      <c r="F15" s="247"/>
      <c r="G15" s="248">
        <f>ROUND(E15*F15,2)</f>
        <v>0</v>
      </c>
      <c r="H15" s="229">
        <v>0</v>
      </c>
      <c r="I15" s="228">
        <f>ROUND(E15*H15,2)</f>
        <v>0</v>
      </c>
      <c r="J15" s="229">
        <v>4000</v>
      </c>
      <c r="K15" s="228">
        <f>ROUND(E15*J15,2)</f>
        <v>4000</v>
      </c>
      <c r="L15" s="228">
        <v>15</v>
      </c>
      <c r="M15" s="228">
        <f>G15*(1+L15/100)</f>
        <v>0</v>
      </c>
      <c r="N15" s="228">
        <v>0</v>
      </c>
      <c r="O15" s="228">
        <f>ROUND(E15*N15,2)</f>
        <v>0</v>
      </c>
      <c r="P15" s="228">
        <v>0</v>
      </c>
      <c r="Q15" s="228">
        <f>ROUND(E15*P15,2)</f>
        <v>0</v>
      </c>
      <c r="R15" s="228"/>
      <c r="S15" s="228" t="s">
        <v>138</v>
      </c>
      <c r="T15" s="228" t="s">
        <v>139</v>
      </c>
      <c r="U15" s="228">
        <v>0</v>
      </c>
      <c r="V15" s="228">
        <f>ROUND(E15*U15,2)</f>
        <v>0</v>
      </c>
      <c r="W15" s="228"/>
      <c r="X15" s="228" t="s">
        <v>140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141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7">
        <v>8</v>
      </c>
      <c r="B16" s="238" t="s">
        <v>154</v>
      </c>
      <c r="C16" s="252" t="s">
        <v>155</v>
      </c>
      <c r="D16" s="239" t="s">
        <v>137</v>
      </c>
      <c r="E16" s="240">
        <v>1</v>
      </c>
      <c r="F16" s="241"/>
      <c r="G16" s="242">
        <f>ROUND(E16*F16,2)</f>
        <v>0</v>
      </c>
      <c r="H16" s="229">
        <v>0</v>
      </c>
      <c r="I16" s="228">
        <f>ROUND(E16*H16,2)</f>
        <v>0</v>
      </c>
      <c r="J16" s="229">
        <v>200</v>
      </c>
      <c r="K16" s="228">
        <f>ROUND(E16*J16,2)</f>
        <v>200</v>
      </c>
      <c r="L16" s="228">
        <v>15</v>
      </c>
      <c r="M16" s="228">
        <f>G16*(1+L16/100)</f>
        <v>0</v>
      </c>
      <c r="N16" s="228">
        <v>0</v>
      </c>
      <c r="O16" s="228">
        <f>ROUND(E16*N16,2)</f>
        <v>0</v>
      </c>
      <c r="P16" s="228">
        <v>0</v>
      </c>
      <c r="Q16" s="228">
        <f>ROUND(E16*P16,2)</f>
        <v>0</v>
      </c>
      <c r="R16" s="228"/>
      <c r="S16" s="228" t="s">
        <v>138</v>
      </c>
      <c r="T16" s="228" t="s">
        <v>139</v>
      </c>
      <c r="U16" s="228">
        <v>0</v>
      </c>
      <c r="V16" s="228">
        <f>ROUND(E16*U16,2)</f>
        <v>0</v>
      </c>
      <c r="W16" s="228"/>
      <c r="X16" s="228" t="s">
        <v>140</v>
      </c>
      <c r="Y16" s="209"/>
      <c r="Z16" s="209"/>
      <c r="AA16" s="209"/>
      <c r="AB16" s="209"/>
      <c r="AC16" s="209"/>
      <c r="AD16" s="209"/>
      <c r="AE16" s="209"/>
      <c r="AF16" s="209"/>
      <c r="AG16" s="209" t="s">
        <v>141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33" x14ac:dyDescent="0.25">
      <c r="A17" s="3"/>
      <c r="B17" s="4"/>
      <c r="C17" s="253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E17">
        <v>15</v>
      </c>
      <c r="AF17">
        <v>21</v>
      </c>
      <c r="AG17" t="s">
        <v>120</v>
      </c>
    </row>
    <row r="18" spans="1:33" x14ac:dyDescent="0.25">
      <c r="A18" s="212"/>
      <c r="B18" s="213" t="s">
        <v>31</v>
      </c>
      <c r="C18" s="254"/>
      <c r="D18" s="214"/>
      <c r="E18" s="215"/>
      <c r="F18" s="215"/>
      <c r="G18" s="249">
        <f>G8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AE18">
        <f>SUMIF(L7:L16,AE17,G7:G16)</f>
        <v>0</v>
      </c>
      <c r="AF18">
        <f>SUMIF(L7:L16,AF17,G7:G16)</f>
        <v>0</v>
      </c>
      <c r="AG18" t="s">
        <v>156</v>
      </c>
    </row>
    <row r="19" spans="1:33" x14ac:dyDescent="0.25">
      <c r="A19" s="3"/>
      <c r="B19" s="4"/>
      <c r="C19" s="253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3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A21" s="216" t="s">
        <v>157</v>
      </c>
      <c r="B21" s="216"/>
      <c r="C21" s="25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3" x14ac:dyDescent="0.25">
      <c r="A22" s="217"/>
      <c r="B22" s="218"/>
      <c r="C22" s="256"/>
      <c r="D22" s="218"/>
      <c r="E22" s="218"/>
      <c r="F22" s="218"/>
      <c r="G22" s="21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G22" t="s">
        <v>158</v>
      </c>
    </row>
    <row r="23" spans="1:33" x14ac:dyDescent="0.25">
      <c r="A23" s="220"/>
      <c r="B23" s="221"/>
      <c r="C23" s="257"/>
      <c r="D23" s="221"/>
      <c r="E23" s="221"/>
      <c r="F23" s="221"/>
      <c r="G23" s="2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3" x14ac:dyDescent="0.25">
      <c r="A24" s="220"/>
      <c r="B24" s="221"/>
      <c r="C24" s="257"/>
      <c r="D24" s="221"/>
      <c r="E24" s="221"/>
      <c r="F24" s="221"/>
      <c r="G24" s="22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3" x14ac:dyDescent="0.25">
      <c r="A25" s="220"/>
      <c r="B25" s="221"/>
      <c r="C25" s="257"/>
      <c r="D25" s="221"/>
      <c r="E25" s="221"/>
      <c r="F25" s="221"/>
      <c r="G25" s="22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3" x14ac:dyDescent="0.25">
      <c r="A26" s="223"/>
      <c r="B26" s="224"/>
      <c r="C26" s="258"/>
      <c r="D26" s="224"/>
      <c r="E26" s="224"/>
      <c r="F26" s="224"/>
      <c r="G26" s="22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3" x14ac:dyDescent="0.25">
      <c r="A27" s="3"/>
      <c r="B27" s="4"/>
      <c r="C27" s="253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33" x14ac:dyDescent="0.25">
      <c r="C28" s="259"/>
      <c r="D28" s="10"/>
      <c r="AG28" t="s">
        <v>159</v>
      </c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1:C21"/>
    <mergeCell ref="A22:G2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363" activePane="bottomLeft" state="frozen"/>
      <selection pane="bottomLeft" activeCell="AB373" sqref="AB373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108</v>
      </c>
    </row>
    <row r="2" spans="1:60" ht="25.05" customHeight="1" x14ac:dyDescent="0.25">
      <c r="A2" s="195" t="s">
        <v>8</v>
      </c>
      <c r="B2" s="49"/>
      <c r="C2" s="198" t="s">
        <v>651</v>
      </c>
      <c r="D2" s="196"/>
      <c r="E2" s="196"/>
      <c r="F2" s="196"/>
      <c r="G2" s="197"/>
      <c r="AG2" t="s">
        <v>109</v>
      </c>
    </row>
    <row r="3" spans="1:60" ht="25.05" customHeight="1" x14ac:dyDescent="0.25">
      <c r="A3" s="195" t="s">
        <v>9</v>
      </c>
      <c r="B3" s="49"/>
      <c r="C3" s="198" t="s">
        <v>43</v>
      </c>
      <c r="D3" s="196"/>
      <c r="E3" s="196"/>
      <c r="F3" s="196"/>
      <c r="G3" s="197"/>
      <c r="AC3" s="174" t="s">
        <v>109</v>
      </c>
      <c r="AG3" t="s">
        <v>110</v>
      </c>
    </row>
    <row r="4" spans="1:60" ht="25.05" customHeight="1" x14ac:dyDescent="0.25">
      <c r="A4" s="199" t="s">
        <v>10</v>
      </c>
      <c r="B4" s="200"/>
      <c r="C4" s="201" t="s">
        <v>48</v>
      </c>
      <c r="D4" s="202"/>
      <c r="E4" s="202"/>
      <c r="F4" s="202"/>
      <c r="G4" s="203"/>
      <c r="AG4" t="s">
        <v>111</v>
      </c>
    </row>
    <row r="5" spans="1:60" x14ac:dyDescent="0.25">
      <c r="D5" s="10"/>
    </row>
    <row r="6" spans="1:60" ht="39.6" x14ac:dyDescent="0.25">
      <c r="A6" s="205" t="s">
        <v>112</v>
      </c>
      <c r="B6" s="207" t="s">
        <v>113</v>
      </c>
      <c r="C6" s="207" t="s">
        <v>114</v>
      </c>
      <c r="D6" s="206" t="s">
        <v>115</v>
      </c>
      <c r="E6" s="205" t="s">
        <v>116</v>
      </c>
      <c r="F6" s="204" t="s">
        <v>117</v>
      </c>
      <c r="G6" s="205" t="s">
        <v>31</v>
      </c>
      <c r="H6" s="208" t="s">
        <v>32</v>
      </c>
      <c r="I6" s="208" t="s">
        <v>118</v>
      </c>
      <c r="J6" s="208" t="s">
        <v>33</v>
      </c>
      <c r="K6" s="208" t="s">
        <v>119</v>
      </c>
      <c r="L6" s="208" t="s">
        <v>120</v>
      </c>
      <c r="M6" s="208" t="s">
        <v>121</v>
      </c>
      <c r="N6" s="208" t="s">
        <v>122</v>
      </c>
      <c r="O6" s="208" t="s">
        <v>123</v>
      </c>
      <c r="P6" s="208" t="s">
        <v>124</v>
      </c>
      <c r="Q6" s="208" t="s">
        <v>125</v>
      </c>
      <c r="R6" s="208" t="s">
        <v>126</v>
      </c>
      <c r="S6" s="208" t="s">
        <v>127</v>
      </c>
      <c r="T6" s="208" t="s">
        <v>128</v>
      </c>
      <c r="U6" s="208" t="s">
        <v>129</v>
      </c>
      <c r="V6" s="208" t="s">
        <v>130</v>
      </c>
      <c r="W6" s="208" t="s">
        <v>131</v>
      </c>
      <c r="X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133</v>
      </c>
      <c r="B8" s="232" t="s">
        <v>55</v>
      </c>
      <c r="C8" s="250" t="s">
        <v>56</v>
      </c>
      <c r="D8" s="233"/>
      <c r="E8" s="234"/>
      <c r="F8" s="235"/>
      <c r="G8" s="236">
        <f>SUMIF(AG9:AG19,"&lt;&gt;NOR",G9:G19)</f>
        <v>0</v>
      </c>
      <c r="H8" s="230"/>
      <c r="I8" s="230">
        <f>SUM(I9:I19)</f>
        <v>3989.35</v>
      </c>
      <c r="J8" s="230"/>
      <c r="K8" s="230">
        <f>SUM(K9:K19)</f>
        <v>4063.8500000000004</v>
      </c>
      <c r="L8" s="230"/>
      <c r="M8" s="230">
        <f>SUM(M9:M19)</f>
        <v>0</v>
      </c>
      <c r="N8" s="230"/>
      <c r="O8" s="230">
        <f>SUM(O9:O19)</f>
        <v>0.49000000000000005</v>
      </c>
      <c r="P8" s="230"/>
      <c r="Q8" s="230">
        <f>SUM(Q9:Q19)</f>
        <v>0</v>
      </c>
      <c r="R8" s="230"/>
      <c r="S8" s="230"/>
      <c r="T8" s="230"/>
      <c r="U8" s="230"/>
      <c r="V8" s="230">
        <f>SUM(V9:V19)</f>
        <v>8.4</v>
      </c>
      <c r="W8" s="230"/>
      <c r="X8" s="230"/>
      <c r="AG8" t="s">
        <v>134</v>
      </c>
    </row>
    <row r="9" spans="1:60" outlineLevel="1" x14ac:dyDescent="0.25">
      <c r="A9" s="237">
        <v>1</v>
      </c>
      <c r="B9" s="238" t="s">
        <v>160</v>
      </c>
      <c r="C9" s="252" t="s">
        <v>161</v>
      </c>
      <c r="D9" s="239" t="s">
        <v>162</v>
      </c>
      <c r="E9" s="240">
        <v>7.3400000000000002E-3</v>
      </c>
      <c r="F9" s="241"/>
      <c r="G9" s="242">
        <f>ROUND(E9*F9,2)</f>
        <v>0</v>
      </c>
      <c r="H9" s="229">
        <v>42724.55</v>
      </c>
      <c r="I9" s="228">
        <f>ROUND(E9*H9,2)</f>
        <v>313.60000000000002</v>
      </c>
      <c r="J9" s="229">
        <v>9555.4500000000007</v>
      </c>
      <c r="K9" s="228">
        <f>ROUND(E9*J9,2)</f>
        <v>70.14</v>
      </c>
      <c r="L9" s="228">
        <v>15</v>
      </c>
      <c r="M9" s="228">
        <f>G9*(1+L9/100)</f>
        <v>0</v>
      </c>
      <c r="N9" s="228">
        <v>1.0900000000000001</v>
      </c>
      <c r="O9" s="228">
        <f>ROUND(E9*N9,2)</f>
        <v>0.01</v>
      </c>
      <c r="P9" s="228">
        <v>0</v>
      </c>
      <c r="Q9" s="228">
        <f>ROUND(E9*P9,2)</f>
        <v>0</v>
      </c>
      <c r="R9" s="228"/>
      <c r="S9" s="228" t="s">
        <v>138</v>
      </c>
      <c r="T9" s="228" t="s">
        <v>139</v>
      </c>
      <c r="U9" s="228">
        <v>20.6</v>
      </c>
      <c r="V9" s="228">
        <f>ROUND(E9*U9,2)</f>
        <v>0.15</v>
      </c>
      <c r="W9" s="228"/>
      <c r="X9" s="228" t="s">
        <v>163</v>
      </c>
      <c r="Y9" s="209"/>
      <c r="Z9" s="209"/>
      <c r="AA9" s="209"/>
      <c r="AB9" s="209"/>
      <c r="AC9" s="209"/>
      <c r="AD9" s="209"/>
      <c r="AE9" s="209"/>
      <c r="AF9" s="209"/>
      <c r="AG9" s="209" t="s">
        <v>164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26"/>
      <c r="B10" s="227"/>
      <c r="C10" s="264" t="s">
        <v>165</v>
      </c>
      <c r="D10" s="260"/>
      <c r="E10" s="261">
        <v>7.3400000000000002E-3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09"/>
      <c r="Z10" s="209"/>
      <c r="AA10" s="209"/>
      <c r="AB10" s="209"/>
      <c r="AC10" s="209"/>
      <c r="AD10" s="209"/>
      <c r="AE10" s="209"/>
      <c r="AF10" s="209"/>
      <c r="AG10" s="209" t="s">
        <v>166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3">
        <v>2</v>
      </c>
      <c r="B11" s="244" t="s">
        <v>167</v>
      </c>
      <c r="C11" s="251" t="s">
        <v>168</v>
      </c>
      <c r="D11" s="245" t="s">
        <v>169</v>
      </c>
      <c r="E11" s="246">
        <v>1</v>
      </c>
      <c r="F11" s="247"/>
      <c r="G11" s="248">
        <f>ROUND(E11*F11,2)</f>
        <v>0</v>
      </c>
      <c r="H11" s="229">
        <v>11.69</v>
      </c>
      <c r="I11" s="228">
        <f>ROUND(E11*H11,2)</f>
        <v>11.69</v>
      </c>
      <c r="J11" s="229">
        <v>524.30999999999995</v>
      </c>
      <c r="K11" s="228">
        <f>ROUND(E11*J11,2)</f>
        <v>524.30999999999995</v>
      </c>
      <c r="L11" s="228">
        <v>15</v>
      </c>
      <c r="M11" s="228">
        <f>G11*(1+L11/100)</f>
        <v>0</v>
      </c>
      <c r="N11" s="228">
        <v>2.4000000000000001E-4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138</v>
      </c>
      <c r="T11" s="228" t="s">
        <v>139</v>
      </c>
      <c r="U11" s="228">
        <v>1.04</v>
      </c>
      <c r="V11" s="228">
        <f>ROUND(E11*U11,2)</f>
        <v>1.04</v>
      </c>
      <c r="W11" s="228"/>
      <c r="X11" s="228" t="s">
        <v>163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164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0.399999999999999" outlineLevel="1" x14ac:dyDescent="0.25">
      <c r="A12" s="237">
        <v>3</v>
      </c>
      <c r="B12" s="238" t="s">
        <v>170</v>
      </c>
      <c r="C12" s="252" t="s">
        <v>171</v>
      </c>
      <c r="D12" s="239" t="s">
        <v>172</v>
      </c>
      <c r="E12" s="240">
        <v>7.9809999999999999</v>
      </c>
      <c r="F12" s="241"/>
      <c r="G12" s="242">
        <f>ROUND(E12*F12,2)</f>
        <v>0</v>
      </c>
      <c r="H12" s="229">
        <v>404.76</v>
      </c>
      <c r="I12" s="228">
        <f>ROUND(E12*H12,2)</f>
        <v>3230.39</v>
      </c>
      <c r="J12" s="229">
        <v>247.24</v>
      </c>
      <c r="K12" s="228">
        <f>ROUND(E12*J12,2)</f>
        <v>1973.22</v>
      </c>
      <c r="L12" s="228">
        <v>15</v>
      </c>
      <c r="M12" s="228">
        <f>G12*(1+L12/100)</f>
        <v>0</v>
      </c>
      <c r="N12" s="228">
        <v>5.654E-2</v>
      </c>
      <c r="O12" s="228">
        <f>ROUND(E12*N12,2)</f>
        <v>0.45</v>
      </c>
      <c r="P12" s="228">
        <v>0</v>
      </c>
      <c r="Q12" s="228">
        <f>ROUND(E12*P12,2)</f>
        <v>0</v>
      </c>
      <c r="R12" s="228"/>
      <c r="S12" s="228" t="s">
        <v>138</v>
      </c>
      <c r="T12" s="228" t="s">
        <v>139</v>
      </c>
      <c r="U12" s="228">
        <v>0.51744999999999997</v>
      </c>
      <c r="V12" s="228">
        <f>ROUND(E12*U12,2)</f>
        <v>4.13</v>
      </c>
      <c r="W12" s="228"/>
      <c r="X12" s="228" t="s">
        <v>163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164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26"/>
      <c r="B13" s="227"/>
      <c r="C13" s="264" t="s">
        <v>173</v>
      </c>
      <c r="D13" s="260"/>
      <c r="E13" s="261">
        <v>4.9400000000000004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09"/>
      <c r="Z13" s="209"/>
      <c r="AA13" s="209"/>
      <c r="AB13" s="209"/>
      <c r="AC13" s="209"/>
      <c r="AD13" s="209"/>
      <c r="AE13" s="209"/>
      <c r="AF13" s="209"/>
      <c r="AG13" s="209" t="s">
        <v>166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26"/>
      <c r="B14" s="227"/>
      <c r="C14" s="264" t="s">
        <v>174</v>
      </c>
      <c r="D14" s="260"/>
      <c r="E14" s="261">
        <v>-1.379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09"/>
      <c r="Z14" s="209"/>
      <c r="AA14" s="209"/>
      <c r="AB14" s="209"/>
      <c r="AC14" s="209"/>
      <c r="AD14" s="209"/>
      <c r="AE14" s="209"/>
      <c r="AF14" s="209"/>
      <c r="AG14" s="209" t="s">
        <v>166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26"/>
      <c r="B15" s="227"/>
      <c r="C15" s="264" t="s">
        <v>175</v>
      </c>
      <c r="D15" s="260"/>
      <c r="E15" s="261">
        <v>4.42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09"/>
      <c r="Z15" s="209"/>
      <c r="AA15" s="209"/>
      <c r="AB15" s="209"/>
      <c r="AC15" s="209"/>
      <c r="AD15" s="209"/>
      <c r="AE15" s="209"/>
      <c r="AF15" s="209"/>
      <c r="AG15" s="209" t="s">
        <v>166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7">
        <v>4</v>
      </c>
      <c r="B16" s="238" t="s">
        <v>176</v>
      </c>
      <c r="C16" s="252" t="s">
        <v>177</v>
      </c>
      <c r="D16" s="239" t="s">
        <v>178</v>
      </c>
      <c r="E16" s="240">
        <v>13</v>
      </c>
      <c r="F16" s="241"/>
      <c r="G16" s="242">
        <f>ROUND(E16*F16,2)</f>
        <v>0</v>
      </c>
      <c r="H16" s="229">
        <v>24.99</v>
      </c>
      <c r="I16" s="228">
        <f>ROUND(E16*H16,2)</f>
        <v>324.87</v>
      </c>
      <c r="J16" s="229">
        <v>108.51</v>
      </c>
      <c r="K16" s="228">
        <f>ROUND(E16*J16,2)</f>
        <v>1410.63</v>
      </c>
      <c r="L16" s="228">
        <v>15</v>
      </c>
      <c r="M16" s="228">
        <f>G16*(1+L16/100)</f>
        <v>0</v>
      </c>
      <c r="N16" s="228">
        <v>1.0200000000000001E-3</v>
      </c>
      <c r="O16" s="228">
        <f>ROUND(E16*N16,2)</f>
        <v>0.01</v>
      </c>
      <c r="P16" s="228">
        <v>0</v>
      </c>
      <c r="Q16" s="228">
        <f>ROUND(E16*P16,2)</f>
        <v>0</v>
      </c>
      <c r="R16" s="228"/>
      <c r="S16" s="228" t="s">
        <v>138</v>
      </c>
      <c r="T16" s="228" t="s">
        <v>139</v>
      </c>
      <c r="U16" s="228">
        <v>0.223</v>
      </c>
      <c r="V16" s="228">
        <f>ROUND(E16*U16,2)</f>
        <v>2.9</v>
      </c>
      <c r="W16" s="228"/>
      <c r="X16" s="228" t="s">
        <v>163</v>
      </c>
      <c r="Y16" s="209"/>
      <c r="Z16" s="209"/>
      <c r="AA16" s="209"/>
      <c r="AB16" s="209"/>
      <c r="AC16" s="209"/>
      <c r="AD16" s="209"/>
      <c r="AE16" s="209"/>
      <c r="AF16" s="209"/>
      <c r="AG16" s="209" t="s">
        <v>164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26"/>
      <c r="B17" s="227"/>
      <c r="C17" s="264" t="s">
        <v>179</v>
      </c>
      <c r="D17" s="260"/>
      <c r="E17" s="261">
        <v>13</v>
      </c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09"/>
      <c r="Z17" s="209"/>
      <c r="AA17" s="209"/>
      <c r="AB17" s="209"/>
      <c r="AC17" s="209"/>
      <c r="AD17" s="209"/>
      <c r="AE17" s="209"/>
      <c r="AF17" s="209"/>
      <c r="AG17" s="209" t="s">
        <v>166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37">
        <v>5</v>
      </c>
      <c r="B18" s="238" t="s">
        <v>180</v>
      </c>
      <c r="C18" s="252" t="s">
        <v>181</v>
      </c>
      <c r="D18" s="239" t="s">
        <v>172</v>
      </c>
      <c r="E18" s="240">
        <v>0.23</v>
      </c>
      <c r="F18" s="241"/>
      <c r="G18" s="242">
        <f>ROUND(E18*F18,2)</f>
        <v>0</v>
      </c>
      <c r="H18" s="229">
        <v>473.03</v>
      </c>
      <c r="I18" s="228">
        <f>ROUND(E18*H18,2)</f>
        <v>108.8</v>
      </c>
      <c r="J18" s="229">
        <v>371.97</v>
      </c>
      <c r="K18" s="228">
        <f>ROUND(E18*J18,2)</f>
        <v>85.55</v>
      </c>
      <c r="L18" s="228">
        <v>15</v>
      </c>
      <c r="M18" s="228">
        <f>G18*(1+L18/100)</f>
        <v>0</v>
      </c>
      <c r="N18" s="228">
        <v>7.392E-2</v>
      </c>
      <c r="O18" s="228">
        <f>ROUND(E18*N18,2)</f>
        <v>0.02</v>
      </c>
      <c r="P18" s="228">
        <v>0</v>
      </c>
      <c r="Q18" s="228">
        <f>ROUND(E18*P18,2)</f>
        <v>0</v>
      </c>
      <c r="R18" s="228"/>
      <c r="S18" s="228" t="s">
        <v>138</v>
      </c>
      <c r="T18" s="228" t="s">
        <v>139</v>
      </c>
      <c r="U18" s="228">
        <v>0.77700000000000002</v>
      </c>
      <c r="V18" s="228">
        <f>ROUND(E18*U18,2)</f>
        <v>0.18</v>
      </c>
      <c r="W18" s="228"/>
      <c r="X18" s="228" t="s">
        <v>163</v>
      </c>
      <c r="Y18" s="209"/>
      <c r="Z18" s="209"/>
      <c r="AA18" s="209"/>
      <c r="AB18" s="209"/>
      <c r="AC18" s="209"/>
      <c r="AD18" s="209"/>
      <c r="AE18" s="209"/>
      <c r="AF18" s="209"/>
      <c r="AG18" s="209" t="s">
        <v>164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26"/>
      <c r="B19" s="227"/>
      <c r="C19" s="264" t="s">
        <v>182</v>
      </c>
      <c r="D19" s="260"/>
      <c r="E19" s="261">
        <v>0.23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09"/>
      <c r="Z19" s="209"/>
      <c r="AA19" s="209"/>
      <c r="AB19" s="209"/>
      <c r="AC19" s="209"/>
      <c r="AD19" s="209"/>
      <c r="AE19" s="209"/>
      <c r="AF19" s="209"/>
      <c r="AG19" s="209" t="s">
        <v>166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x14ac:dyDescent="0.25">
      <c r="A20" s="231" t="s">
        <v>133</v>
      </c>
      <c r="B20" s="232" t="s">
        <v>59</v>
      </c>
      <c r="C20" s="250" t="s">
        <v>60</v>
      </c>
      <c r="D20" s="233"/>
      <c r="E20" s="234"/>
      <c r="F20" s="235"/>
      <c r="G20" s="236">
        <f>SUMIF(AG21:AG26,"&lt;&gt;NOR",G21:G26)</f>
        <v>0</v>
      </c>
      <c r="H20" s="230"/>
      <c r="I20" s="230">
        <f>SUM(I21:I26)</f>
        <v>440.07</v>
      </c>
      <c r="J20" s="230"/>
      <c r="K20" s="230">
        <f>SUM(K21:K26)</f>
        <v>2391.96</v>
      </c>
      <c r="L20" s="230"/>
      <c r="M20" s="230">
        <f>SUM(M21:M26)</f>
        <v>0</v>
      </c>
      <c r="N20" s="230"/>
      <c r="O20" s="230">
        <f>SUM(O21:O26)</f>
        <v>0.27</v>
      </c>
      <c r="P20" s="230"/>
      <c r="Q20" s="230">
        <f>SUM(Q21:Q26)</f>
        <v>0</v>
      </c>
      <c r="R20" s="230"/>
      <c r="S20" s="230"/>
      <c r="T20" s="230"/>
      <c r="U20" s="230"/>
      <c r="V20" s="230">
        <f>SUM(V21:V26)</f>
        <v>4.9800000000000004</v>
      </c>
      <c r="W20" s="230"/>
      <c r="X20" s="230"/>
      <c r="AG20" t="s">
        <v>134</v>
      </c>
    </row>
    <row r="21" spans="1:60" outlineLevel="1" x14ac:dyDescent="0.25">
      <c r="A21" s="237">
        <v>6</v>
      </c>
      <c r="B21" s="238" t="s">
        <v>183</v>
      </c>
      <c r="C21" s="252" t="s">
        <v>184</v>
      </c>
      <c r="D21" s="239" t="s">
        <v>172</v>
      </c>
      <c r="E21" s="240">
        <v>5.0999999999999996</v>
      </c>
      <c r="F21" s="241"/>
      <c r="G21" s="242">
        <f>ROUND(E21*F21,2)</f>
        <v>0</v>
      </c>
      <c r="H21" s="229">
        <v>43.02</v>
      </c>
      <c r="I21" s="228">
        <f>ROUND(E21*H21,2)</f>
        <v>219.4</v>
      </c>
      <c r="J21" s="229">
        <v>288.48</v>
      </c>
      <c r="K21" s="228">
        <f>ROUND(E21*J21,2)</f>
        <v>1471.25</v>
      </c>
      <c r="L21" s="228">
        <v>15</v>
      </c>
      <c r="M21" s="228">
        <f>G21*(1+L21/100)</f>
        <v>0</v>
      </c>
      <c r="N21" s="228">
        <v>4.4139999999999999E-2</v>
      </c>
      <c r="O21" s="228">
        <f>ROUND(E21*N21,2)</f>
        <v>0.23</v>
      </c>
      <c r="P21" s="228">
        <v>0</v>
      </c>
      <c r="Q21" s="228">
        <f>ROUND(E21*P21,2)</f>
        <v>0</v>
      </c>
      <c r="R21" s="228"/>
      <c r="S21" s="228" t="s">
        <v>138</v>
      </c>
      <c r="T21" s="228" t="s">
        <v>139</v>
      </c>
      <c r="U21" s="228">
        <v>0.6</v>
      </c>
      <c r="V21" s="228">
        <f>ROUND(E21*U21,2)</f>
        <v>3.06</v>
      </c>
      <c r="W21" s="228"/>
      <c r="X21" s="228" t="s">
        <v>163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164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26"/>
      <c r="B22" s="227"/>
      <c r="C22" s="264" t="s">
        <v>185</v>
      </c>
      <c r="D22" s="260"/>
      <c r="E22" s="261">
        <v>2.8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09"/>
      <c r="Z22" s="209"/>
      <c r="AA22" s="209"/>
      <c r="AB22" s="209"/>
      <c r="AC22" s="209"/>
      <c r="AD22" s="209"/>
      <c r="AE22" s="209"/>
      <c r="AF22" s="209"/>
      <c r="AG22" s="209" t="s">
        <v>166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26"/>
      <c r="B23" s="227"/>
      <c r="C23" s="264" t="s">
        <v>186</v>
      </c>
      <c r="D23" s="260"/>
      <c r="E23" s="261">
        <v>2.2999999999999998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09"/>
      <c r="Z23" s="209"/>
      <c r="AA23" s="209"/>
      <c r="AB23" s="209"/>
      <c r="AC23" s="209"/>
      <c r="AD23" s="209"/>
      <c r="AE23" s="209"/>
      <c r="AF23" s="209"/>
      <c r="AG23" s="209" t="s">
        <v>166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37">
        <v>7</v>
      </c>
      <c r="B24" s="238" t="s">
        <v>187</v>
      </c>
      <c r="C24" s="252" t="s">
        <v>188</v>
      </c>
      <c r="D24" s="239" t="s">
        <v>172</v>
      </c>
      <c r="E24" s="240">
        <v>7.6859999999999999</v>
      </c>
      <c r="F24" s="241"/>
      <c r="G24" s="242">
        <f>ROUND(E24*F24,2)</f>
        <v>0</v>
      </c>
      <c r="H24" s="229">
        <v>28.71</v>
      </c>
      <c r="I24" s="228">
        <f>ROUND(E24*H24,2)</f>
        <v>220.67</v>
      </c>
      <c r="J24" s="229">
        <v>119.79</v>
      </c>
      <c r="K24" s="228">
        <f>ROUND(E24*J24,2)</f>
        <v>920.71</v>
      </c>
      <c r="L24" s="228">
        <v>15</v>
      </c>
      <c r="M24" s="228">
        <f>G24*(1+L24/100)</f>
        <v>0</v>
      </c>
      <c r="N24" s="228">
        <v>4.8999999999999998E-3</v>
      </c>
      <c r="O24" s="228">
        <f>ROUND(E24*N24,2)</f>
        <v>0.04</v>
      </c>
      <c r="P24" s="228">
        <v>0</v>
      </c>
      <c r="Q24" s="228">
        <f>ROUND(E24*P24,2)</f>
        <v>0</v>
      </c>
      <c r="R24" s="228"/>
      <c r="S24" s="228" t="s">
        <v>189</v>
      </c>
      <c r="T24" s="228" t="s">
        <v>189</v>
      </c>
      <c r="U24" s="228">
        <v>0.25</v>
      </c>
      <c r="V24" s="228">
        <f>ROUND(E24*U24,2)</f>
        <v>1.92</v>
      </c>
      <c r="W24" s="228"/>
      <c r="X24" s="228" t="s">
        <v>163</v>
      </c>
      <c r="Y24" s="209"/>
      <c r="Z24" s="209"/>
      <c r="AA24" s="209"/>
      <c r="AB24" s="209"/>
      <c r="AC24" s="209"/>
      <c r="AD24" s="209"/>
      <c r="AE24" s="209"/>
      <c r="AF24" s="209"/>
      <c r="AG24" s="209" t="s">
        <v>164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26"/>
      <c r="B25" s="227"/>
      <c r="C25" s="264" t="s">
        <v>190</v>
      </c>
      <c r="D25" s="260"/>
      <c r="E25" s="261">
        <v>3.5609999999999999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09"/>
      <c r="Z25" s="209"/>
      <c r="AA25" s="209"/>
      <c r="AB25" s="209"/>
      <c r="AC25" s="209"/>
      <c r="AD25" s="209"/>
      <c r="AE25" s="209"/>
      <c r="AF25" s="209"/>
      <c r="AG25" s="209" t="s">
        <v>166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ht="30.6" outlineLevel="1" x14ac:dyDescent="0.25">
      <c r="A26" s="226"/>
      <c r="B26" s="227"/>
      <c r="C26" s="264" t="s">
        <v>191</v>
      </c>
      <c r="D26" s="260"/>
      <c r="E26" s="261">
        <v>4.125</v>
      </c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09"/>
      <c r="Z26" s="209"/>
      <c r="AA26" s="209"/>
      <c r="AB26" s="209"/>
      <c r="AC26" s="209"/>
      <c r="AD26" s="209"/>
      <c r="AE26" s="209"/>
      <c r="AF26" s="209"/>
      <c r="AG26" s="209" t="s">
        <v>166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25">
      <c r="A27" s="231" t="s">
        <v>133</v>
      </c>
      <c r="B27" s="232" t="s">
        <v>75</v>
      </c>
      <c r="C27" s="250" t="s">
        <v>76</v>
      </c>
      <c r="D27" s="233"/>
      <c r="E27" s="234"/>
      <c r="F27" s="235"/>
      <c r="G27" s="236">
        <f>SUMIF(AG28:AG28,"&lt;&gt;NOR",G28:G28)</f>
        <v>0</v>
      </c>
      <c r="H27" s="230"/>
      <c r="I27" s="230">
        <f>SUM(I28:I28)</f>
        <v>293.82</v>
      </c>
      <c r="J27" s="230"/>
      <c r="K27" s="230">
        <f>SUM(K28:K28)</f>
        <v>401.18</v>
      </c>
      <c r="L27" s="230"/>
      <c r="M27" s="230">
        <f>SUM(M28:M28)</f>
        <v>0</v>
      </c>
      <c r="N27" s="230"/>
      <c r="O27" s="230">
        <f>SUM(O28:O28)</f>
        <v>0</v>
      </c>
      <c r="P27" s="230"/>
      <c r="Q27" s="230">
        <f>SUM(Q28:Q28)</f>
        <v>0</v>
      </c>
      <c r="R27" s="230"/>
      <c r="S27" s="230"/>
      <c r="T27" s="230"/>
      <c r="U27" s="230"/>
      <c r="V27" s="230">
        <f>SUM(V28:V28)</f>
        <v>0.8</v>
      </c>
      <c r="W27" s="230"/>
      <c r="X27" s="230"/>
      <c r="AG27" t="s">
        <v>134</v>
      </c>
    </row>
    <row r="28" spans="1:60" outlineLevel="1" x14ac:dyDescent="0.25">
      <c r="A28" s="243">
        <v>8</v>
      </c>
      <c r="B28" s="244" t="s">
        <v>192</v>
      </c>
      <c r="C28" s="251" t="s">
        <v>193</v>
      </c>
      <c r="D28" s="245" t="s">
        <v>178</v>
      </c>
      <c r="E28" s="246">
        <v>1</v>
      </c>
      <c r="F28" s="247"/>
      <c r="G28" s="248">
        <f>ROUND(E28*F28,2)</f>
        <v>0</v>
      </c>
      <c r="H28" s="229">
        <v>293.82</v>
      </c>
      <c r="I28" s="228">
        <f>ROUND(E28*H28,2)</f>
        <v>293.82</v>
      </c>
      <c r="J28" s="229">
        <v>401.18</v>
      </c>
      <c r="K28" s="228">
        <f>ROUND(E28*J28,2)</f>
        <v>401.18</v>
      </c>
      <c r="L28" s="228">
        <v>15</v>
      </c>
      <c r="M28" s="228">
        <f>G28*(1+L28/100)</f>
        <v>0</v>
      </c>
      <c r="N28" s="228">
        <v>1.31E-3</v>
      </c>
      <c r="O28" s="228">
        <f>ROUND(E28*N28,2)</f>
        <v>0</v>
      </c>
      <c r="P28" s="228">
        <v>0</v>
      </c>
      <c r="Q28" s="228">
        <f>ROUND(E28*P28,2)</f>
        <v>0</v>
      </c>
      <c r="R28" s="228"/>
      <c r="S28" s="228" t="s">
        <v>189</v>
      </c>
      <c r="T28" s="228" t="s">
        <v>189</v>
      </c>
      <c r="U28" s="228">
        <v>0.79700000000000004</v>
      </c>
      <c r="V28" s="228">
        <f>ROUND(E28*U28,2)</f>
        <v>0.8</v>
      </c>
      <c r="W28" s="228"/>
      <c r="X28" s="228" t="s">
        <v>163</v>
      </c>
      <c r="Y28" s="209"/>
      <c r="Z28" s="209"/>
      <c r="AA28" s="209"/>
      <c r="AB28" s="209"/>
      <c r="AC28" s="209"/>
      <c r="AD28" s="209"/>
      <c r="AE28" s="209"/>
      <c r="AF28" s="209"/>
      <c r="AG28" s="209" t="s">
        <v>164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x14ac:dyDescent="0.25">
      <c r="A29" s="231" t="s">
        <v>133</v>
      </c>
      <c r="B29" s="232" t="s">
        <v>55</v>
      </c>
      <c r="C29" s="250" t="s">
        <v>56</v>
      </c>
      <c r="D29" s="233"/>
      <c r="E29" s="234"/>
      <c r="F29" s="235"/>
      <c r="G29" s="236">
        <f>SUMIF(AG30:AG39,"&lt;&gt;NOR",G30:G39)</f>
        <v>0</v>
      </c>
      <c r="H29" s="230"/>
      <c r="I29" s="230">
        <f>SUM(I30:I39)</f>
        <v>5984.47</v>
      </c>
      <c r="J29" s="230"/>
      <c r="K29" s="230">
        <f>SUM(K30:K39)</f>
        <v>3824.69</v>
      </c>
      <c r="L29" s="230"/>
      <c r="M29" s="230">
        <f>SUM(M30:M39)</f>
        <v>0</v>
      </c>
      <c r="N29" s="230"/>
      <c r="O29" s="230">
        <f>SUM(O30:O39)</f>
        <v>0.99</v>
      </c>
      <c r="P29" s="230"/>
      <c r="Q29" s="230">
        <f>SUM(Q30:Q39)</f>
        <v>0</v>
      </c>
      <c r="R29" s="230"/>
      <c r="S29" s="230"/>
      <c r="T29" s="230"/>
      <c r="U29" s="230"/>
      <c r="V29" s="230">
        <f>SUM(V30:V39)</f>
        <v>8.120000000000001</v>
      </c>
      <c r="W29" s="230"/>
      <c r="X29" s="230"/>
      <c r="AG29" t="s">
        <v>134</v>
      </c>
    </row>
    <row r="30" spans="1:60" outlineLevel="1" x14ac:dyDescent="0.25">
      <c r="A30" s="237">
        <v>9</v>
      </c>
      <c r="B30" s="238" t="s">
        <v>194</v>
      </c>
      <c r="C30" s="252" t="s">
        <v>195</v>
      </c>
      <c r="D30" s="239" t="s">
        <v>172</v>
      </c>
      <c r="E30" s="240">
        <v>9.43</v>
      </c>
      <c r="F30" s="241"/>
      <c r="G30" s="242">
        <f>ROUND(E30*F30,2)</f>
        <v>0</v>
      </c>
      <c r="H30" s="229">
        <v>460.5</v>
      </c>
      <c r="I30" s="228">
        <f>ROUND(E30*H30,2)</f>
        <v>4342.5200000000004</v>
      </c>
      <c r="J30" s="229">
        <v>307.5</v>
      </c>
      <c r="K30" s="228">
        <f>ROUND(E30*J30,2)</f>
        <v>2899.73</v>
      </c>
      <c r="L30" s="228">
        <v>15</v>
      </c>
      <c r="M30" s="228">
        <f>G30*(1+L30/100)</f>
        <v>0</v>
      </c>
      <c r="N30" s="228">
        <v>0.10366</v>
      </c>
      <c r="O30" s="228">
        <f>ROUND(E30*N30,2)</f>
        <v>0.98</v>
      </c>
      <c r="P30" s="228">
        <v>0</v>
      </c>
      <c r="Q30" s="228">
        <f>ROUND(E30*P30,2)</f>
        <v>0</v>
      </c>
      <c r="R30" s="228"/>
      <c r="S30" s="228" t="s">
        <v>189</v>
      </c>
      <c r="T30" s="228" t="s">
        <v>189</v>
      </c>
      <c r="U30" s="228">
        <v>0.66600000000000004</v>
      </c>
      <c r="V30" s="228">
        <f>ROUND(E30*U30,2)</f>
        <v>6.28</v>
      </c>
      <c r="W30" s="228"/>
      <c r="X30" s="228" t="s">
        <v>163</v>
      </c>
      <c r="Y30" s="209"/>
      <c r="Z30" s="209"/>
      <c r="AA30" s="209"/>
      <c r="AB30" s="209"/>
      <c r="AC30" s="209"/>
      <c r="AD30" s="209"/>
      <c r="AE30" s="209"/>
      <c r="AF30" s="209"/>
      <c r="AG30" s="209" t="s">
        <v>164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26"/>
      <c r="B31" s="227"/>
      <c r="C31" s="264" t="s">
        <v>196</v>
      </c>
      <c r="D31" s="260"/>
      <c r="E31" s="261">
        <v>5.98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09"/>
      <c r="Z31" s="209"/>
      <c r="AA31" s="209"/>
      <c r="AB31" s="209"/>
      <c r="AC31" s="209"/>
      <c r="AD31" s="209"/>
      <c r="AE31" s="209"/>
      <c r="AF31" s="209"/>
      <c r="AG31" s="209" t="s">
        <v>166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ht="20.399999999999999" outlineLevel="1" x14ac:dyDescent="0.25">
      <c r="A32" s="226"/>
      <c r="B32" s="227"/>
      <c r="C32" s="264" t="s">
        <v>197</v>
      </c>
      <c r="D32" s="260"/>
      <c r="E32" s="261">
        <v>3.45</v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09"/>
      <c r="Z32" s="209"/>
      <c r="AA32" s="209"/>
      <c r="AB32" s="209"/>
      <c r="AC32" s="209"/>
      <c r="AD32" s="209"/>
      <c r="AE32" s="209"/>
      <c r="AF32" s="209"/>
      <c r="AG32" s="209" t="s">
        <v>166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ht="20.399999999999999" outlineLevel="1" x14ac:dyDescent="0.25">
      <c r="A33" s="237">
        <v>10</v>
      </c>
      <c r="B33" s="238" t="s">
        <v>198</v>
      </c>
      <c r="C33" s="252" t="s">
        <v>199</v>
      </c>
      <c r="D33" s="239" t="s">
        <v>172</v>
      </c>
      <c r="E33" s="240">
        <v>6.56</v>
      </c>
      <c r="F33" s="241"/>
      <c r="G33" s="242">
        <f>ROUND(E33*F33,2)</f>
        <v>0</v>
      </c>
      <c r="H33" s="229">
        <v>0</v>
      </c>
      <c r="I33" s="228">
        <f>ROUND(E33*H33,2)</f>
        <v>0</v>
      </c>
      <c r="J33" s="229">
        <v>141</v>
      </c>
      <c r="K33" s="228">
        <f>ROUND(E33*J33,2)</f>
        <v>924.96</v>
      </c>
      <c r="L33" s="228">
        <v>15</v>
      </c>
      <c r="M33" s="228">
        <f>G33*(1+L33/100)</f>
        <v>0</v>
      </c>
      <c r="N33" s="228">
        <v>0</v>
      </c>
      <c r="O33" s="228">
        <f>ROUND(E33*N33,2)</f>
        <v>0</v>
      </c>
      <c r="P33" s="228">
        <v>0</v>
      </c>
      <c r="Q33" s="228">
        <f>ROUND(E33*P33,2)</f>
        <v>0</v>
      </c>
      <c r="R33" s="228"/>
      <c r="S33" s="228" t="s">
        <v>138</v>
      </c>
      <c r="T33" s="228" t="s">
        <v>139</v>
      </c>
      <c r="U33" s="228">
        <v>0.28000000000000003</v>
      </c>
      <c r="V33" s="228">
        <f>ROUND(E33*U33,2)</f>
        <v>1.84</v>
      </c>
      <c r="W33" s="228"/>
      <c r="X33" s="228" t="s">
        <v>163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164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64" t="s">
        <v>200</v>
      </c>
      <c r="D34" s="260"/>
      <c r="E34" s="261">
        <v>1.06375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166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5">
      <c r="A35" s="226"/>
      <c r="B35" s="227"/>
      <c r="C35" s="264" t="s">
        <v>201</v>
      </c>
      <c r="D35" s="260"/>
      <c r="E35" s="261">
        <v>2.2662499999999999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09"/>
      <c r="Z35" s="209"/>
      <c r="AA35" s="209"/>
      <c r="AB35" s="209"/>
      <c r="AC35" s="209"/>
      <c r="AD35" s="209"/>
      <c r="AE35" s="209"/>
      <c r="AF35" s="209"/>
      <c r="AG35" s="209" t="s">
        <v>166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26"/>
      <c r="B36" s="227"/>
      <c r="C36" s="264" t="s">
        <v>202</v>
      </c>
      <c r="D36" s="260"/>
      <c r="E36" s="261">
        <v>3.23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09"/>
      <c r="Z36" s="209"/>
      <c r="AA36" s="209"/>
      <c r="AB36" s="209"/>
      <c r="AC36" s="209"/>
      <c r="AD36" s="209"/>
      <c r="AE36" s="209"/>
      <c r="AF36" s="209"/>
      <c r="AG36" s="209" t="s">
        <v>166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43">
        <v>11</v>
      </c>
      <c r="B37" s="244" t="s">
        <v>47</v>
      </c>
      <c r="C37" s="251" t="s">
        <v>203</v>
      </c>
      <c r="D37" s="245" t="s">
        <v>204</v>
      </c>
      <c r="E37" s="246">
        <v>1</v>
      </c>
      <c r="F37" s="247"/>
      <c r="G37" s="248">
        <f>ROUND(E37*F37,2)</f>
        <v>0</v>
      </c>
      <c r="H37" s="229">
        <v>1346</v>
      </c>
      <c r="I37" s="228">
        <f>ROUND(E37*H37,2)</f>
        <v>1346</v>
      </c>
      <c r="J37" s="229">
        <v>0</v>
      </c>
      <c r="K37" s="228">
        <f>ROUND(E37*J37,2)</f>
        <v>0</v>
      </c>
      <c r="L37" s="228">
        <v>15</v>
      </c>
      <c r="M37" s="228">
        <f>G37*(1+L37/100)</f>
        <v>0</v>
      </c>
      <c r="N37" s="228">
        <v>0</v>
      </c>
      <c r="O37" s="228">
        <f>ROUND(E37*N37,2)</f>
        <v>0</v>
      </c>
      <c r="P37" s="228">
        <v>0</v>
      </c>
      <c r="Q37" s="228">
        <f>ROUND(E37*P37,2)</f>
        <v>0</v>
      </c>
      <c r="R37" s="228"/>
      <c r="S37" s="228" t="s">
        <v>138</v>
      </c>
      <c r="T37" s="228" t="s">
        <v>139</v>
      </c>
      <c r="U37" s="228">
        <v>0</v>
      </c>
      <c r="V37" s="228">
        <f>ROUND(E37*U37,2)</f>
        <v>0</v>
      </c>
      <c r="W37" s="228"/>
      <c r="X37" s="228" t="s">
        <v>205</v>
      </c>
      <c r="Y37" s="209"/>
      <c r="Z37" s="209"/>
      <c r="AA37" s="209"/>
      <c r="AB37" s="209"/>
      <c r="AC37" s="209"/>
      <c r="AD37" s="209"/>
      <c r="AE37" s="209"/>
      <c r="AF37" s="209"/>
      <c r="AG37" s="209" t="s">
        <v>206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37">
        <v>12</v>
      </c>
      <c r="B38" s="238" t="s">
        <v>207</v>
      </c>
      <c r="C38" s="252" t="s">
        <v>208</v>
      </c>
      <c r="D38" s="239" t="s">
        <v>162</v>
      </c>
      <c r="E38" s="240">
        <v>7.3400000000000002E-3</v>
      </c>
      <c r="F38" s="241"/>
      <c r="G38" s="242">
        <f>ROUND(E38*F38,2)</f>
        <v>0</v>
      </c>
      <c r="H38" s="229">
        <v>40320</v>
      </c>
      <c r="I38" s="228">
        <f>ROUND(E38*H38,2)</f>
        <v>295.95</v>
      </c>
      <c r="J38" s="229">
        <v>0</v>
      </c>
      <c r="K38" s="228">
        <f>ROUND(E38*J38,2)</f>
        <v>0</v>
      </c>
      <c r="L38" s="228">
        <v>15</v>
      </c>
      <c r="M38" s="228">
        <f>G38*(1+L38/100)</f>
        <v>0</v>
      </c>
      <c r="N38" s="228">
        <v>1</v>
      </c>
      <c r="O38" s="228">
        <f>ROUND(E38*N38,2)</f>
        <v>0.01</v>
      </c>
      <c r="P38" s="228">
        <v>0</v>
      </c>
      <c r="Q38" s="228">
        <f>ROUND(E38*P38,2)</f>
        <v>0</v>
      </c>
      <c r="R38" s="228"/>
      <c r="S38" s="228" t="s">
        <v>138</v>
      </c>
      <c r="T38" s="228" t="s">
        <v>139</v>
      </c>
      <c r="U38" s="228">
        <v>0</v>
      </c>
      <c r="V38" s="228">
        <f>ROUND(E38*U38,2)</f>
        <v>0</v>
      </c>
      <c r="W38" s="228"/>
      <c r="X38" s="228" t="s">
        <v>205</v>
      </c>
      <c r="Y38" s="209"/>
      <c r="Z38" s="209"/>
      <c r="AA38" s="209"/>
      <c r="AB38" s="209"/>
      <c r="AC38" s="209"/>
      <c r="AD38" s="209"/>
      <c r="AE38" s="209"/>
      <c r="AF38" s="209"/>
      <c r="AG38" s="209" t="s">
        <v>206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6"/>
      <c r="B39" s="227"/>
      <c r="C39" s="264" t="s">
        <v>165</v>
      </c>
      <c r="D39" s="260"/>
      <c r="E39" s="261">
        <v>7.3400000000000002E-3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09"/>
      <c r="Z39" s="209"/>
      <c r="AA39" s="209"/>
      <c r="AB39" s="209"/>
      <c r="AC39" s="209"/>
      <c r="AD39" s="209"/>
      <c r="AE39" s="209"/>
      <c r="AF39" s="209"/>
      <c r="AG39" s="209" t="s">
        <v>166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x14ac:dyDescent="0.25">
      <c r="A40" s="231" t="s">
        <v>133</v>
      </c>
      <c r="B40" s="232" t="s">
        <v>57</v>
      </c>
      <c r="C40" s="250" t="s">
        <v>58</v>
      </c>
      <c r="D40" s="233"/>
      <c r="E40" s="234"/>
      <c r="F40" s="235"/>
      <c r="G40" s="236">
        <f>SUMIF(AG41:AG44,"&lt;&gt;NOR",G41:G44)</f>
        <v>0</v>
      </c>
      <c r="H40" s="230"/>
      <c r="I40" s="230">
        <f>SUM(I41:I44)</f>
        <v>2209.8000000000002</v>
      </c>
      <c r="J40" s="230"/>
      <c r="K40" s="230">
        <f>SUM(K41:K44)</f>
        <v>3405.56</v>
      </c>
      <c r="L40" s="230"/>
      <c r="M40" s="230">
        <f>SUM(M41:M44)</f>
        <v>0</v>
      </c>
      <c r="N40" s="230"/>
      <c r="O40" s="230">
        <f>SUM(O41:O44)</f>
        <v>0.08</v>
      </c>
      <c r="P40" s="230"/>
      <c r="Q40" s="230">
        <f>SUM(Q41:Q44)</f>
        <v>0</v>
      </c>
      <c r="R40" s="230"/>
      <c r="S40" s="230"/>
      <c r="T40" s="230"/>
      <c r="U40" s="230"/>
      <c r="V40" s="230">
        <f>SUM(V41:V44)</f>
        <v>6.23</v>
      </c>
      <c r="W40" s="230"/>
      <c r="X40" s="230"/>
      <c r="AG40" t="s">
        <v>134</v>
      </c>
    </row>
    <row r="41" spans="1:60" ht="20.399999999999999" outlineLevel="1" x14ac:dyDescent="0.25">
      <c r="A41" s="237">
        <v>13</v>
      </c>
      <c r="B41" s="238" t="s">
        <v>209</v>
      </c>
      <c r="C41" s="252" t="s">
        <v>210</v>
      </c>
      <c r="D41" s="239" t="s">
        <v>172</v>
      </c>
      <c r="E41" s="240">
        <v>6.56</v>
      </c>
      <c r="F41" s="241"/>
      <c r="G41" s="242">
        <f>ROUND(E41*F41,2)</f>
        <v>0</v>
      </c>
      <c r="H41" s="229">
        <v>336.86</v>
      </c>
      <c r="I41" s="228">
        <f>ROUND(E41*H41,2)</f>
        <v>2209.8000000000002</v>
      </c>
      <c r="J41" s="229">
        <v>519.14</v>
      </c>
      <c r="K41" s="228">
        <f>ROUND(E41*J41,2)</f>
        <v>3405.56</v>
      </c>
      <c r="L41" s="228">
        <v>15</v>
      </c>
      <c r="M41" s="228">
        <f>G41*(1+L41/100)</f>
        <v>0</v>
      </c>
      <c r="N41" s="228">
        <v>1.201E-2</v>
      </c>
      <c r="O41" s="228">
        <f>ROUND(E41*N41,2)</f>
        <v>0.08</v>
      </c>
      <c r="P41" s="228">
        <v>0</v>
      </c>
      <c r="Q41" s="228">
        <f>ROUND(E41*P41,2)</f>
        <v>0</v>
      </c>
      <c r="R41" s="228"/>
      <c r="S41" s="228" t="s">
        <v>138</v>
      </c>
      <c r="T41" s="228" t="s">
        <v>139</v>
      </c>
      <c r="U41" s="228">
        <v>0.95</v>
      </c>
      <c r="V41" s="228">
        <f>ROUND(E41*U41,2)</f>
        <v>6.23</v>
      </c>
      <c r="W41" s="228"/>
      <c r="X41" s="228" t="s">
        <v>163</v>
      </c>
      <c r="Y41" s="209"/>
      <c r="Z41" s="209"/>
      <c r="AA41" s="209"/>
      <c r="AB41" s="209"/>
      <c r="AC41" s="209"/>
      <c r="AD41" s="209"/>
      <c r="AE41" s="209"/>
      <c r="AF41" s="209"/>
      <c r="AG41" s="209" t="s">
        <v>164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64" t="s">
        <v>200</v>
      </c>
      <c r="D42" s="260"/>
      <c r="E42" s="261">
        <v>1.06375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166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64" t="s">
        <v>201</v>
      </c>
      <c r="D43" s="260"/>
      <c r="E43" s="261">
        <v>2.2662499999999999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166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64" t="s">
        <v>202</v>
      </c>
      <c r="D44" s="260"/>
      <c r="E44" s="261">
        <v>3.23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166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x14ac:dyDescent="0.25">
      <c r="A45" s="231" t="s">
        <v>133</v>
      </c>
      <c r="B45" s="232" t="s">
        <v>59</v>
      </c>
      <c r="C45" s="250" t="s">
        <v>60</v>
      </c>
      <c r="D45" s="233"/>
      <c r="E45" s="234"/>
      <c r="F45" s="235"/>
      <c r="G45" s="236">
        <f>SUMIF(AG46:AG67,"&lt;&gt;NOR",G46:G67)</f>
        <v>0</v>
      </c>
      <c r="H45" s="230"/>
      <c r="I45" s="230">
        <f>SUM(I46:I67)</f>
        <v>2955.37</v>
      </c>
      <c r="J45" s="230"/>
      <c r="K45" s="230">
        <f>SUM(K46:K67)</f>
        <v>15049.46</v>
      </c>
      <c r="L45" s="230"/>
      <c r="M45" s="230">
        <f>SUM(M46:M67)</f>
        <v>0</v>
      </c>
      <c r="N45" s="230"/>
      <c r="O45" s="230">
        <f>SUM(O46:O67)</f>
        <v>0.56000000000000005</v>
      </c>
      <c r="P45" s="230"/>
      <c r="Q45" s="230">
        <f>SUM(Q46:Q67)</f>
        <v>0</v>
      </c>
      <c r="R45" s="230"/>
      <c r="S45" s="230"/>
      <c r="T45" s="230"/>
      <c r="U45" s="230"/>
      <c r="V45" s="230">
        <f>SUM(V46:V67)</f>
        <v>24.250000000000004</v>
      </c>
      <c r="W45" s="230"/>
      <c r="X45" s="230"/>
      <c r="AG45" t="s">
        <v>134</v>
      </c>
    </row>
    <row r="46" spans="1:60" outlineLevel="1" x14ac:dyDescent="0.25">
      <c r="A46" s="237">
        <v>14</v>
      </c>
      <c r="B46" s="238" t="s">
        <v>211</v>
      </c>
      <c r="C46" s="252" t="s">
        <v>212</v>
      </c>
      <c r="D46" s="239" t="s">
        <v>172</v>
      </c>
      <c r="E46" s="240">
        <v>4.3499999999999996</v>
      </c>
      <c r="F46" s="241"/>
      <c r="G46" s="242">
        <f>ROUND(E46*F46,2)</f>
        <v>0</v>
      </c>
      <c r="H46" s="229">
        <v>13.56</v>
      </c>
      <c r="I46" s="228">
        <f>ROUND(E46*H46,2)</f>
        <v>58.99</v>
      </c>
      <c r="J46" s="229">
        <v>33.04</v>
      </c>
      <c r="K46" s="228">
        <f>ROUND(E46*J46,2)</f>
        <v>143.72</v>
      </c>
      <c r="L46" s="228">
        <v>15</v>
      </c>
      <c r="M46" s="228">
        <f>G46*(1+L46/100)</f>
        <v>0</v>
      </c>
      <c r="N46" s="228">
        <v>4.0000000000000003E-5</v>
      </c>
      <c r="O46" s="228">
        <f>ROUND(E46*N46,2)</f>
        <v>0</v>
      </c>
      <c r="P46" s="228">
        <v>0</v>
      </c>
      <c r="Q46" s="228">
        <f>ROUND(E46*P46,2)</f>
        <v>0</v>
      </c>
      <c r="R46" s="228"/>
      <c r="S46" s="228" t="s">
        <v>138</v>
      </c>
      <c r="T46" s="228" t="s">
        <v>139</v>
      </c>
      <c r="U46" s="228">
        <v>7.8E-2</v>
      </c>
      <c r="V46" s="228">
        <f>ROUND(E46*U46,2)</f>
        <v>0.34</v>
      </c>
      <c r="W46" s="228"/>
      <c r="X46" s="228" t="s">
        <v>163</v>
      </c>
      <c r="Y46" s="209"/>
      <c r="Z46" s="209"/>
      <c r="AA46" s="209"/>
      <c r="AB46" s="209"/>
      <c r="AC46" s="209"/>
      <c r="AD46" s="209"/>
      <c r="AE46" s="209"/>
      <c r="AF46" s="209"/>
      <c r="AG46" s="209" t="s">
        <v>164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64" t="s">
        <v>213</v>
      </c>
      <c r="D47" s="260"/>
      <c r="E47" s="261">
        <v>4.3499999999999996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166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ht="20.399999999999999" outlineLevel="1" x14ac:dyDescent="0.25">
      <c r="A48" s="237">
        <v>15</v>
      </c>
      <c r="B48" s="238" t="s">
        <v>214</v>
      </c>
      <c r="C48" s="252" t="s">
        <v>215</v>
      </c>
      <c r="D48" s="239" t="s">
        <v>172</v>
      </c>
      <c r="E48" s="240">
        <v>20</v>
      </c>
      <c r="F48" s="241"/>
      <c r="G48" s="242">
        <f>ROUND(E48*F48,2)</f>
        <v>0</v>
      </c>
      <c r="H48" s="229">
        <v>16.05</v>
      </c>
      <c r="I48" s="228">
        <f>ROUND(E48*H48,2)</f>
        <v>321</v>
      </c>
      <c r="J48" s="229">
        <v>96.45</v>
      </c>
      <c r="K48" s="228">
        <f>ROUND(E48*J48,2)</f>
        <v>1929</v>
      </c>
      <c r="L48" s="228">
        <v>15</v>
      </c>
      <c r="M48" s="228">
        <f>G48*(1+L48/100)</f>
        <v>0</v>
      </c>
      <c r="N48" s="228">
        <v>6.0899999999999999E-3</v>
      </c>
      <c r="O48" s="228">
        <f>ROUND(E48*N48,2)</f>
        <v>0.12</v>
      </c>
      <c r="P48" s="228">
        <v>0</v>
      </c>
      <c r="Q48" s="228">
        <f>ROUND(E48*P48,2)</f>
        <v>0</v>
      </c>
      <c r="R48" s="228"/>
      <c r="S48" s="228" t="s">
        <v>138</v>
      </c>
      <c r="T48" s="228" t="s">
        <v>139</v>
      </c>
      <c r="U48" s="228">
        <v>0.19273999999999999</v>
      </c>
      <c r="V48" s="228">
        <f>ROUND(E48*U48,2)</f>
        <v>3.85</v>
      </c>
      <c r="W48" s="228"/>
      <c r="X48" s="228" t="s">
        <v>163</v>
      </c>
      <c r="Y48" s="209"/>
      <c r="Z48" s="209"/>
      <c r="AA48" s="209"/>
      <c r="AB48" s="209"/>
      <c r="AC48" s="209"/>
      <c r="AD48" s="209"/>
      <c r="AE48" s="209"/>
      <c r="AF48" s="209"/>
      <c r="AG48" s="209" t="s">
        <v>164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6"/>
      <c r="B49" s="227"/>
      <c r="C49" s="264" t="s">
        <v>216</v>
      </c>
      <c r="D49" s="260"/>
      <c r="E49" s="261">
        <v>20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09"/>
      <c r="Z49" s="209"/>
      <c r="AA49" s="209"/>
      <c r="AB49" s="209"/>
      <c r="AC49" s="209"/>
      <c r="AD49" s="209"/>
      <c r="AE49" s="209"/>
      <c r="AF49" s="209"/>
      <c r="AG49" s="209" t="s">
        <v>166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ht="20.399999999999999" outlineLevel="1" x14ac:dyDescent="0.25">
      <c r="A50" s="237">
        <v>16</v>
      </c>
      <c r="B50" s="238" t="s">
        <v>217</v>
      </c>
      <c r="C50" s="252" t="s">
        <v>218</v>
      </c>
      <c r="D50" s="239" t="s">
        <v>172</v>
      </c>
      <c r="E50" s="240">
        <v>51.502000000000002</v>
      </c>
      <c r="F50" s="241"/>
      <c r="G50" s="242">
        <f>ROUND(E50*F50,2)</f>
        <v>0</v>
      </c>
      <c r="H50" s="229">
        <v>5.25</v>
      </c>
      <c r="I50" s="228">
        <f>ROUND(E50*H50,2)</f>
        <v>270.39</v>
      </c>
      <c r="J50" s="229">
        <v>87.05</v>
      </c>
      <c r="K50" s="228">
        <f>ROUND(E50*J50,2)</f>
        <v>4483.25</v>
      </c>
      <c r="L50" s="228">
        <v>15</v>
      </c>
      <c r="M50" s="228">
        <f>G50*(1+L50/100)</f>
        <v>0</v>
      </c>
      <c r="N50" s="228">
        <v>5.4299999999999999E-3</v>
      </c>
      <c r="O50" s="228">
        <f>ROUND(E50*N50,2)</f>
        <v>0.28000000000000003</v>
      </c>
      <c r="P50" s="228">
        <v>0</v>
      </c>
      <c r="Q50" s="228">
        <f>ROUND(E50*P50,2)</f>
        <v>0</v>
      </c>
      <c r="R50" s="228"/>
      <c r="S50" s="228" t="s">
        <v>138</v>
      </c>
      <c r="T50" s="228" t="s">
        <v>139</v>
      </c>
      <c r="U50" s="228">
        <v>0.16941999999999999</v>
      </c>
      <c r="V50" s="228">
        <f>ROUND(E50*U50,2)</f>
        <v>8.73</v>
      </c>
      <c r="W50" s="228"/>
      <c r="X50" s="228" t="s">
        <v>163</v>
      </c>
      <c r="Y50" s="209"/>
      <c r="Z50" s="209"/>
      <c r="AA50" s="209"/>
      <c r="AB50" s="209"/>
      <c r="AC50" s="209"/>
      <c r="AD50" s="209"/>
      <c r="AE50" s="209"/>
      <c r="AF50" s="209"/>
      <c r="AG50" s="209" t="s">
        <v>164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6"/>
      <c r="B51" s="227"/>
      <c r="C51" s="264" t="s">
        <v>219</v>
      </c>
      <c r="D51" s="260"/>
      <c r="E51" s="261">
        <v>13.78</v>
      </c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09"/>
      <c r="Z51" s="209"/>
      <c r="AA51" s="209"/>
      <c r="AB51" s="209"/>
      <c r="AC51" s="209"/>
      <c r="AD51" s="209"/>
      <c r="AE51" s="209"/>
      <c r="AF51" s="209"/>
      <c r="AG51" s="209" t="s">
        <v>166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64" t="s">
        <v>220</v>
      </c>
      <c r="D52" s="260"/>
      <c r="E52" s="261">
        <v>-3.1520000000000001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166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64" t="s">
        <v>221</v>
      </c>
      <c r="D53" s="260"/>
      <c r="E53" s="261">
        <v>46.8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166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26"/>
      <c r="B54" s="227"/>
      <c r="C54" s="264" t="s">
        <v>222</v>
      </c>
      <c r="D54" s="260"/>
      <c r="E54" s="261">
        <v>-1.5760000000000001</v>
      </c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09"/>
      <c r="Z54" s="209"/>
      <c r="AA54" s="209"/>
      <c r="AB54" s="209"/>
      <c r="AC54" s="209"/>
      <c r="AD54" s="209"/>
      <c r="AE54" s="209"/>
      <c r="AF54" s="209"/>
      <c r="AG54" s="209" t="s">
        <v>166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26"/>
      <c r="B55" s="227"/>
      <c r="C55" s="264" t="s">
        <v>223</v>
      </c>
      <c r="D55" s="260"/>
      <c r="E55" s="261">
        <v>-4.3499999999999996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09"/>
      <c r="Z55" s="209"/>
      <c r="AA55" s="209"/>
      <c r="AB55" s="209"/>
      <c r="AC55" s="209"/>
      <c r="AD55" s="209"/>
      <c r="AE55" s="209"/>
      <c r="AF55" s="209"/>
      <c r="AG55" s="209" t="s">
        <v>166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37">
        <v>17</v>
      </c>
      <c r="B56" s="238" t="s">
        <v>224</v>
      </c>
      <c r="C56" s="252" t="s">
        <v>225</v>
      </c>
      <c r="D56" s="239" t="s">
        <v>172</v>
      </c>
      <c r="E56" s="240">
        <v>1.1399999999999999</v>
      </c>
      <c r="F56" s="241"/>
      <c r="G56" s="242">
        <f>ROUND(E56*F56,2)</f>
        <v>0</v>
      </c>
      <c r="H56" s="229">
        <v>164.95</v>
      </c>
      <c r="I56" s="228">
        <f>ROUND(E56*H56,2)</f>
        <v>188.04</v>
      </c>
      <c r="J56" s="229">
        <v>930.05</v>
      </c>
      <c r="K56" s="228">
        <f>ROUND(E56*J56,2)</f>
        <v>1060.26</v>
      </c>
      <c r="L56" s="228">
        <v>15</v>
      </c>
      <c r="M56" s="228">
        <f>G56*(1+L56/100)</f>
        <v>0</v>
      </c>
      <c r="N56" s="228">
        <v>5.8500000000000003E-2</v>
      </c>
      <c r="O56" s="228">
        <f>ROUND(E56*N56,2)</f>
        <v>7.0000000000000007E-2</v>
      </c>
      <c r="P56" s="228">
        <v>0</v>
      </c>
      <c r="Q56" s="228">
        <f>ROUND(E56*P56,2)</f>
        <v>0</v>
      </c>
      <c r="R56" s="228"/>
      <c r="S56" s="228" t="s">
        <v>138</v>
      </c>
      <c r="T56" s="228" t="s">
        <v>139</v>
      </c>
      <c r="U56" s="228">
        <v>1.86904</v>
      </c>
      <c r="V56" s="228">
        <f>ROUND(E56*U56,2)</f>
        <v>2.13</v>
      </c>
      <c r="W56" s="228"/>
      <c r="X56" s="228" t="s">
        <v>163</v>
      </c>
      <c r="Y56" s="209"/>
      <c r="Z56" s="209"/>
      <c r="AA56" s="209"/>
      <c r="AB56" s="209"/>
      <c r="AC56" s="209"/>
      <c r="AD56" s="209"/>
      <c r="AE56" s="209"/>
      <c r="AF56" s="209"/>
      <c r="AG56" s="209" t="s">
        <v>164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64" t="s">
        <v>226</v>
      </c>
      <c r="D57" s="260"/>
      <c r="E57" s="261">
        <v>0.75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166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64" t="s">
        <v>227</v>
      </c>
      <c r="D58" s="260"/>
      <c r="E58" s="261">
        <v>0.25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166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64" t="s">
        <v>228</v>
      </c>
      <c r="D59" s="260"/>
      <c r="E59" s="261">
        <v>0.14000000000000001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166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ht="20.399999999999999" outlineLevel="1" x14ac:dyDescent="0.25">
      <c r="A60" s="237">
        <v>18</v>
      </c>
      <c r="B60" s="238" t="s">
        <v>229</v>
      </c>
      <c r="C60" s="252" t="s">
        <v>230</v>
      </c>
      <c r="D60" s="239" t="s">
        <v>172</v>
      </c>
      <c r="E60" s="240">
        <v>22.806999999999999</v>
      </c>
      <c r="F60" s="241"/>
      <c r="G60" s="242">
        <f>ROUND(E60*F60,2)</f>
        <v>0</v>
      </c>
      <c r="H60" s="229">
        <v>92.82</v>
      </c>
      <c r="I60" s="228">
        <f>ROUND(E60*H60,2)</f>
        <v>2116.9499999999998</v>
      </c>
      <c r="J60" s="229">
        <v>186.18</v>
      </c>
      <c r="K60" s="228">
        <f>ROUND(E60*J60,2)</f>
        <v>4246.21</v>
      </c>
      <c r="L60" s="228">
        <v>15</v>
      </c>
      <c r="M60" s="228">
        <f>G60*(1+L60/100)</f>
        <v>0</v>
      </c>
      <c r="N60" s="228">
        <v>3.6099999999999999E-3</v>
      </c>
      <c r="O60" s="228">
        <f>ROUND(E60*N60,2)</f>
        <v>0.08</v>
      </c>
      <c r="P60" s="228">
        <v>0</v>
      </c>
      <c r="Q60" s="228">
        <f>ROUND(E60*P60,2)</f>
        <v>0</v>
      </c>
      <c r="R60" s="228"/>
      <c r="S60" s="228" t="s">
        <v>138</v>
      </c>
      <c r="T60" s="228" t="s">
        <v>139</v>
      </c>
      <c r="U60" s="228">
        <v>0.36199999999999999</v>
      </c>
      <c r="V60" s="228">
        <f>ROUND(E60*U60,2)</f>
        <v>8.26</v>
      </c>
      <c r="W60" s="228"/>
      <c r="X60" s="228" t="s">
        <v>163</v>
      </c>
      <c r="Y60" s="209"/>
      <c r="Z60" s="209"/>
      <c r="AA60" s="209"/>
      <c r="AB60" s="209"/>
      <c r="AC60" s="209"/>
      <c r="AD60" s="209"/>
      <c r="AE60" s="209"/>
      <c r="AF60" s="209"/>
      <c r="AG60" s="209" t="s">
        <v>164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26"/>
      <c r="B61" s="227"/>
      <c r="C61" s="264" t="s">
        <v>190</v>
      </c>
      <c r="D61" s="260"/>
      <c r="E61" s="261">
        <v>3.5609999999999999</v>
      </c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09"/>
      <c r="Z61" s="209"/>
      <c r="AA61" s="209"/>
      <c r="AB61" s="209"/>
      <c r="AC61" s="209"/>
      <c r="AD61" s="209"/>
      <c r="AE61" s="209"/>
      <c r="AF61" s="209"/>
      <c r="AG61" s="209" t="s">
        <v>166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30.6" outlineLevel="1" x14ac:dyDescent="0.25">
      <c r="A62" s="226"/>
      <c r="B62" s="227"/>
      <c r="C62" s="264" t="s">
        <v>231</v>
      </c>
      <c r="D62" s="260"/>
      <c r="E62" s="261">
        <v>20.625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166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64" t="s">
        <v>174</v>
      </c>
      <c r="D63" s="260"/>
      <c r="E63" s="261">
        <v>-1.379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166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ht="20.399999999999999" outlineLevel="1" x14ac:dyDescent="0.25">
      <c r="A64" s="243">
        <v>19</v>
      </c>
      <c r="B64" s="244" t="s">
        <v>232</v>
      </c>
      <c r="C64" s="251" t="s">
        <v>233</v>
      </c>
      <c r="D64" s="245" t="s">
        <v>178</v>
      </c>
      <c r="E64" s="246">
        <v>10</v>
      </c>
      <c r="F64" s="247"/>
      <c r="G64" s="248">
        <f>ROUND(E64*F64,2)</f>
        <v>0</v>
      </c>
      <c r="H64" s="229">
        <v>0</v>
      </c>
      <c r="I64" s="228">
        <f>ROUND(E64*H64,2)</f>
        <v>0</v>
      </c>
      <c r="J64" s="229">
        <v>65</v>
      </c>
      <c r="K64" s="228">
        <f>ROUND(E64*J64,2)</f>
        <v>650</v>
      </c>
      <c r="L64" s="228">
        <v>15</v>
      </c>
      <c r="M64" s="228">
        <f>G64*(1+L64/100)</f>
        <v>0</v>
      </c>
      <c r="N64" s="228">
        <v>0</v>
      </c>
      <c r="O64" s="228">
        <f>ROUND(E64*N64,2)</f>
        <v>0</v>
      </c>
      <c r="P64" s="228">
        <v>0</v>
      </c>
      <c r="Q64" s="228">
        <f>ROUND(E64*P64,2)</f>
        <v>0</v>
      </c>
      <c r="R64" s="228"/>
      <c r="S64" s="228" t="s">
        <v>138</v>
      </c>
      <c r="T64" s="228" t="s">
        <v>139</v>
      </c>
      <c r="U64" s="228">
        <v>9.4E-2</v>
      </c>
      <c r="V64" s="228">
        <f>ROUND(E64*U64,2)</f>
        <v>0.94</v>
      </c>
      <c r="W64" s="228"/>
      <c r="X64" s="228" t="s">
        <v>163</v>
      </c>
      <c r="Y64" s="209"/>
      <c r="Z64" s="209"/>
      <c r="AA64" s="209"/>
      <c r="AB64" s="209"/>
      <c r="AC64" s="209"/>
      <c r="AD64" s="209"/>
      <c r="AE64" s="209"/>
      <c r="AF64" s="209"/>
      <c r="AG64" s="209" t="s">
        <v>164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37">
        <v>20</v>
      </c>
      <c r="B65" s="238" t="s">
        <v>234</v>
      </c>
      <c r="C65" s="252" t="s">
        <v>235</v>
      </c>
      <c r="D65" s="239" t="s">
        <v>172</v>
      </c>
      <c r="E65" s="240">
        <v>30.492999999999999</v>
      </c>
      <c r="F65" s="241"/>
      <c r="G65" s="242">
        <f>ROUND(E65*F65,2)</f>
        <v>0</v>
      </c>
      <c r="H65" s="229">
        <v>0</v>
      </c>
      <c r="I65" s="228">
        <f>ROUND(E65*H65,2)</f>
        <v>0</v>
      </c>
      <c r="J65" s="229">
        <v>83.2</v>
      </c>
      <c r="K65" s="228">
        <f>ROUND(E65*J65,2)</f>
        <v>2537.02</v>
      </c>
      <c r="L65" s="228">
        <v>15</v>
      </c>
      <c r="M65" s="228">
        <f>G65*(1+L65/100)</f>
        <v>0</v>
      </c>
      <c r="N65" s="228">
        <v>2.5999999999999998E-4</v>
      </c>
      <c r="O65" s="228">
        <f>ROUND(E65*N65,2)</f>
        <v>0.01</v>
      </c>
      <c r="P65" s="228">
        <v>0</v>
      </c>
      <c r="Q65" s="228">
        <f>ROUND(E65*P65,2)</f>
        <v>0</v>
      </c>
      <c r="R65" s="228"/>
      <c r="S65" s="228" t="s">
        <v>138</v>
      </c>
      <c r="T65" s="228" t="s">
        <v>139</v>
      </c>
      <c r="U65" s="228">
        <v>0</v>
      </c>
      <c r="V65" s="228">
        <f>ROUND(E65*U65,2)</f>
        <v>0</v>
      </c>
      <c r="W65" s="228"/>
      <c r="X65" s="228" t="s">
        <v>236</v>
      </c>
      <c r="Y65" s="209"/>
      <c r="Z65" s="209"/>
      <c r="AA65" s="209"/>
      <c r="AB65" s="209"/>
      <c r="AC65" s="209"/>
      <c r="AD65" s="209"/>
      <c r="AE65" s="209"/>
      <c r="AF65" s="209"/>
      <c r="AG65" s="209" t="s">
        <v>237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64" t="s">
        <v>238</v>
      </c>
      <c r="D66" s="260"/>
      <c r="E66" s="261">
        <v>22.806999999999999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166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64" t="s">
        <v>239</v>
      </c>
      <c r="D67" s="260"/>
      <c r="E67" s="261">
        <v>7.6859999999999999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166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x14ac:dyDescent="0.25">
      <c r="A68" s="231" t="s">
        <v>133</v>
      </c>
      <c r="B68" s="232" t="s">
        <v>61</v>
      </c>
      <c r="C68" s="250" t="s">
        <v>62</v>
      </c>
      <c r="D68" s="233"/>
      <c r="E68" s="234"/>
      <c r="F68" s="235"/>
      <c r="G68" s="236">
        <f>SUMIF(AG69:AG78,"&lt;&gt;NOR",G69:G78)</f>
        <v>0</v>
      </c>
      <c r="H68" s="230"/>
      <c r="I68" s="230">
        <f>SUM(I69:I78)</f>
        <v>9227.4700000000012</v>
      </c>
      <c r="J68" s="230"/>
      <c r="K68" s="230">
        <f>SUM(K69:K78)</f>
        <v>5770.99</v>
      </c>
      <c r="L68" s="230"/>
      <c r="M68" s="230">
        <f>SUM(M69:M78)</f>
        <v>0</v>
      </c>
      <c r="N68" s="230"/>
      <c r="O68" s="230">
        <f>SUM(O69:O78)</f>
        <v>0.74</v>
      </c>
      <c r="P68" s="230"/>
      <c r="Q68" s="230">
        <f>SUM(Q69:Q78)</f>
        <v>0</v>
      </c>
      <c r="R68" s="230"/>
      <c r="S68" s="230"/>
      <c r="T68" s="230"/>
      <c r="U68" s="230"/>
      <c r="V68" s="230">
        <f>SUM(V69:V78)</f>
        <v>12.25</v>
      </c>
      <c r="W68" s="230"/>
      <c r="X68" s="230"/>
      <c r="AG68" t="s">
        <v>134</v>
      </c>
    </row>
    <row r="69" spans="1:60" outlineLevel="1" x14ac:dyDescent="0.25">
      <c r="A69" s="237">
        <v>21</v>
      </c>
      <c r="B69" s="238" t="s">
        <v>240</v>
      </c>
      <c r="C69" s="252" t="s">
        <v>241</v>
      </c>
      <c r="D69" s="239" t="s">
        <v>242</v>
      </c>
      <c r="E69" s="240">
        <v>0.10925</v>
      </c>
      <c r="F69" s="241"/>
      <c r="G69" s="242">
        <f>ROUND(E69*F69,2)</f>
        <v>0</v>
      </c>
      <c r="H69" s="229">
        <v>1975.47</v>
      </c>
      <c r="I69" s="228">
        <f>ROUND(E69*H69,2)</f>
        <v>215.82</v>
      </c>
      <c r="J69" s="229">
        <v>1889.53</v>
      </c>
      <c r="K69" s="228">
        <f>ROUND(E69*J69,2)</f>
        <v>206.43</v>
      </c>
      <c r="L69" s="228">
        <v>15</v>
      </c>
      <c r="M69" s="228">
        <f>G69*(1+L69/100)</f>
        <v>0</v>
      </c>
      <c r="N69" s="228">
        <v>2.5</v>
      </c>
      <c r="O69" s="228">
        <f>ROUND(E69*N69,2)</f>
        <v>0.27</v>
      </c>
      <c r="P69" s="228">
        <v>0</v>
      </c>
      <c r="Q69" s="228">
        <f>ROUND(E69*P69,2)</f>
        <v>0</v>
      </c>
      <c r="R69" s="228"/>
      <c r="S69" s="228" t="s">
        <v>138</v>
      </c>
      <c r="T69" s="228" t="s">
        <v>139</v>
      </c>
      <c r="U69" s="228">
        <v>4.4000000000000004</v>
      </c>
      <c r="V69" s="228">
        <f>ROUND(E69*U69,2)</f>
        <v>0.48</v>
      </c>
      <c r="W69" s="228"/>
      <c r="X69" s="228" t="s">
        <v>163</v>
      </c>
      <c r="Y69" s="209"/>
      <c r="Z69" s="209"/>
      <c r="AA69" s="209"/>
      <c r="AB69" s="209"/>
      <c r="AC69" s="209"/>
      <c r="AD69" s="209"/>
      <c r="AE69" s="209"/>
      <c r="AF69" s="209"/>
      <c r="AG69" s="209" t="s">
        <v>164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26"/>
      <c r="B70" s="227"/>
      <c r="C70" s="264" t="s">
        <v>243</v>
      </c>
      <c r="D70" s="260"/>
      <c r="E70" s="261">
        <v>0.10925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09"/>
      <c r="Z70" s="209"/>
      <c r="AA70" s="209"/>
      <c r="AB70" s="209"/>
      <c r="AC70" s="209"/>
      <c r="AD70" s="209"/>
      <c r="AE70" s="209"/>
      <c r="AF70" s="209"/>
      <c r="AG70" s="209" t="s">
        <v>166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37">
        <v>22</v>
      </c>
      <c r="B71" s="238" t="s">
        <v>244</v>
      </c>
      <c r="C71" s="252" t="s">
        <v>245</v>
      </c>
      <c r="D71" s="239" t="s">
        <v>172</v>
      </c>
      <c r="E71" s="240">
        <v>25.49625</v>
      </c>
      <c r="F71" s="241"/>
      <c r="G71" s="242">
        <f>ROUND(E71*F71,2)</f>
        <v>0</v>
      </c>
      <c r="H71" s="229">
        <v>41.83</v>
      </c>
      <c r="I71" s="228">
        <f>ROUND(E71*H71,2)</f>
        <v>1066.51</v>
      </c>
      <c r="J71" s="229">
        <v>41.37</v>
      </c>
      <c r="K71" s="228">
        <f>ROUND(E71*J71,2)</f>
        <v>1054.78</v>
      </c>
      <c r="L71" s="228">
        <v>15</v>
      </c>
      <c r="M71" s="228">
        <f>G71*(1+L71/100)</f>
        <v>0</v>
      </c>
      <c r="N71" s="228">
        <v>2.5999999999999998E-4</v>
      </c>
      <c r="O71" s="228">
        <f>ROUND(E71*N71,2)</f>
        <v>0.01</v>
      </c>
      <c r="P71" s="228">
        <v>0</v>
      </c>
      <c r="Q71" s="228">
        <f>ROUND(E71*P71,2)</f>
        <v>0</v>
      </c>
      <c r="R71" s="228"/>
      <c r="S71" s="228" t="s">
        <v>138</v>
      </c>
      <c r="T71" s="228" t="s">
        <v>139</v>
      </c>
      <c r="U71" s="228">
        <v>0.09</v>
      </c>
      <c r="V71" s="228">
        <f>ROUND(E71*U71,2)</f>
        <v>2.29</v>
      </c>
      <c r="W71" s="228"/>
      <c r="X71" s="228" t="s">
        <v>163</v>
      </c>
      <c r="Y71" s="209"/>
      <c r="Z71" s="209"/>
      <c r="AA71" s="209"/>
      <c r="AB71" s="209"/>
      <c r="AC71" s="209"/>
      <c r="AD71" s="209"/>
      <c r="AE71" s="209"/>
      <c r="AF71" s="209"/>
      <c r="AG71" s="209" t="s">
        <v>164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64" t="s">
        <v>202</v>
      </c>
      <c r="D72" s="260"/>
      <c r="E72" s="261">
        <v>3.23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166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26"/>
      <c r="B73" s="227"/>
      <c r="C73" s="264" t="s">
        <v>216</v>
      </c>
      <c r="D73" s="260"/>
      <c r="E73" s="261">
        <v>20</v>
      </c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09"/>
      <c r="Z73" s="209"/>
      <c r="AA73" s="209"/>
      <c r="AB73" s="209"/>
      <c r="AC73" s="209"/>
      <c r="AD73" s="209"/>
      <c r="AE73" s="209"/>
      <c r="AF73" s="209"/>
      <c r="AG73" s="209" t="s">
        <v>166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64" t="s">
        <v>246</v>
      </c>
      <c r="D74" s="260"/>
      <c r="E74" s="261">
        <v>2.2662499999999999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166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37">
        <v>23</v>
      </c>
      <c r="B75" s="238" t="s">
        <v>247</v>
      </c>
      <c r="C75" s="252" t="s">
        <v>248</v>
      </c>
      <c r="D75" s="239" t="s">
        <v>172</v>
      </c>
      <c r="E75" s="240">
        <v>25.49625</v>
      </c>
      <c r="F75" s="241"/>
      <c r="G75" s="242">
        <f>ROUND(E75*F75,2)</f>
        <v>0</v>
      </c>
      <c r="H75" s="229">
        <v>311.62</v>
      </c>
      <c r="I75" s="228">
        <f>ROUND(E75*H75,2)</f>
        <v>7945.14</v>
      </c>
      <c r="J75" s="229">
        <v>176.88</v>
      </c>
      <c r="K75" s="228">
        <f>ROUND(E75*J75,2)</f>
        <v>4509.78</v>
      </c>
      <c r="L75" s="228">
        <v>15</v>
      </c>
      <c r="M75" s="228">
        <f>G75*(1+L75/100)</f>
        <v>0</v>
      </c>
      <c r="N75" s="228">
        <v>1.806E-2</v>
      </c>
      <c r="O75" s="228">
        <f>ROUND(E75*N75,2)</f>
        <v>0.46</v>
      </c>
      <c r="P75" s="228">
        <v>0</v>
      </c>
      <c r="Q75" s="228">
        <f>ROUND(E75*P75,2)</f>
        <v>0</v>
      </c>
      <c r="R75" s="228"/>
      <c r="S75" s="228" t="s">
        <v>138</v>
      </c>
      <c r="T75" s="228" t="s">
        <v>139</v>
      </c>
      <c r="U75" s="228">
        <v>0.372</v>
      </c>
      <c r="V75" s="228">
        <f>ROUND(E75*U75,2)</f>
        <v>9.48</v>
      </c>
      <c r="W75" s="228"/>
      <c r="X75" s="228" t="s">
        <v>163</v>
      </c>
      <c r="Y75" s="209"/>
      <c r="Z75" s="209"/>
      <c r="AA75" s="209"/>
      <c r="AB75" s="209"/>
      <c r="AC75" s="209"/>
      <c r="AD75" s="209"/>
      <c r="AE75" s="209"/>
      <c r="AF75" s="209"/>
      <c r="AG75" s="209" t="s">
        <v>164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64" t="s">
        <v>202</v>
      </c>
      <c r="D76" s="260"/>
      <c r="E76" s="261">
        <v>3.23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166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26"/>
      <c r="B77" s="227"/>
      <c r="C77" s="264" t="s">
        <v>216</v>
      </c>
      <c r="D77" s="260"/>
      <c r="E77" s="261">
        <v>20</v>
      </c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09"/>
      <c r="Z77" s="209"/>
      <c r="AA77" s="209"/>
      <c r="AB77" s="209"/>
      <c r="AC77" s="209"/>
      <c r="AD77" s="209"/>
      <c r="AE77" s="209"/>
      <c r="AF77" s="209"/>
      <c r="AG77" s="209" t="s">
        <v>166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26"/>
      <c r="B78" s="227"/>
      <c r="C78" s="264" t="s">
        <v>246</v>
      </c>
      <c r="D78" s="260"/>
      <c r="E78" s="261">
        <v>2.2662499999999999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09"/>
      <c r="Z78" s="209"/>
      <c r="AA78" s="209"/>
      <c r="AB78" s="209"/>
      <c r="AC78" s="209"/>
      <c r="AD78" s="209"/>
      <c r="AE78" s="209"/>
      <c r="AF78" s="209"/>
      <c r="AG78" s="209" t="s">
        <v>166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x14ac:dyDescent="0.25">
      <c r="A79" s="231" t="s">
        <v>133</v>
      </c>
      <c r="B79" s="232" t="s">
        <v>63</v>
      </c>
      <c r="C79" s="250" t="s">
        <v>64</v>
      </c>
      <c r="D79" s="233"/>
      <c r="E79" s="234"/>
      <c r="F79" s="235"/>
      <c r="G79" s="236">
        <f>SUMIF(AG80:AG81,"&lt;&gt;NOR",G80:G81)</f>
        <v>0</v>
      </c>
      <c r="H79" s="230"/>
      <c r="I79" s="230">
        <f>SUM(I80:I81)</f>
        <v>1208.52</v>
      </c>
      <c r="J79" s="230"/>
      <c r="K79" s="230">
        <f>SUM(K80:K81)</f>
        <v>903.48</v>
      </c>
      <c r="L79" s="230"/>
      <c r="M79" s="230">
        <f>SUM(M80:M81)</f>
        <v>0</v>
      </c>
      <c r="N79" s="230"/>
      <c r="O79" s="230">
        <f>SUM(O80:O81)</f>
        <v>0.03</v>
      </c>
      <c r="P79" s="230"/>
      <c r="Q79" s="230">
        <f>SUM(Q80:Q81)</f>
        <v>0</v>
      </c>
      <c r="R79" s="230"/>
      <c r="S79" s="230"/>
      <c r="T79" s="230"/>
      <c r="U79" s="230"/>
      <c r="V79" s="230">
        <f>SUM(V80:V81)</f>
        <v>1.86</v>
      </c>
      <c r="W79" s="230"/>
      <c r="X79" s="230"/>
      <c r="AG79" t="s">
        <v>134</v>
      </c>
    </row>
    <row r="80" spans="1:60" outlineLevel="1" x14ac:dyDescent="0.25">
      <c r="A80" s="243">
        <v>24</v>
      </c>
      <c r="B80" s="244" t="s">
        <v>249</v>
      </c>
      <c r="C80" s="251" t="s">
        <v>250</v>
      </c>
      <c r="D80" s="245" t="s">
        <v>169</v>
      </c>
      <c r="E80" s="246">
        <v>1</v>
      </c>
      <c r="F80" s="247"/>
      <c r="G80" s="248">
        <f>ROUND(E80*F80,2)</f>
        <v>0</v>
      </c>
      <c r="H80" s="229">
        <v>19.52</v>
      </c>
      <c r="I80" s="228">
        <f>ROUND(E80*H80,2)</f>
        <v>19.52</v>
      </c>
      <c r="J80" s="229">
        <v>903.48</v>
      </c>
      <c r="K80" s="228">
        <f>ROUND(E80*J80,2)</f>
        <v>903.48</v>
      </c>
      <c r="L80" s="228">
        <v>15</v>
      </c>
      <c r="M80" s="228">
        <f>G80*(1+L80/100)</f>
        <v>0</v>
      </c>
      <c r="N80" s="228">
        <v>1.8970000000000001E-2</v>
      </c>
      <c r="O80" s="228">
        <f>ROUND(E80*N80,2)</f>
        <v>0.02</v>
      </c>
      <c r="P80" s="228">
        <v>0</v>
      </c>
      <c r="Q80" s="228">
        <f>ROUND(E80*P80,2)</f>
        <v>0</v>
      </c>
      <c r="R80" s="228"/>
      <c r="S80" s="228" t="s">
        <v>138</v>
      </c>
      <c r="T80" s="228" t="s">
        <v>139</v>
      </c>
      <c r="U80" s="228">
        <v>1.86</v>
      </c>
      <c r="V80" s="228">
        <f>ROUND(E80*U80,2)</f>
        <v>1.86</v>
      </c>
      <c r="W80" s="228"/>
      <c r="X80" s="228" t="s">
        <v>163</v>
      </c>
      <c r="Y80" s="209"/>
      <c r="Z80" s="209"/>
      <c r="AA80" s="209"/>
      <c r="AB80" s="209"/>
      <c r="AC80" s="209"/>
      <c r="AD80" s="209"/>
      <c r="AE80" s="209"/>
      <c r="AF80" s="209"/>
      <c r="AG80" s="209" t="s">
        <v>164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ht="20.399999999999999" outlineLevel="1" x14ac:dyDescent="0.25">
      <c r="A81" s="243">
        <v>25</v>
      </c>
      <c r="B81" s="244" t="s">
        <v>251</v>
      </c>
      <c r="C81" s="251" t="s">
        <v>252</v>
      </c>
      <c r="D81" s="245" t="s">
        <v>169</v>
      </c>
      <c r="E81" s="246">
        <v>1</v>
      </c>
      <c r="F81" s="247"/>
      <c r="G81" s="248">
        <f>ROUND(E81*F81,2)</f>
        <v>0</v>
      </c>
      <c r="H81" s="229">
        <v>1189</v>
      </c>
      <c r="I81" s="228">
        <f>ROUND(E81*H81,2)</f>
        <v>1189</v>
      </c>
      <c r="J81" s="229">
        <v>0</v>
      </c>
      <c r="K81" s="228">
        <f>ROUND(E81*J81,2)</f>
        <v>0</v>
      </c>
      <c r="L81" s="228">
        <v>15</v>
      </c>
      <c r="M81" s="228">
        <f>G81*(1+L81/100)</f>
        <v>0</v>
      </c>
      <c r="N81" s="228">
        <v>1.056E-2</v>
      </c>
      <c r="O81" s="228">
        <f>ROUND(E81*N81,2)</f>
        <v>0.01</v>
      </c>
      <c r="P81" s="228">
        <v>0</v>
      </c>
      <c r="Q81" s="228">
        <f>ROUND(E81*P81,2)</f>
        <v>0</v>
      </c>
      <c r="R81" s="228"/>
      <c r="S81" s="228" t="s">
        <v>138</v>
      </c>
      <c r="T81" s="228" t="s">
        <v>139</v>
      </c>
      <c r="U81" s="228">
        <v>0</v>
      </c>
      <c r="V81" s="228">
        <f>ROUND(E81*U81,2)</f>
        <v>0</v>
      </c>
      <c r="W81" s="228"/>
      <c r="X81" s="228" t="s">
        <v>205</v>
      </c>
      <c r="Y81" s="209"/>
      <c r="Z81" s="209"/>
      <c r="AA81" s="209"/>
      <c r="AB81" s="209"/>
      <c r="AC81" s="209"/>
      <c r="AD81" s="209"/>
      <c r="AE81" s="209"/>
      <c r="AF81" s="209"/>
      <c r="AG81" s="209" t="s">
        <v>206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ht="26.4" x14ac:dyDescent="0.25">
      <c r="A82" s="231" t="s">
        <v>133</v>
      </c>
      <c r="B82" s="232" t="s">
        <v>65</v>
      </c>
      <c r="C82" s="250" t="s">
        <v>66</v>
      </c>
      <c r="D82" s="233"/>
      <c r="E82" s="234"/>
      <c r="F82" s="235"/>
      <c r="G82" s="236">
        <f>SUMIF(AG83:AG87,"&lt;&gt;NOR",G83:G87)</f>
        <v>0</v>
      </c>
      <c r="H82" s="230"/>
      <c r="I82" s="230">
        <f>SUM(I83:I87)</f>
        <v>40.9</v>
      </c>
      <c r="J82" s="230"/>
      <c r="K82" s="230">
        <f>SUM(K83:K87)</f>
        <v>3239.26</v>
      </c>
      <c r="L82" s="230"/>
      <c r="M82" s="230">
        <f>SUM(M83:M87)</f>
        <v>0</v>
      </c>
      <c r="N82" s="230"/>
      <c r="O82" s="230">
        <f>SUM(O83:O87)</f>
        <v>0</v>
      </c>
      <c r="P82" s="230"/>
      <c r="Q82" s="230">
        <f>SUM(Q83:Q87)</f>
        <v>0</v>
      </c>
      <c r="R82" s="230"/>
      <c r="S82" s="230"/>
      <c r="T82" s="230"/>
      <c r="U82" s="230"/>
      <c r="V82" s="230">
        <f>SUM(V83:V87)</f>
        <v>8.18</v>
      </c>
      <c r="W82" s="230"/>
      <c r="X82" s="230"/>
      <c r="AG82" t="s">
        <v>134</v>
      </c>
    </row>
    <row r="83" spans="1:60" outlineLevel="1" x14ac:dyDescent="0.25">
      <c r="A83" s="237">
        <v>26</v>
      </c>
      <c r="B83" s="238" t="s">
        <v>253</v>
      </c>
      <c r="C83" s="252" t="s">
        <v>254</v>
      </c>
      <c r="D83" s="239" t="s">
        <v>172</v>
      </c>
      <c r="E83" s="240">
        <v>26.56</v>
      </c>
      <c r="F83" s="241"/>
      <c r="G83" s="242">
        <f>ROUND(E83*F83,2)</f>
        <v>0</v>
      </c>
      <c r="H83" s="229">
        <v>1.54</v>
      </c>
      <c r="I83" s="228">
        <f>ROUND(E83*H83,2)</f>
        <v>40.9</v>
      </c>
      <c r="J83" s="229">
        <v>121.96</v>
      </c>
      <c r="K83" s="228">
        <f>ROUND(E83*J83,2)</f>
        <v>3239.26</v>
      </c>
      <c r="L83" s="228">
        <v>15</v>
      </c>
      <c r="M83" s="228">
        <f>G83*(1+L83/100)</f>
        <v>0</v>
      </c>
      <c r="N83" s="228">
        <v>4.0000000000000003E-5</v>
      </c>
      <c r="O83" s="228">
        <f>ROUND(E83*N83,2)</f>
        <v>0</v>
      </c>
      <c r="P83" s="228">
        <v>0</v>
      </c>
      <c r="Q83" s="228">
        <f>ROUND(E83*P83,2)</f>
        <v>0</v>
      </c>
      <c r="R83" s="228"/>
      <c r="S83" s="228" t="s">
        <v>138</v>
      </c>
      <c r="T83" s="228" t="s">
        <v>139</v>
      </c>
      <c r="U83" s="228">
        <v>0.308</v>
      </c>
      <c r="V83" s="228">
        <f>ROUND(E83*U83,2)</f>
        <v>8.18</v>
      </c>
      <c r="W83" s="228"/>
      <c r="X83" s="228" t="s">
        <v>163</v>
      </c>
      <c r="Y83" s="209"/>
      <c r="Z83" s="209"/>
      <c r="AA83" s="209"/>
      <c r="AB83" s="209"/>
      <c r="AC83" s="209"/>
      <c r="AD83" s="209"/>
      <c r="AE83" s="209"/>
      <c r="AF83" s="209"/>
      <c r="AG83" s="209" t="s">
        <v>164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5">
      <c r="A84" s="226"/>
      <c r="B84" s="227"/>
      <c r="C84" s="264" t="s">
        <v>202</v>
      </c>
      <c r="D84" s="260"/>
      <c r="E84" s="261">
        <v>3.23</v>
      </c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09"/>
      <c r="Z84" s="209"/>
      <c r="AA84" s="209"/>
      <c r="AB84" s="209"/>
      <c r="AC84" s="209"/>
      <c r="AD84" s="209"/>
      <c r="AE84" s="209"/>
      <c r="AF84" s="209"/>
      <c r="AG84" s="209" t="s">
        <v>166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/>
      <c r="B85" s="227"/>
      <c r="C85" s="264" t="s">
        <v>216</v>
      </c>
      <c r="D85" s="260"/>
      <c r="E85" s="261">
        <v>20</v>
      </c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09"/>
      <c r="Z85" s="209"/>
      <c r="AA85" s="209"/>
      <c r="AB85" s="209"/>
      <c r="AC85" s="209"/>
      <c r="AD85" s="209"/>
      <c r="AE85" s="209"/>
      <c r="AF85" s="209"/>
      <c r="AG85" s="209" t="s">
        <v>166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26"/>
      <c r="B86" s="227"/>
      <c r="C86" s="264" t="s">
        <v>246</v>
      </c>
      <c r="D86" s="260"/>
      <c r="E86" s="261">
        <v>2.2662499999999999</v>
      </c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09"/>
      <c r="Z86" s="209"/>
      <c r="AA86" s="209"/>
      <c r="AB86" s="209"/>
      <c r="AC86" s="209"/>
      <c r="AD86" s="209"/>
      <c r="AE86" s="209"/>
      <c r="AF86" s="209"/>
      <c r="AG86" s="209" t="s">
        <v>166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26"/>
      <c r="B87" s="227"/>
      <c r="C87" s="264" t="s">
        <v>255</v>
      </c>
      <c r="D87" s="260"/>
      <c r="E87" s="261">
        <v>1.06375</v>
      </c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09"/>
      <c r="Z87" s="209"/>
      <c r="AA87" s="209"/>
      <c r="AB87" s="209"/>
      <c r="AC87" s="209"/>
      <c r="AD87" s="209"/>
      <c r="AE87" s="209"/>
      <c r="AF87" s="209"/>
      <c r="AG87" s="209" t="s">
        <v>166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x14ac:dyDescent="0.25">
      <c r="A88" s="231" t="s">
        <v>133</v>
      </c>
      <c r="B88" s="232" t="s">
        <v>67</v>
      </c>
      <c r="C88" s="250" t="s">
        <v>68</v>
      </c>
      <c r="D88" s="233"/>
      <c r="E88" s="234"/>
      <c r="F88" s="235"/>
      <c r="G88" s="236">
        <f>SUMIF(AG89:AG106,"&lt;&gt;NOR",G89:G106)</f>
        <v>0</v>
      </c>
      <c r="H88" s="230"/>
      <c r="I88" s="230">
        <f>SUM(I89:I106)</f>
        <v>433.71</v>
      </c>
      <c r="J88" s="230"/>
      <c r="K88" s="230">
        <f>SUM(K89:K106)</f>
        <v>5788.7899999999991</v>
      </c>
      <c r="L88" s="230"/>
      <c r="M88" s="230">
        <f>SUM(M89:M106)</f>
        <v>0</v>
      </c>
      <c r="N88" s="230"/>
      <c r="O88" s="230">
        <f>SUM(O89:O106)</f>
        <v>0.01</v>
      </c>
      <c r="P88" s="230"/>
      <c r="Q88" s="230">
        <f>SUM(Q89:Q106)</f>
        <v>0.68</v>
      </c>
      <c r="R88" s="230"/>
      <c r="S88" s="230"/>
      <c r="T88" s="230"/>
      <c r="U88" s="230"/>
      <c r="V88" s="230">
        <f>SUM(V89:V106)</f>
        <v>13.600000000000001</v>
      </c>
      <c r="W88" s="230"/>
      <c r="X88" s="230"/>
      <c r="AG88" t="s">
        <v>134</v>
      </c>
    </row>
    <row r="89" spans="1:60" outlineLevel="1" x14ac:dyDescent="0.25">
      <c r="A89" s="243">
        <v>27</v>
      </c>
      <c r="B89" s="244" t="s">
        <v>256</v>
      </c>
      <c r="C89" s="251" t="s">
        <v>257</v>
      </c>
      <c r="D89" s="245" t="s">
        <v>169</v>
      </c>
      <c r="E89" s="246">
        <v>3</v>
      </c>
      <c r="F89" s="247"/>
      <c r="G89" s="248">
        <f>ROUND(E89*F89,2)</f>
        <v>0</v>
      </c>
      <c r="H89" s="229">
        <v>0</v>
      </c>
      <c r="I89" s="228">
        <f>ROUND(E89*H89,2)</f>
        <v>0</v>
      </c>
      <c r="J89" s="229">
        <v>17.600000000000001</v>
      </c>
      <c r="K89" s="228">
        <f>ROUND(E89*J89,2)</f>
        <v>52.8</v>
      </c>
      <c r="L89" s="228">
        <v>15</v>
      </c>
      <c r="M89" s="228">
        <f>G89*(1+L89/100)</f>
        <v>0</v>
      </c>
      <c r="N89" s="228">
        <v>0</v>
      </c>
      <c r="O89" s="228">
        <f>ROUND(E89*N89,2)</f>
        <v>0</v>
      </c>
      <c r="P89" s="228">
        <v>0</v>
      </c>
      <c r="Q89" s="228">
        <f>ROUND(E89*P89,2)</f>
        <v>0</v>
      </c>
      <c r="R89" s="228"/>
      <c r="S89" s="228" t="s">
        <v>138</v>
      </c>
      <c r="T89" s="228" t="s">
        <v>139</v>
      </c>
      <c r="U89" s="228">
        <v>0.05</v>
      </c>
      <c r="V89" s="228">
        <f>ROUND(E89*U89,2)</f>
        <v>0.15</v>
      </c>
      <c r="W89" s="228"/>
      <c r="X89" s="228" t="s">
        <v>163</v>
      </c>
      <c r="Y89" s="209"/>
      <c r="Z89" s="209"/>
      <c r="AA89" s="209"/>
      <c r="AB89" s="209"/>
      <c r="AC89" s="209"/>
      <c r="AD89" s="209"/>
      <c r="AE89" s="209"/>
      <c r="AF89" s="209"/>
      <c r="AG89" s="209" t="s">
        <v>164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37">
        <v>28</v>
      </c>
      <c r="B90" s="238" t="s">
        <v>258</v>
      </c>
      <c r="C90" s="252" t="s">
        <v>259</v>
      </c>
      <c r="D90" s="239" t="s">
        <v>172</v>
      </c>
      <c r="E90" s="240">
        <v>1.1819999999999999</v>
      </c>
      <c r="F90" s="241"/>
      <c r="G90" s="242">
        <f>ROUND(E90*F90,2)</f>
        <v>0</v>
      </c>
      <c r="H90" s="229">
        <v>31.09</v>
      </c>
      <c r="I90" s="228">
        <f>ROUND(E90*H90,2)</f>
        <v>36.75</v>
      </c>
      <c r="J90" s="229">
        <v>367.41</v>
      </c>
      <c r="K90" s="228">
        <f>ROUND(E90*J90,2)</f>
        <v>434.28</v>
      </c>
      <c r="L90" s="228">
        <v>15</v>
      </c>
      <c r="M90" s="228">
        <f>G90*(1+L90/100)</f>
        <v>0</v>
      </c>
      <c r="N90" s="228">
        <v>1.17E-3</v>
      </c>
      <c r="O90" s="228">
        <f>ROUND(E90*N90,2)</f>
        <v>0</v>
      </c>
      <c r="P90" s="228">
        <v>7.5999999999999998E-2</v>
      </c>
      <c r="Q90" s="228">
        <f>ROUND(E90*P90,2)</f>
        <v>0.09</v>
      </c>
      <c r="R90" s="228"/>
      <c r="S90" s="228" t="s">
        <v>138</v>
      </c>
      <c r="T90" s="228" t="s">
        <v>139</v>
      </c>
      <c r="U90" s="228">
        <v>0.93899999999999995</v>
      </c>
      <c r="V90" s="228">
        <f>ROUND(E90*U90,2)</f>
        <v>1.1100000000000001</v>
      </c>
      <c r="W90" s="228"/>
      <c r="X90" s="228" t="s">
        <v>163</v>
      </c>
      <c r="Y90" s="209"/>
      <c r="Z90" s="209"/>
      <c r="AA90" s="209"/>
      <c r="AB90" s="209"/>
      <c r="AC90" s="209"/>
      <c r="AD90" s="209"/>
      <c r="AE90" s="209"/>
      <c r="AF90" s="209"/>
      <c r="AG90" s="209" t="s">
        <v>164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26"/>
      <c r="B91" s="227"/>
      <c r="C91" s="264" t="s">
        <v>260</v>
      </c>
      <c r="D91" s="260"/>
      <c r="E91" s="261">
        <v>1.1819999999999999</v>
      </c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09"/>
      <c r="Z91" s="209"/>
      <c r="AA91" s="209"/>
      <c r="AB91" s="209"/>
      <c r="AC91" s="209"/>
      <c r="AD91" s="209"/>
      <c r="AE91" s="209"/>
      <c r="AF91" s="209"/>
      <c r="AG91" s="209" t="s">
        <v>166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43">
        <v>29</v>
      </c>
      <c r="B92" s="244" t="s">
        <v>261</v>
      </c>
      <c r="C92" s="251" t="s">
        <v>262</v>
      </c>
      <c r="D92" s="245" t="s">
        <v>178</v>
      </c>
      <c r="E92" s="246">
        <v>2</v>
      </c>
      <c r="F92" s="247"/>
      <c r="G92" s="248">
        <f>ROUND(E92*F92,2)</f>
        <v>0</v>
      </c>
      <c r="H92" s="229">
        <v>13.06</v>
      </c>
      <c r="I92" s="228">
        <f>ROUND(E92*H92,2)</f>
        <v>26.12</v>
      </c>
      <c r="J92" s="229">
        <v>99.94</v>
      </c>
      <c r="K92" s="228">
        <f>ROUND(E92*J92,2)</f>
        <v>199.88</v>
      </c>
      <c r="L92" s="228">
        <v>15</v>
      </c>
      <c r="M92" s="228">
        <f>G92*(1+L92/100)</f>
        <v>0</v>
      </c>
      <c r="N92" s="228">
        <v>4.8999999999999998E-4</v>
      </c>
      <c r="O92" s="228">
        <f>ROUND(E92*N92,2)</f>
        <v>0</v>
      </c>
      <c r="P92" s="228">
        <v>6.0000000000000001E-3</v>
      </c>
      <c r="Q92" s="228">
        <f>ROUND(E92*P92,2)</f>
        <v>0.01</v>
      </c>
      <c r="R92" s="228"/>
      <c r="S92" s="228" t="s">
        <v>138</v>
      </c>
      <c r="T92" s="228" t="s">
        <v>139</v>
      </c>
      <c r="U92" s="228">
        <v>0.27400000000000002</v>
      </c>
      <c r="V92" s="228">
        <f>ROUND(E92*U92,2)</f>
        <v>0.55000000000000004</v>
      </c>
      <c r="W92" s="228"/>
      <c r="X92" s="228" t="s">
        <v>163</v>
      </c>
      <c r="Y92" s="209"/>
      <c r="Z92" s="209"/>
      <c r="AA92" s="209"/>
      <c r="AB92" s="209"/>
      <c r="AC92" s="209"/>
      <c r="AD92" s="209"/>
      <c r="AE92" s="209"/>
      <c r="AF92" s="209"/>
      <c r="AG92" s="209" t="s">
        <v>164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43">
        <v>30</v>
      </c>
      <c r="B93" s="244" t="s">
        <v>263</v>
      </c>
      <c r="C93" s="251" t="s">
        <v>264</v>
      </c>
      <c r="D93" s="245" t="s">
        <v>178</v>
      </c>
      <c r="E93" s="246">
        <v>2.5</v>
      </c>
      <c r="F93" s="247"/>
      <c r="G93" s="248">
        <f>ROUND(E93*F93,2)</f>
        <v>0</v>
      </c>
      <c r="H93" s="229">
        <v>13.06</v>
      </c>
      <c r="I93" s="228">
        <f>ROUND(E93*H93,2)</f>
        <v>32.65</v>
      </c>
      <c r="J93" s="229">
        <v>151.94</v>
      </c>
      <c r="K93" s="228">
        <f>ROUND(E93*J93,2)</f>
        <v>379.85</v>
      </c>
      <c r="L93" s="228">
        <v>15</v>
      </c>
      <c r="M93" s="228">
        <f>G93*(1+L93/100)</f>
        <v>0</v>
      </c>
      <c r="N93" s="228">
        <v>4.8999999999999998E-4</v>
      </c>
      <c r="O93" s="228">
        <f>ROUND(E93*N93,2)</f>
        <v>0</v>
      </c>
      <c r="P93" s="228">
        <v>2.7E-2</v>
      </c>
      <c r="Q93" s="228">
        <f>ROUND(E93*P93,2)</f>
        <v>7.0000000000000007E-2</v>
      </c>
      <c r="R93" s="228"/>
      <c r="S93" s="228" t="s">
        <v>138</v>
      </c>
      <c r="T93" s="228" t="s">
        <v>139</v>
      </c>
      <c r="U93" s="228">
        <v>0.42199999999999999</v>
      </c>
      <c r="V93" s="228">
        <f>ROUND(E93*U93,2)</f>
        <v>1.06</v>
      </c>
      <c r="W93" s="228"/>
      <c r="X93" s="228" t="s">
        <v>163</v>
      </c>
      <c r="Y93" s="209"/>
      <c r="Z93" s="209"/>
      <c r="AA93" s="209"/>
      <c r="AB93" s="209"/>
      <c r="AC93" s="209"/>
      <c r="AD93" s="209"/>
      <c r="AE93" s="209"/>
      <c r="AF93" s="209"/>
      <c r="AG93" s="209" t="s">
        <v>164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43">
        <v>31</v>
      </c>
      <c r="B94" s="244" t="s">
        <v>265</v>
      </c>
      <c r="C94" s="251" t="s">
        <v>266</v>
      </c>
      <c r="D94" s="245" t="s">
        <v>178</v>
      </c>
      <c r="E94" s="246">
        <v>25</v>
      </c>
      <c r="F94" s="247"/>
      <c r="G94" s="248">
        <f>ROUND(E94*F94,2)</f>
        <v>0</v>
      </c>
      <c r="H94" s="229">
        <v>13.02</v>
      </c>
      <c r="I94" s="228">
        <f>ROUND(E94*H94,2)</f>
        <v>325.5</v>
      </c>
      <c r="J94" s="229">
        <v>97.48</v>
      </c>
      <c r="K94" s="228">
        <f>ROUND(E94*J94,2)</f>
        <v>2437</v>
      </c>
      <c r="L94" s="228">
        <v>15</v>
      </c>
      <c r="M94" s="228">
        <f>G94*(1+L94/100)</f>
        <v>0</v>
      </c>
      <c r="N94" s="228">
        <v>0</v>
      </c>
      <c r="O94" s="228">
        <f>ROUND(E94*N94,2)</f>
        <v>0</v>
      </c>
      <c r="P94" s="228">
        <v>2.16E-3</v>
      </c>
      <c r="Q94" s="228">
        <f>ROUND(E94*P94,2)</f>
        <v>0.05</v>
      </c>
      <c r="R94" s="228"/>
      <c r="S94" s="228" t="s">
        <v>138</v>
      </c>
      <c r="T94" s="228" t="s">
        <v>139</v>
      </c>
      <c r="U94" s="228">
        <v>0.26500000000000001</v>
      </c>
      <c r="V94" s="228">
        <f>ROUND(E94*U94,2)</f>
        <v>6.63</v>
      </c>
      <c r="W94" s="228"/>
      <c r="X94" s="228" t="s">
        <v>163</v>
      </c>
      <c r="Y94" s="209"/>
      <c r="Z94" s="209"/>
      <c r="AA94" s="209"/>
      <c r="AB94" s="209"/>
      <c r="AC94" s="209"/>
      <c r="AD94" s="209"/>
      <c r="AE94" s="209"/>
      <c r="AF94" s="209"/>
      <c r="AG94" s="209" t="s">
        <v>164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37">
        <v>32</v>
      </c>
      <c r="B95" s="238" t="s">
        <v>267</v>
      </c>
      <c r="C95" s="252" t="s">
        <v>268</v>
      </c>
      <c r="D95" s="239" t="s">
        <v>172</v>
      </c>
      <c r="E95" s="240">
        <v>20</v>
      </c>
      <c r="F95" s="241"/>
      <c r="G95" s="242">
        <f>ROUND(E95*F95,2)</f>
        <v>0</v>
      </c>
      <c r="H95" s="229">
        <v>0</v>
      </c>
      <c r="I95" s="228">
        <f>ROUND(E95*H95,2)</f>
        <v>0</v>
      </c>
      <c r="J95" s="229">
        <v>10.5</v>
      </c>
      <c r="K95" s="228">
        <f>ROUND(E95*J95,2)</f>
        <v>210</v>
      </c>
      <c r="L95" s="228">
        <v>15</v>
      </c>
      <c r="M95" s="228">
        <f>G95*(1+L95/100)</f>
        <v>0</v>
      </c>
      <c r="N95" s="228">
        <v>0</v>
      </c>
      <c r="O95" s="228">
        <f>ROUND(E95*N95,2)</f>
        <v>0</v>
      </c>
      <c r="P95" s="228">
        <v>4.0000000000000001E-3</v>
      </c>
      <c r="Q95" s="228">
        <f>ROUND(E95*P95,2)</f>
        <v>0.08</v>
      </c>
      <c r="R95" s="228"/>
      <c r="S95" s="228" t="s">
        <v>138</v>
      </c>
      <c r="T95" s="228" t="s">
        <v>139</v>
      </c>
      <c r="U95" s="228">
        <v>0.03</v>
      </c>
      <c r="V95" s="228">
        <f>ROUND(E95*U95,2)</f>
        <v>0.6</v>
      </c>
      <c r="W95" s="228"/>
      <c r="X95" s="228" t="s">
        <v>163</v>
      </c>
      <c r="Y95" s="209"/>
      <c r="Z95" s="209"/>
      <c r="AA95" s="209"/>
      <c r="AB95" s="209"/>
      <c r="AC95" s="209"/>
      <c r="AD95" s="209"/>
      <c r="AE95" s="209"/>
      <c r="AF95" s="209"/>
      <c r="AG95" s="209" t="s">
        <v>164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64" t="s">
        <v>216</v>
      </c>
      <c r="D96" s="260"/>
      <c r="E96" s="261">
        <v>20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166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37">
        <v>33</v>
      </c>
      <c r="B97" s="238" t="s">
        <v>269</v>
      </c>
      <c r="C97" s="252" t="s">
        <v>270</v>
      </c>
      <c r="D97" s="239" t="s">
        <v>172</v>
      </c>
      <c r="E97" s="240">
        <v>51.502000000000002</v>
      </c>
      <c r="F97" s="241"/>
      <c r="G97" s="242">
        <f>ROUND(E97*F97,2)</f>
        <v>0</v>
      </c>
      <c r="H97" s="229">
        <v>0</v>
      </c>
      <c r="I97" s="228">
        <f>ROUND(E97*H97,2)</f>
        <v>0</v>
      </c>
      <c r="J97" s="229">
        <v>10.5</v>
      </c>
      <c r="K97" s="228">
        <f>ROUND(E97*J97,2)</f>
        <v>540.77</v>
      </c>
      <c r="L97" s="228">
        <v>15</v>
      </c>
      <c r="M97" s="228">
        <f>G97*(1+L97/100)</f>
        <v>0</v>
      </c>
      <c r="N97" s="228">
        <v>0</v>
      </c>
      <c r="O97" s="228">
        <f>ROUND(E97*N97,2)</f>
        <v>0</v>
      </c>
      <c r="P97" s="228">
        <v>4.0000000000000001E-3</v>
      </c>
      <c r="Q97" s="228">
        <f>ROUND(E97*P97,2)</f>
        <v>0.21</v>
      </c>
      <c r="R97" s="228"/>
      <c r="S97" s="228" t="s">
        <v>138</v>
      </c>
      <c r="T97" s="228" t="s">
        <v>139</v>
      </c>
      <c r="U97" s="228">
        <v>0.03</v>
      </c>
      <c r="V97" s="228">
        <f>ROUND(E97*U97,2)</f>
        <v>1.55</v>
      </c>
      <c r="W97" s="228"/>
      <c r="X97" s="228" t="s">
        <v>163</v>
      </c>
      <c r="Y97" s="209"/>
      <c r="Z97" s="209"/>
      <c r="AA97" s="209"/>
      <c r="AB97" s="209"/>
      <c r="AC97" s="209"/>
      <c r="AD97" s="209"/>
      <c r="AE97" s="209"/>
      <c r="AF97" s="209"/>
      <c r="AG97" s="209" t="s">
        <v>164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26"/>
      <c r="B98" s="227"/>
      <c r="C98" s="264" t="s">
        <v>219</v>
      </c>
      <c r="D98" s="260"/>
      <c r="E98" s="261">
        <v>13.78</v>
      </c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09"/>
      <c r="Z98" s="209"/>
      <c r="AA98" s="209"/>
      <c r="AB98" s="209"/>
      <c r="AC98" s="209"/>
      <c r="AD98" s="209"/>
      <c r="AE98" s="209"/>
      <c r="AF98" s="209"/>
      <c r="AG98" s="209" t="s">
        <v>166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64" t="s">
        <v>220</v>
      </c>
      <c r="D99" s="260"/>
      <c r="E99" s="261">
        <v>-3.1520000000000001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166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64" t="s">
        <v>221</v>
      </c>
      <c r="D100" s="260"/>
      <c r="E100" s="261">
        <v>46.8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166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26"/>
      <c r="B101" s="227"/>
      <c r="C101" s="264" t="s">
        <v>222</v>
      </c>
      <c r="D101" s="260"/>
      <c r="E101" s="261">
        <v>-1.5760000000000001</v>
      </c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166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64" t="s">
        <v>223</v>
      </c>
      <c r="D102" s="260"/>
      <c r="E102" s="261">
        <v>-4.3499999999999996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166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ht="20.399999999999999" outlineLevel="1" x14ac:dyDescent="0.25">
      <c r="A103" s="243">
        <v>34</v>
      </c>
      <c r="B103" s="244" t="s">
        <v>271</v>
      </c>
      <c r="C103" s="251" t="s">
        <v>272</v>
      </c>
      <c r="D103" s="245" t="s">
        <v>169</v>
      </c>
      <c r="E103" s="246">
        <v>3</v>
      </c>
      <c r="F103" s="247"/>
      <c r="G103" s="248">
        <f>ROUND(E103*F103,2)</f>
        <v>0</v>
      </c>
      <c r="H103" s="229">
        <v>4.2300000000000004</v>
      </c>
      <c r="I103" s="228">
        <f>ROUND(E103*H103,2)</f>
        <v>12.69</v>
      </c>
      <c r="J103" s="229">
        <v>193.77</v>
      </c>
      <c r="K103" s="228">
        <f>ROUND(E103*J103,2)</f>
        <v>581.30999999999995</v>
      </c>
      <c r="L103" s="228">
        <v>15</v>
      </c>
      <c r="M103" s="228">
        <f>G103*(1+L103/100)</f>
        <v>0</v>
      </c>
      <c r="N103" s="228">
        <v>3.6700000000000001E-3</v>
      </c>
      <c r="O103" s="228">
        <f>ROUND(E103*N103,2)</f>
        <v>0.01</v>
      </c>
      <c r="P103" s="228">
        <v>0</v>
      </c>
      <c r="Q103" s="228">
        <f>ROUND(E103*P103,2)</f>
        <v>0</v>
      </c>
      <c r="R103" s="228"/>
      <c r="S103" s="228" t="s">
        <v>138</v>
      </c>
      <c r="T103" s="228" t="s">
        <v>139</v>
      </c>
      <c r="U103" s="228">
        <v>0.433</v>
      </c>
      <c r="V103" s="228">
        <f>ROUND(E103*U103,2)</f>
        <v>1.3</v>
      </c>
      <c r="W103" s="228"/>
      <c r="X103" s="228" t="s">
        <v>163</v>
      </c>
      <c r="Y103" s="209"/>
      <c r="Z103" s="209"/>
      <c r="AA103" s="209"/>
      <c r="AB103" s="209"/>
      <c r="AC103" s="209"/>
      <c r="AD103" s="209"/>
      <c r="AE103" s="209"/>
      <c r="AF103" s="209"/>
      <c r="AG103" s="209" t="s">
        <v>164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ht="20.399999999999999" outlineLevel="1" x14ac:dyDescent="0.25">
      <c r="A104" s="243">
        <v>35</v>
      </c>
      <c r="B104" s="244" t="s">
        <v>271</v>
      </c>
      <c r="C104" s="251" t="s">
        <v>273</v>
      </c>
      <c r="D104" s="245" t="s">
        <v>169</v>
      </c>
      <c r="E104" s="246">
        <v>1</v>
      </c>
      <c r="F104" s="247"/>
      <c r="G104" s="248">
        <f>ROUND(E104*F104,2)</f>
        <v>0</v>
      </c>
      <c r="H104" s="229">
        <v>0</v>
      </c>
      <c r="I104" s="228">
        <f>ROUND(E104*H104,2)</f>
        <v>0</v>
      </c>
      <c r="J104" s="229">
        <v>293.5</v>
      </c>
      <c r="K104" s="228">
        <f>ROUND(E104*J104,2)</f>
        <v>293.5</v>
      </c>
      <c r="L104" s="228">
        <v>15</v>
      </c>
      <c r="M104" s="228">
        <f>G104*(1+L104/100)</f>
        <v>0</v>
      </c>
      <c r="N104" s="228">
        <v>4.3600000000000002E-3</v>
      </c>
      <c r="O104" s="228">
        <f>ROUND(E104*N104,2)</f>
        <v>0</v>
      </c>
      <c r="P104" s="228">
        <v>0</v>
      </c>
      <c r="Q104" s="228">
        <f>ROUND(E104*P104,2)</f>
        <v>0</v>
      </c>
      <c r="R104" s="228"/>
      <c r="S104" s="228" t="s">
        <v>138</v>
      </c>
      <c r="T104" s="228" t="s">
        <v>139</v>
      </c>
      <c r="U104" s="228">
        <v>0.65200000000000002</v>
      </c>
      <c r="V104" s="228">
        <f>ROUND(E104*U104,2)</f>
        <v>0.65</v>
      </c>
      <c r="W104" s="228"/>
      <c r="X104" s="228" t="s">
        <v>236</v>
      </c>
      <c r="Y104" s="209"/>
      <c r="Z104" s="209"/>
      <c r="AA104" s="209"/>
      <c r="AB104" s="209"/>
      <c r="AC104" s="209"/>
      <c r="AD104" s="209"/>
      <c r="AE104" s="209"/>
      <c r="AF104" s="209"/>
      <c r="AG104" s="209" t="s">
        <v>237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ht="20.399999999999999" outlineLevel="1" x14ac:dyDescent="0.25">
      <c r="A105" s="237">
        <v>36</v>
      </c>
      <c r="B105" s="238" t="s">
        <v>274</v>
      </c>
      <c r="C105" s="252" t="s">
        <v>275</v>
      </c>
      <c r="D105" s="239" t="s">
        <v>172</v>
      </c>
      <c r="E105" s="240">
        <v>2.8</v>
      </c>
      <c r="F105" s="241"/>
      <c r="G105" s="242">
        <f>ROUND(E105*F105,2)</f>
        <v>0</v>
      </c>
      <c r="H105" s="229">
        <v>0</v>
      </c>
      <c r="I105" s="228">
        <f>ROUND(E105*H105,2)</f>
        <v>0</v>
      </c>
      <c r="J105" s="229">
        <v>235.5</v>
      </c>
      <c r="K105" s="228">
        <f>ROUND(E105*J105,2)</f>
        <v>659.4</v>
      </c>
      <c r="L105" s="228">
        <v>15</v>
      </c>
      <c r="M105" s="228">
        <f>G105*(1+L105/100)</f>
        <v>0</v>
      </c>
      <c r="N105" s="228">
        <v>0</v>
      </c>
      <c r="O105" s="228">
        <f>ROUND(E105*N105,2)</f>
        <v>0</v>
      </c>
      <c r="P105" s="228">
        <v>6.0999999999999999E-2</v>
      </c>
      <c r="Q105" s="228">
        <f>ROUND(E105*P105,2)</f>
        <v>0.17</v>
      </c>
      <c r="R105" s="228"/>
      <c r="S105" s="228" t="s">
        <v>138</v>
      </c>
      <c r="T105" s="228" t="s">
        <v>139</v>
      </c>
      <c r="U105" s="228">
        <v>0</v>
      </c>
      <c r="V105" s="228">
        <f>ROUND(E105*U105,2)</f>
        <v>0</v>
      </c>
      <c r="W105" s="228"/>
      <c r="X105" s="228" t="s">
        <v>236</v>
      </c>
      <c r="Y105" s="209"/>
      <c r="Z105" s="209"/>
      <c r="AA105" s="209"/>
      <c r="AB105" s="209"/>
      <c r="AC105" s="209"/>
      <c r="AD105" s="209"/>
      <c r="AE105" s="209"/>
      <c r="AF105" s="209"/>
      <c r="AG105" s="209" t="s">
        <v>237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64" t="s">
        <v>276</v>
      </c>
      <c r="D106" s="260"/>
      <c r="E106" s="261">
        <v>2.8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166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x14ac:dyDescent="0.25">
      <c r="A107" s="231" t="s">
        <v>133</v>
      </c>
      <c r="B107" s="232" t="s">
        <v>69</v>
      </c>
      <c r="C107" s="250" t="s">
        <v>70</v>
      </c>
      <c r="D107" s="233"/>
      <c r="E107" s="234"/>
      <c r="F107" s="235"/>
      <c r="G107" s="236">
        <f>SUMIF(AG108:AG108,"&lt;&gt;NOR",G108:G108)</f>
        <v>0</v>
      </c>
      <c r="H107" s="230"/>
      <c r="I107" s="230">
        <f>SUM(I108:I108)</f>
        <v>0</v>
      </c>
      <c r="J107" s="230"/>
      <c r="K107" s="230">
        <f>SUM(K108:K108)</f>
        <v>819.49</v>
      </c>
      <c r="L107" s="230"/>
      <c r="M107" s="230">
        <f>SUM(M108:M108)</f>
        <v>0</v>
      </c>
      <c r="N107" s="230"/>
      <c r="O107" s="230">
        <f>SUM(O108:O108)</f>
        <v>0</v>
      </c>
      <c r="P107" s="230"/>
      <c r="Q107" s="230">
        <f>SUM(Q108:Q108)</f>
        <v>0</v>
      </c>
      <c r="R107" s="230"/>
      <c r="S107" s="230"/>
      <c r="T107" s="230"/>
      <c r="U107" s="230"/>
      <c r="V107" s="230">
        <f>SUM(V108:V108)</f>
        <v>1.97</v>
      </c>
      <c r="W107" s="230"/>
      <c r="X107" s="230"/>
      <c r="AG107" t="s">
        <v>134</v>
      </c>
    </row>
    <row r="108" spans="1:60" outlineLevel="1" x14ac:dyDescent="0.25">
      <c r="A108" s="243">
        <v>37</v>
      </c>
      <c r="B108" s="244" t="s">
        <v>277</v>
      </c>
      <c r="C108" s="251" t="s">
        <v>278</v>
      </c>
      <c r="D108" s="245" t="s">
        <v>162</v>
      </c>
      <c r="E108" s="246">
        <v>2.09856</v>
      </c>
      <c r="F108" s="247"/>
      <c r="G108" s="248">
        <f>ROUND(E108*F108,2)</f>
        <v>0</v>
      </c>
      <c r="H108" s="229">
        <v>0</v>
      </c>
      <c r="I108" s="228">
        <f>ROUND(E108*H108,2)</f>
        <v>0</v>
      </c>
      <c r="J108" s="229">
        <v>390.5</v>
      </c>
      <c r="K108" s="228">
        <f>ROUND(E108*J108,2)</f>
        <v>819.49</v>
      </c>
      <c r="L108" s="228">
        <v>15</v>
      </c>
      <c r="M108" s="228">
        <f>G108*(1+L108/100)</f>
        <v>0</v>
      </c>
      <c r="N108" s="228">
        <v>0</v>
      </c>
      <c r="O108" s="228">
        <f>ROUND(E108*N108,2)</f>
        <v>0</v>
      </c>
      <c r="P108" s="228">
        <v>0</v>
      </c>
      <c r="Q108" s="228">
        <f>ROUND(E108*P108,2)</f>
        <v>0</v>
      </c>
      <c r="R108" s="228"/>
      <c r="S108" s="228" t="s">
        <v>138</v>
      </c>
      <c r="T108" s="228" t="s">
        <v>139</v>
      </c>
      <c r="U108" s="228">
        <v>0.9385</v>
      </c>
      <c r="V108" s="228">
        <f>ROUND(E108*U108,2)</f>
        <v>1.97</v>
      </c>
      <c r="W108" s="228"/>
      <c r="X108" s="228" t="s">
        <v>163</v>
      </c>
      <c r="Y108" s="209"/>
      <c r="Z108" s="209"/>
      <c r="AA108" s="209"/>
      <c r="AB108" s="209"/>
      <c r="AC108" s="209"/>
      <c r="AD108" s="209"/>
      <c r="AE108" s="209"/>
      <c r="AF108" s="209"/>
      <c r="AG108" s="209" t="s">
        <v>279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x14ac:dyDescent="0.25">
      <c r="A109" s="231" t="s">
        <v>133</v>
      </c>
      <c r="B109" s="232" t="s">
        <v>71</v>
      </c>
      <c r="C109" s="250" t="s">
        <v>72</v>
      </c>
      <c r="D109" s="233"/>
      <c r="E109" s="234"/>
      <c r="F109" s="235"/>
      <c r="G109" s="236">
        <f>SUMIF(AG110:AG117,"&lt;&gt;NOR",G110:G117)</f>
        <v>0</v>
      </c>
      <c r="H109" s="230"/>
      <c r="I109" s="230">
        <f>SUM(I110:I117)</f>
        <v>4168.6400000000003</v>
      </c>
      <c r="J109" s="230"/>
      <c r="K109" s="230">
        <f>SUM(K110:K117)</f>
        <v>2899.3399999999997</v>
      </c>
      <c r="L109" s="230"/>
      <c r="M109" s="230">
        <f>SUM(M110:M117)</f>
        <v>0</v>
      </c>
      <c r="N109" s="230"/>
      <c r="O109" s="230">
        <f>SUM(O110:O117)</f>
        <v>0.04</v>
      </c>
      <c r="P109" s="230"/>
      <c r="Q109" s="230">
        <f>SUM(Q110:Q117)</f>
        <v>0</v>
      </c>
      <c r="R109" s="230"/>
      <c r="S109" s="230"/>
      <c r="T109" s="230"/>
      <c r="U109" s="230"/>
      <c r="V109" s="230">
        <f>SUM(V110:V117)</f>
        <v>5.04</v>
      </c>
      <c r="W109" s="230"/>
      <c r="X109" s="230"/>
      <c r="AG109" t="s">
        <v>134</v>
      </c>
    </row>
    <row r="110" spans="1:60" outlineLevel="1" x14ac:dyDescent="0.25">
      <c r="A110" s="237">
        <v>38</v>
      </c>
      <c r="B110" s="238" t="s">
        <v>280</v>
      </c>
      <c r="C110" s="252" t="s">
        <v>281</v>
      </c>
      <c r="D110" s="239" t="s">
        <v>172</v>
      </c>
      <c r="E110" s="240">
        <v>10.2715</v>
      </c>
      <c r="F110" s="241"/>
      <c r="G110" s="242">
        <f>ROUND(E110*F110,2)</f>
        <v>0</v>
      </c>
      <c r="H110" s="229">
        <v>318.92</v>
      </c>
      <c r="I110" s="228">
        <f>ROUND(E110*H110,2)</f>
        <v>3275.79</v>
      </c>
      <c r="J110" s="229">
        <v>194.08</v>
      </c>
      <c r="K110" s="228">
        <f>ROUND(E110*J110,2)</f>
        <v>1993.49</v>
      </c>
      <c r="L110" s="228">
        <v>15</v>
      </c>
      <c r="M110" s="228">
        <f>G110*(1+L110/100)</f>
        <v>0</v>
      </c>
      <c r="N110" s="228">
        <v>3.6800000000000001E-3</v>
      </c>
      <c r="O110" s="228">
        <f>ROUND(E110*N110,2)</f>
        <v>0.04</v>
      </c>
      <c r="P110" s="228">
        <v>0</v>
      </c>
      <c r="Q110" s="228">
        <f>ROUND(E110*P110,2)</f>
        <v>0</v>
      </c>
      <c r="R110" s="228"/>
      <c r="S110" s="228" t="s">
        <v>138</v>
      </c>
      <c r="T110" s="228" t="s">
        <v>139</v>
      </c>
      <c r="U110" s="228">
        <v>0.38500000000000001</v>
      </c>
      <c r="V110" s="228">
        <f>ROUND(E110*U110,2)</f>
        <v>3.95</v>
      </c>
      <c r="W110" s="228"/>
      <c r="X110" s="228" t="s">
        <v>163</v>
      </c>
      <c r="Y110" s="209"/>
      <c r="Z110" s="209"/>
      <c r="AA110" s="209"/>
      <c r="AB110" s="209"/>
      <c r="AC110" s="209"/>
      <c r="AD110" s="209"/>
      <c r="AE110" s="209"/>
      <c r="AF110" s="209"/>
      <c r="AG110" s="209" t="s">
        <v>164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64" t="s">
        <v>282</v>
      </c>
      <c r="D111" s="260"/>
      <c r="E111" s="261">
        <v>1.06375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166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64" t="s">
        <v>201</v>
      </c>
      <c r="D112" s="260"/>
      <c r="E112" s="261">
        <v>2.2662499999999999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166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64" t="s">
        <v>283</v>
      </c>
      <c r="D113" s="260"/>
      <c r="E113" s="261">
        <v>0.99150000000000005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166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26"/>
      <c r="B114" s="227"/>
      <c r="C114" s="264" t="s">
        <v>284</v>
      </c>
      <c r="D114" s="260"/>
      <c r="E114" s="261">
        <v>5.95</v>
      </c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166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5">
      <c r="A115" s="237">
        <v>39</v>
      </c>
      <c r="B115" s="238" t="s">
        <v>285</v>
      </c>
      <c r="C115" s="252" t="s">
        <v>286</v>
      </c>
      <c r="D115" s="239" t="s">
        <v>178</v>
      </c>
      <c r="E115" s="240">
        <v>9.9149999999999991</v>
      </c>
      <c r="F115" s="241"/>
      <c r="G115" s="242">
        <f>ROUND(E115*F115,2)</f>
        <v>0</v>
      </c>
      <c r="H115" s="229">
        <v>90.05</v>
      </c>
      <c r="I115" s="228">
        <f>ROUND(E115*H115,2)</f>
        <v>892.85</v>
      </c>
      <c r="J115" s="229">
        <v>55.45</v>
      </c>
      <c r="K115" s="228">
        <f>ROUND(E115*J115,2)</f>
        <v>549.79</v>
      </c>
      <c r="L115" s="228">
        <v>15</v>
      </c>
      <c r="M115" s="228">
        <f>G115*(1+L115/100)</f>
        <v>0</v>
      </c>
      <c r="N115" s="228">
        <v>3.2000000000000003E-4</v>
      </c>
      <c r="O115" s="228">
        <f>ROUND(E115*N115,2)</f>
        <v>0</v>
      </c>
      <c r="P115" s="228">
        <v>0</v>
      </c>
      <c r="Q115" s="228">
        <f>ROUND(E115*P115,2)</f>
        <v>0</v>
      </c>
      <c r="R115" s="228"/>
      <c r="S115" s="228" t="s">
        <v>138</v>
      </c>
      <c r="T115" s="228" t="s">
        <v>139</v>
      </c>
      <c r="U115" s="228">
        <v>0.11</v>
      </c>
      <c r="V115" s="228">
        <f>ROUND(E115*U115,2)</f>
        <v>1.0900000000000001</v>
      </c>
      <c r="W115" s="228"/>
      <c r="X115" s="228" t="s">
        <v>163</v>
      </c>
      <c r="Y115" s="209"/>
      <c r="Z115" s="209"/>
      <c r="AA115" s="209"/>
      <c r="AB115" s="209"/>
      <c r="AC115" s="209"/>
      <c r="AD115" s="209"/>
      <c r="AE115" s="209"/>
      <c r="AF115" s="209"/>
      <c r="AG115" s="209" t="s">
        <v>164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26"/>
      <c r="B116" s="227"/>
      <c r="C116" s="264" t="s">
        <v>287</v>
      </c>
      <c r="D116" s="260"/>
      <c r="E116" s="261">
        <v>9.9149999999999991</v>
      </c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09"/>
      <c r="Z116" s="209"/>
      <c r="AA116" s="209"/>
      <c r="AB116" s="209"/>
      <c r="AC116" s="209"/>
      <c r="AD116" s="209"/>
      <c r="AE116" s="209"/>
      <c r="AF116" s="209"/>
      <c r="AG116" s="209" t="s">
        <v>166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43">
        <v>40</v>
      </c>
      <c r="B117" s="244" t="s">
        <v>288</v>
      </c>
      <c r="C117" s="251" t="s">
        <v>289</v>
      </c>
      <c r="D117" s="245" t="s">
        <v>0</v>
      </c>
      <c r="E117" s="246">
        <v>85.798400000000001</v>
      </c>
      <c r="F117" s="247"/>
      <c r="G117" s="248">
        <f>ROUND(E117*F117,2)</f>
        <v>0</v>
      </c>
      <c r="H117" s="229">
        <v>0</v>
      </c>
      <c r="I117" s="228">
        <f>ROUND(E117*H117,2)</f>
        <v>0</v>
      </c>
      <c r="J117" s="229">
        <v>4.1500000000000004</v>
      </c>
      <c r="K117" s="228">
        <f>ROUND(E117*J117,2)</f>
        <v>356.06</v>
      </c>
      <c r="L117" s="228">
        <v>15</v>
      </c>
      <c r="M117" s="228">
        <f>G117*(1+L117/100)</f>
        <v>0</v>
      </c>
      <c r="N117" s="228">
        <v>0</v>
      </c>
      <c r="O117" s="228">
        <f>ROUND(E117*N117,2)</f>
        <v>0</v>
      </c>
      <c r="P117" s="228">
        <v>0</v>
      </c>
      <c r="Q117" s="228">
        <f>ROUND(E117*P117,2)</f>
        <v>0</v>
      </c>
      <c r="R117" s="228"/>
      <c r="S117" s="228" t="s">
        <v>138</v>
      </c>
      <c r="T117" s="228" t="s">
        <v>139</v>
      </c>
      <c r="U117" s="228">
        <v>0</v>
      </c>
      <c r="V117" s="228">
        <f>ROUND(E117*U117,2)</f>
        <v>0</v>
      </c>
      <c r="W117" s="228"/>
      <c r="X117" s="228" t="s">
        <v>163</v>
      </c>
      <c r="Y117" s="209"/>
      <c r="Z117" s="209"/>
      <c r="AA117" s="209"/>
      <c r="AB117" s="209"/>
      <c r="AC117" s="209"/>
      <c r="AD117" s="209"/>
      <c r="AE117" s="209"/>
      <c r="AF117" s="209"/>
      <c r="AG117" s="209" t="s">
        <v>290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x14ac:dyDescent="0.25">
      <c r="A118" s="231" t="s">
        <v>133</v>
      </c>
      <c r="B118" s="232" t="s">
        <v>73</v>
      </c>
      <c r="C118" s="250" t="s">
        <v>74</v>
      </c>
      <c r="D118" s="233"/>
      <c r="E118" s="234"/>
      <c r="F118" s="235"/>
      <c r="G118" s="236">
        <f>SUMIF(AG119:AG119,"&lt;&gt;NOR",G119:G119)</f>
        <v>0</v>
      </c>
      <c r="H118" s="230"/>
      <c r="I118" s="230">
        <f>SUM(I119:I119)</f>
        <v>0</v>
      </c>
      <c r="J118" s="230"/>
      <c r="K118" s="230">
        <f>SUM(K119:K119)</f>
        <v>2000</v>
      </c>
      <c r="L118" s="230"/>
      <c r="M118" s="230">
        <f>SUM(M119:M119)</f>
        <v>0</v>
      </c>
      <c r="N118" s="230"/>
      <c r="O118" s="230">
        <f>SUM(O119:O119)</f>
        <v>0</v>
      </c>
      <c r="P118" s="230"/>
      <c r="Q118" s="230">
        <f>SUM(Q119:Q119)</f>
        <v>0</v>
      </c>
      <c r="R118" s="230"/>
      <c r="S118" s="230"/>
      <c r="T118" s="230"/>
      <c r="U118" s="230"/>
      <c r="V118" s="230">
        <f>SUM(V119:V119)</f>
        <v>0.16</v>
      </c>
      <c r="W118" s="230"/>
      <c r="X118" s="230"/>
      <c r="AG118" t="s">
        <v>134</v>
      </c>
    </row>
    <row r="119" spans="1:60" outlineLevel="1" x14ac:dyDescent="0.25">
      <c r="A119" s="243">
        <v>41</v>
      </c>
      <c r="B119" s="244" t="s">
        <v>291</v>
      </c>
      <c r="C119" s="251" t="s">
        <v>292</v>
      </c>
      <c r="D119" s="245" t="s">
        <v>293</v>
      </c>
      <c r="E119" s="246">
        <v>1</v>
      </c>
      <c r="F119" s="247"/>
      <c r="G119" s="248">
        <f>ROUND(E119*F119,2)</f>
        <v>0</v>
      </c>
      <c r="H119" s="229">
        <v>0</v>
      </c>
      <c r="I119" s="228">
        <f>ROUND(E119*H119,2)</f>
        <v>0</v>
      </c>
      <c r="J119" s="229">
        <v>2000</v>
      </c>
      <c r="K119" s="228">
        <f>ROUND(E119*J119,2)</f>
        <v>2000</v>
      </c>
      <c r="L119" s="228">
        <v>15</v>
      </c>
      <c r="M119" s="228">
        <f>G119*(1+L119/100)</f>
        <v>0</v>
      </c>
      <c r="N119" s="228">
        <v>0</v>
      </c>
      <c r="O119" s="228">
        <f>ROUND(E119*N119,2)</f>
        <v>0</v>
      </c>
      <c r="P119" s="228">
        <v>0</v>
      </c>
      <c r="Q119" s="228">
        <f>ROUND(E119*P119,2)</f>
        <v>0</v>
      </c>
      <c r="R119" s="228"/>
      <c r="S119" s="228" t="s">
        <v>138</v>
      </c>
      <c r="T119" s="228" t="s">
        <v>139</v>
      </c>
      <c r="U119" s="228">
        <v>0.157</v>
      </c>
      <c r="V119" s="228">
        <f>ROUND(E119*U119,2)</f>
        <v>0.16</v>
      </c>
      <c r="W119" s="228"/>
      <c r="X119" s="228" t="s">
        <v>163</v>
      </c>
      <c r="Y119" s="209"/>
      <c r="Z119" s="209"/>
      <c r="AA119" s="209"/>
      <c r="AB119" s="209"/>
      <c r="AC119" s="209"/>
      <c r="AD119" s="209"/>
      <c r="AE119" s="209"/>
      <c r="AF119" s="209"/>
      <c r="AG119" s="209" t="s">
        <v>164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x14ac:dyDescent="0.25">
      <c r="A120" s="231" t="s">
        <v>133</v>
      </c>
      <c r="B120" s="232" t="s">
        <v>75</v>
      </c>
      <c r="C120" s="250" t="s">
        <v>76</v>
      </c>
      <c r="D120" s="233"/>
      <c r="E120" s="234"/>
      <c r="F120" s="235"/>
      <c r="G120" s="236">
        <f>SUMIF(AG121:AG128,"&lt;&gt;NOR",G121:G128)</f>
        <v>0</v>
      </c>
      <c r="H120" s="230"/>
      <c r="I120" s="230">
        <f>SUM(I121:I128)</f>
        <v>1855.8999999999999</v>
      </c>
      <c r="J120" s="230"/>
      <c r="K120" s="230">
        <f>SUM(K121:K128)</f>
        <v>5907.8399999999992</v>
      </c>
      <c r="L120" s="230"/>
      <c r="M120" s="230">
        <f>SUM(M121:M128)</f>
        <v>0</v>
      </c>
      <c r="N120" s="230"/>
      <c r="O120" s="230">
        <f>SUM(O121:O128)</f>
        <v>0.01</v>
      </c>
      <c r="P120" s="230"/>
      <c r="Q120" s="230">
        <f>SUM(Q121:Q128)</f>
        <v>0</v>
      </c>
      <c r="R120" s="230"/>
      <c r="S120" s="230"/>
      <c r="T120" s="230"/>
      <c r="U120" s="230"/>
      <c r="V120" s="230">
        <f>SUM(V121:V128)</f>
        <v>6.7100000000000009</v>
      </c>
      <c r="W120" s="230"/>
      <c r="X120" s="230"/>
      <c r="AG120" t="s">
        <v>134</v>
      </c>
    </row>
    <row r="121" spans="1:60" outlineLevel="1" x14ac:dyDescent="0.25">
      <c r="A121" s="243">
        <v>42</v>
      </c>
      <c r="B121" s="244" t="s">
        <v>294</v>
      </c>
      <c r="C121" s="251" t="s">
        <v>295</v>
      </c>
      <c r="D121" s="245" t="s">
        <v>178</v>
      </c>
      <c r="E121" s="246">
        <v>10</v>
      </c>
      <c r="F121" s="247"/>
      <c r="G121" s="248">
        <f>ROUND(E121*F121,2)</f>
        <v>0</v>
      </c>
      <c r="H121" s="229">
        <v>184.91</v>
      </c>
      <c r="I121" s="228">
        <f>ROUND(E121*H121,2)</f>
        <v>1849.1</v>
      </c>
      <c r="J121" s="229">
        <v>266.08999999999997</v>
      </c>
      <c r="K121" s="228">
        <f>ROUND(E121*J121,2)</f>
        <v>2660.9</v>
      </c>
      <c r="L121" s="228">
        <v>15</v>
      </c>
      <c r="M121" s="228">
        <f>G121*(1+L121/100)</f>
        <v>0</v>
      </c>
      <c r="N121" s="228">
        <v>5.1999999999999995E-4</v>
      </c>
      <c r="O121" s="228">
        <f>ROUND(E121*N121,2)</f>
        <v>0.01</v>
      </c>
      <c r="P121" s="228">
        <v>0</v>
      </c>
      <c r="Q121" s="228">
        <f>ROUND(E121*P121,2)</f>
        <v>0</v>
      </c>
      <c r="R121" s="228"/>
      <c r="S121" s="228" t="s">
        <v>138</v>
      </c>
      <c r="T121" s="228" t="s">
        <v>139</v>
      </c>
      <c r="U121" s="228">
        <v>0.52900000000000003</v>
      </c>
      <c r="V121" s="228">
        <f>ROUND(E121*U121,2)</f>
        <v>5.29</v>
      </c>
      <c r="W121" s="228"/>
      <c r="X121" s="228" t="s">
        <v>163</v>
      </c>
      <c r="Y121" s="209"/>
      <c r="Z121" s="209"/>
      <c r="AA121" s="209"/>
      <c r="AB121" s="209"/>
      <c r="AC121" s="209"/>
      <c r="AD121" s="209"/>
      <c r="AE121" s="209"/>
      <c r="AF121" s="209"/>
      <c r="AG121" s="209" t="s">
        <v>164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43">
        <v>43</v>
      </c>
      <c r="B122" s="244" t="s">
        <v>296</v>
      </c>
      <c r="C122" s="251" t="s">
        <v>297</v>
      </c>
      <c r="D122" s="245" t="s">
        <v>169</v>
      </c>
      <c r="E122" s="246">
        <v>1</v>
      </c>
      <c r="F122" s="247"/>
      <c r="G122" s="248">
        <f>ROUND(E122*F122,2)</f>
        <v>0</v>
      </c>
      <c r="H122" s="229">
        <v>0</v>
      </c>
      <c r="I122" s="228">
        <f>ROUND(E122*H122,2)</f>
        <v>0</v>
      </c>
      <c r="J122" s="229">
        <v>79.2</v>
      </c>
      <c r="K122" s="228">
        <f>ROUND(E122*J122,2)</f>
        <v>79.2</v>
      </c>
      <c r="L122" s="228">
        <v>15</v>
      </c>
      <c r="M122" s="228">
        <f>G122*(1+L122/100)</f>
        <v>0</v>
      </c>
      <c r="N122" s="228">
        <v>0</v>
      </c>
      <c r="O122" s="228">
        <f>ROUND(E122*N122,2)</f>
        <v>0</v>
      </c>
      <c r="P122" s="228">
        <v>0</v>
      </c>
      <c r="Q122" s="228">
        <f>ROUND(E122*P122,2)</f>
        <v>0</v>
      </c>
      <c r="R122" s="228"/>
      <c r="S122" s="228" t="s">
        <v>138</v>
      </c>
      <c r="T122" s="228" t="s">
        <v>139</v>
      </c>
      <c r="U122" s="228">
        <v>0.157</v>
      </c>
      <c r="V122" s="228">
        <f>ROUND(E122*U122,2)</f>
        <v>0.16</v>
      </c>
      <c r="W122" s="228"/>
      <c r="X122" s="228" t="s">
        <v>163</v>
      </c>
      <c r="Y122" s="209"/>
      <c r="Z122" s="209"/>
      <c r="AA122" s="209"/>
      <c r="AB122" s="209"/>
      <c r="AC122" s="209"/>
      <c r="AD122" s="209"/>
      <c r="AE122" s="209"/>
      <c r="AF122" s="209"/>
      <c r="AG122" s="209" t="s">
        <v>164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43">
        <v>44</v>
      </c>
      <c r="B123" s="244" t="s">
        <v>298</v>
      </c>
      <c r="C123" s="251" t="s">
        <v>299</v>
      </c>
      <c r="D123" s="245" t="s">
        <v>169</v>
      </c>
      <c r="E123" s="246">
        <v>3</v>
      </c>
      <c r="F123" s="247"/>
      <c r="G123" s="248">
        <f>ROUND(E123*F123,2)</f>
        <v>0</v>
      </c>
      <c r="H123" s="229">
        <v>0</v>
      </c>
      <c r="I123" s="228">
        <f>ROUND(E123*H123,2)</f>
        <v>0</v>
      </c>
      <c r="J123" s="229">
        <v>87.7</v>
      </c>
      <c r="K123" s="228">
        <f>ROUND(E123*J123,2)</f>
        <v>263.10000000000002</v>
      </c>
      <c r="L123" s="228">
        <v>15</v>
      </c>
      <c r="M123" s="228">
        <f>G123*(1+L123/100)</f>
        <v>0</v>
      </c>
      <c r="N123" s="228">
        <v>0</v>
      </c>
      <c r="O123" s="228">
        <f>ROUND(E123*N123,2)</f>
        <v>0</v>
      </c>
      <c r="P123" s="228">
        <v>0</v>
      </c>
      <c r="Q123" s="228">
        <f>ROUND(E123*P123,2)</f>
        <v>0</v>
      </c>
      <c r="R123" s="228"/>
      <c r="S123" s="228" t="s">
        <v>138</v>
      </c>
      <c r="T123" s="228" t="s">
        <v>139</v>
      </c>
      <c r="U123" s="228">
        <v>0.17399999999999999</v>
      </c>
      <c r="V123" s="228">
        <f>ROUND(E123*U123,2)</f>
        <v>0.52</v>
      </c>
      <c r="W123" s="228"/>
      <c r="X123" s="228" t="s">
        <v>163</v>
      </c>
      <c r="Y123" s="209"/>
      <c r="Z123" s="209"/>
      <c r="AA123" s="209"/>
      <c r="AB123" s="209"/>
      <c r="AC123" s="209"/>
      <c r="AD123" s="209"/>
      <c r="AE123" s="209"/>
      <c r="AF123" s="209"/>
      <c r="AG123" s="209" t="s">
        <v>164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43">
        <v>45</v>
      </c>
      <c r="B124" s="244" t="s">
        <v>300</v>
      </c>
      <c r="C124" s="251" t="s">
        <v>301</v>
      </c>
      <c r="D124" s="245" t="s">
        <v>169</v>
      </c>
      <c r="E124" s="246">
        <v>1</v>
      </c>
      <c r="F124" s="247"/>
      <c r="G124" s="248">
        <f>ROUND(E124*F124,2)</f>
        <v>0</v>
      </c>
      <c r="H124" s="229">
        <v>0</v>
      </c>
      <c r="I124" s="228">
        <f>ROUND(E124*H124,2)</f>
        <v>0</v>
      </c>
      <c r="J124" s="229">
        <v>130.5</v>
      </c>
      <c r="K124" s="228">
        <f>ROUND(E124*J124,2)</f>
        <v>130.5</v>
      </c>
      <c r="L124" s="228">
        <v>15</v>
      </c>
      <c r="M124" s="228">
        <f>G124*(1+L124/100)</f>
        <v>0</v>
      </c>
      <c r="N124" s="228">
        <v>0</v>
      </c>
      <c r="O124" s="228">
        <f>ROUND(E124*N124,2)</f>
        <v>0</v>
      </c>
      <c r="P124" s="228">
        <v>0</v>
      </c>
      <c r="Q124" s="228">
        <f>ROUND(E124*P124,2)</f>
        <v>0</v>
      </c>
      <c r="R124" s="228"/>
      <c r="S124" s="228" t="s">
        <v>138</v>
      </c>
      <c r="T124" s="228" t="s">
        <v>139</v>
      </c>
      <c r="U124" s="228">
        <v>0.25900000000000001</v>
      </c>
      <c r="V124" s="228">
        <f>ROUND(E124*U124,2)</f>
        <v>0.26</v>
      </c>
      <c r="W124" s="228"/>
      <c r="X124" s="228" t="s">
        <v>163</v>
      </c>
      <c r="Y124" s="209"/>
      <c r="Z124" s="209"/>
      <c r="AA124" s="209"/>
      <c r="AB124" s="209"/>
      <c r="AC124" s="209"/>
      <c r="AD124" s="209"/>
      <c r="AE124" s="209"/>
      <c r="AF124" s="209"/>
      <c r="AG124" s="209" t="s">
        <v>164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43">
        <v>46</v>
      </c>
      <c r="B125" s="244" t="s">
        <v>302</v>
      </c>
      <c r="C125" s="251" t="s">
        <v>303</v>
      </c>
      <c r="D125" s="245" t="s">
        <v>178</v>
      </c>
      <c r="E125" s="246">
        <v>10</v>
      </c>
      <c r="F125" s="247"/>
      <c r="G125" s="248">
        <f>ROUND(E125*F125,2)</f>
        <v>0</v>
      </c>
      <c r="H125" s="229">
        <v>0.68</v>
      </c>
      <c r="I125" s="228">
        <f>ROUND(E125*H125,2)</f>
        <v>6.8</v>
      </c>
      <c r="J125" s="229">
        <v>24.22</v>
      </c>
      <c r="K125" s="228">
        <f>ROUND(E125*J125,2)</f>
        <v>242.2</v>
      </c>
      <c r="L125" s="228">
        <v>15</v>
      </c>
      <c r="M125" s="228">
        <f>G125*(1+L125/100)</f>
        <v>0</v>
      </c>
      <c r="N125" s="228">
        <v>0</v>
      </c>
      <c r="O125" s="228">
        <f>ROUND(E125*N125,2)</f>
        <v>0</v>
      </c>
      <c r="P125" s="228">
        <v>0</v>
      </c>
      <c r="Q125" s="228">
        <f>ROUND(E125*P125,2)</f>
        <v>0</v>
      </c>
      <c r="R125" s="228"/>
      <c r="S125" s="228" t="s">
        <v>138</v>
      </c>
      <c r="T125" s="228" t="s">
        <v>139</v>
      </c>
      <c r="U125" s="228">
        <v>4.8000000000000001E-2</v>
      </c>
      <c r="V125" s="228">
        <f>ROUND(E125*U125,2)</f>
        <v>0.48</v>
      </c>
      <c r="W125" s="228"/>
      <c r="X125" s="228" t="s">
        <v>163</v>
      </c>
      <c r="Y125" s="209"/>
      <c r="Z125" s="209"/>
      <c r="AA125" s="209"/>
      <c r="AB125" s="209"/>
      <c r="AC125" s="209"/>
      <c r="AD125" s="209"/>
      <c r="AE125" s="209"/>
      <c r="AF125" s="209"/>
      <c r="AG125" s="209" t="s">
        <v>164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43">
        <v>47</v>
      </c>
      <c r="B126" s="244" t="s">
        <v>304</v>
      </c>
      <c r="C126" s="251" t="s">
        <v>305</v>
      </c>
      <c r="D126" s="245" t="s">
        <v>306</v>
      </c>
      <c r="E126" s="246">
        <v>3</v>
      </c>
      <c r="F126" s="247"/>
      <c r="G126" s="248">
        <f>ROUND(E126*F126,2)</f>
        <v>0</v>
      </c>
      <c r="H126" s="229">
        <v>0</v>
      </c>
      <c r="I126" s="228">
        <f>ROUND(E126*H126,2)</f>
        <v>0</v>
      </c>
      <c r="J126" s="229">
        <v>500</v>
      </c>
      <c r="K126" s="228">
        <f>ROUND(E126*J126,2)</f>
        <v>1500</v>
      </c>
      <c r="L126" s="228">
        <v>15</v>
      </c>
      <c r="M126" s="228">
        <f>G126*(1+L126/100)</f>
        <v>0</v>
      </c>
      <c r="N126" s="228">
        <v>0</v>
      </c>
      <c r="O126" s="228">
        <f>ROUND(E126*N126,2)</f>
        <v>0</v>
      </c>
      <c r="P126" s="228">
        <v>0</v>
      </c>
      <c r="Q126" s="228">
        <f>ROUND(E126*P126,2)</f>
        <v>0</v>
      </c>
      <c r="R126" s="228"/>
      <c r="S126" s="228" t="s">
        <v>138</v>
      </c>
      <c r="T126" s="228" t="s">
        <v>139</v>
      </c>
      <c r="U126" s="228">
        <v>0</v>
      </c>
      <c r="V126" s="228">
        <f>ROUND(E126*U126,2)</f>
        <v>0</v>
      </c>
      <c r="W126" s="228"/>
      <c r="X126" s="228" t="s">
        <v>163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164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ht="20.399999999999999" outlineLevel="1" x14ac:dyDescent="0.25">
      <c r="A127" s="243">
        <v>48</v>
      </c>
      <c r="B127" s="244" t="s">
        <v>307</v>
      </c>
      <c r="C127" s="251" t="s">
        <v>308</v>
      </c>
      <c r="D127" s="245" t="s">
        <v>204</v>
      </c>
      <c r="E127" s="246">
        <v>2</v>
      </c>
      <c r="F127" s="247"/>
      <c r="G127" s="248">
        <f>ROUND(E127*F127,2)</f>
        <v>0</v>
      </c>
      <c r="H127" s="229">
        <v>0</v>
      </c>
      <c r="I127" s="228">
        <f>ROUND(E127*H127,2)</f>
        <v>0</v>
      </c>
      <c r="J127" s="229">
        <v>450</v>
      </c>
      <c r="K127" s="228">
        <f>ROUND(E127*J127,2)</f>
        <v>900</v>
      </c>
      <c r="L127" s="228">
        <v>15</v>
      </c>
      <c r="M127" s="228">
        <f>G127*(1+L127/100)</f>
        <v>0</v>
      </c>
      <c r="N127" s="228">
        <v>0</v>
      </c>
      <c r="O127" s="228">
        <f>ROUND(E127*N127,2)</f>
        <v>0</v>
      </c>
      <c r="P127" s="228">
        <v>0</v>
      </c>
      <c r="Q127" s="228">
        <f>ROUND(E127*P127,2)</f>
        <v>0</v>
      </c>
      <c r="R127" s="228"/>
      <c r="S127" s="228" t="s">
        <v>138</v>
      </c>
      <c r="T127" s="228" t="s">
        <v>139</v>
      </c>
      <c r="U127" s="228">
        <v>0</v>
      </c>
      <c r="V127" s="228">
        <f>ROUND(E127*U127,2)</f>
        <v>0</v>
      </c>
      <c r="W127" s="228"/>
      <c r="X127" s="228" t="s">
        <v>163</v>
      </c>
      <c r="Y127" s="209"/>
      <c r="Z127" s="209"/>
      <c r="AA127" s="209"/>
      <c r="AB127" s="209"/>
      <c r="AC127" s="209"/>
      <c r="AD127" s="209"/>
      <c r="AE127" s="209"/>
      <c r="AF127" s="209"/>
      <c r="AG127" s="209" t="s">
        <v>164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43">
        <v>49</v>
      </c>
      <c r="B128" s="244" t="s">
        <v>309</v>
      </c>
      <c r="C128" s="251" t="s">
        <v>310</v>
      </c>
      <c r="D128" s="245" t="s">
        <v>0</v>
      </c>
      <c r="E128" s="246">
        <v>71.317999999999998</v>
      </c>
      <c r="F128" s="247"/>
      <c r="G128" s="248">
        <f>ROUND(E128*F128,2)</f>
        <v>0</v>
      </c>
      <c r="H128" s="229">
        <v>0</v>
      </c>
      <c r="I128" s="228">
        <f>ROUND(E128*H128,2)</f>
        <v>0</v>
      </c>
      <c r="J128" s="229">
        <v>1.85</v>
      </c>
      <c r="K128" s="228">
        <f>ROUND(E128*J128,2)</f>
        <v>131.94</v>
      </c>
      <c r="L128" s="228">
        <v>15</v>
      </c>
      <c r="M128" s="228">
        <f>G128*(1+L128/100)</f>
        <v>0</v>
      </c>
      <c r="N128" s="228">
        <v>0</v>
      </c>
      <c r="O128" s="228">
        <f>ROUND(E128*N128,2)</f>
        <v>0</v>
      </c>
      <c r="P128" s="228">
        <v>0</v>
      </c>
      <c r="Q128" s="228">
        <f>ROUND(E128*P128,2)</f>
        <v>0</v>
      </c>
      <c r="R128" s="228"/>
      <c r="S128" s="228" t="s">
        <v>138</v>
      </c>
      <c r="T128" s="228" t="s">
        <v>139</v>
      </c>
      <c r="U128" s="228">
        <v>0</v>
      </c>
      <c r="V128" s="228">
        <f>ROUND(E128*U128,2)</f>
        <v>0</v>
      </c>
      <c r="W128" s="228"/>
      <c r="X128" s="228" t="s">
        <v>163</v>
      </c>
      <c r="Y128" s="209"/>
      <c r="Z128" s="209"/>
      <c r="AA128" s="209"/>
      <c r="AB128" s="209"/>
      <c r="AC128" s="209"/>
      <c r="AD128" s="209"/>
      <c r="AE128" s="209"/>
      <c r="AF128" s="209"/>
      <c r="AG128" s="209" t="s">
        <v>290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x14ac:dyDescent="0.25">
      <c r="A129" s="231" t="s">
        <v>133</v>
      </c>
      <c r="B129" s="232" t="s">
        <v>77</v>
      </c>
      <c r="C129" s="250" t="s">
        <v>78</v>
      </c>
      <c r="D129" s="233"/>
      <c r="E129" s="234"/>
      <c r="F129" s="235"/>
      <c r="G129" s="236">
        <f>SUMIF(AG130:AG135,"&lt;&gt;NOR",G130:G135)</f>
        <v>0</v>
      </c>
      <c r="H129" s="230"/>
      <c r="I129" s="230">
        <f>SUM(I130:I135)</f>
        <v>3144.2499999999995</v>
      </c>
      <c r="J129" s="230"/>
      <c r="K129" s="230">
        <f>SUM(K130:K135)</f>
        <v>7766.59</v>
      </c>
      <c r="L129" s="230"/>
      <c r="M129" s="230">
        <f>SUM(M130:M135)</f>
        <v>0</v>
      </c>
      <c r="N129" s="230"/>
      <c r="O129" s="230">
        <f>SUM(O130:O135)</f>
        <v>0.08</v>
      </c>
      <c r="P129" s="230"/>
      <c r="Q129" s="230">
        <f>SUM(Q130:Q135)</f>
        <v>0</v>
      </c>
      <c r="R129" s="230"/>
      <c r="S129" s="230"/>
      <c r="T129" s="230"/>
      <c r="U129" s="230"/>
      <c r="V129" s="230">
        <f>SUM(V130:V135)</f>
        <v>16.3</v>
      </c>
      <c r="W129" s="230"/>
      <c r="X129" s="230"/>
      <c r="AG129" t="s">
        <v>134</v>
      </c>
    </row>
    <row r="130" spans="1:60" outlineLevel="1" x14ac:dyDescent="0.25">
      <c r="A130" s="243">
        <v>50</v>
      </c>
      <c r="B130" s="244" t="s">
        <v>311</v>
      </c>
      <c r="C130" s="251" t="s">
        <v>312</v>
      </c>
      <c r="D130" s="245" t="s">
        <v>178</v>
      </c>
      <c r="E130" s="246">
        <v>20</v>
      </c>
      <c r="F130" s="247"/>
      <c r="G130" s="248">
        <f>ROUND(E130*F130,2)</f>
        <v>0</v>
      </c>
      <c r="H130" s="229">
        <v>78.180000000000007</v>
      </c>
      <c r="I130" s="228">
        <f>ROUND(E130*H130,2)</f>
        <v>1563.6</v>
      </c>
      <c r="J130" s="229">
        <v>257.82</v>
      </c>
      <c r="K130" s="228">
        <f>ROUND(E130*J130,2)</f>
        <v>5156.3999999999996</v>
      </c>
      <c r="L130" s="228">
        <v>15</v>
      </c>
      <c r="M130" s="228">
        <f>G130*(1+L130/100)</f>
        <v>0</v>
      </c>
      <c r="N130" s="228">
        <v>3.9899999999999996E-3</v>
      </c>
      <c r="O130" s="228">
        <f>ROUND(E130*N130,2)</f>
        <v>0.08</v>
      </c>
      <c r="P130" s="228">
        <v>0</v>
      </c>
      <c r="Q130" s="228">
        <f>ROUND(E130*P130,2)</f>
        <v>0</v>
      </c>
      <c r="R130" s="228"/>
      <c r="S130" s="228" t="s">
        <v>138</v>
      </c>
      <c r="T130" s="228" t="s">
        <v>139</v>
      </c>
      <c r="U130" s="228">
        <v>0.54290000000000005</v>
      </c>
      <c r="V130" s="228">
        <f>ROUND(E130*U130,2)</f>
        <v>10.86</v>
      </c>
      <c r="W130" s="228"/>
      <c r="X130" s="228" t="s">
        <v>163</v>
      </c>
      <c r="Y130" s="209"/>
      <c r="Z130" s="209"/>
      <c r="AA130" s="209"/>
      <c r="AB130" s="209"/>
      <c r="AC130" s="209"/>
      <c r="AD130" s="209"/>
      <c r="AE130" s="209"/>
      <c r="AF130" s="209"/>
      <c r="AG130" s="209" t="s">
        <v>164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ht="20.399999999999999" outlineLevel="1" x14ac:dyDescent="0.25">
      <c r="A131" s="243">
        <v>51</v>
      </c>
      <c r="B131" s="244" t="s">
        <v>313</v>
      </c>
      <c r="C131" s="251" t="s">
        <v>314</v>
      </c>
      <c r="D131" s="245" t="s">
        <v>178</v>
      </c>
      <c r="E131" s="246">
        <v>20</v>
      </c>
      <c r="F131" s="247"/>
      <c r="G131" s="248">
        <f>ROUND(E131*F131,2)</f>
        <v>0</v>
      </c>
      <c r="H131" s="229">
        <v>27.39</v>
      </c>
      <c r="I131" s="228">
        <f>ROUND(E131*H131,2)</f>
        <v>547.79999999999995</v>
      </c>
      <c r="J131" s="229">
        <v>59.31</v>
      </c>
      <c r="K131" s="228">
        <f>ROUND(E131*J131,2)</f>
        <v>1186.2</v>
      </c>
      <c r="L131" s="228">
        <v>15</v>
      </c>
      <c r="M131" s="228">
        <f>G131*(1+L131/100)</f>
        <v>0</v>
      </c>
      <c r="N131" s="228">
        <v>4.0000000000000003E-5</v>
      </c>
      <c r="O131" s="228">
        <f>ROUND(E131*N131,2)</f>
        <v>0</v>
      </c>
      <c r="P131" s="228">
        <v>0</v>
      </c>
      <c r="Q131" s="228">
        <f>ROUND(E131*P131,2)</f>
        <v>0</v>
      </c>
      <c r="R131" s="228"/>
      <c r="S131" s="228" t="s">
        <v>138</v>
      </c>
      <c r="T131" s="228" t="s">
        <v>139</v>
      </c>
      <c r="U131" s="228">
        <v>0.129</v>
      </c>
      <c r="V131" s="228">
        <f>ROUND(E131*U131,2)</f>
        <v>2.58</v>
      </c>
      <c r="W131" s="228"/>
      <c r="X131" s="228" t="s">
        <v>163</v>
      </c>
      <c r="Y131" s="209"/>
      <c r="Z131" s="209"/>
      <c r="AA131" s="209"/>
      <c r="AB131" s="209"/>
      <c r="AC131" s="209"/>
      <c r="AD131" s="209"/>
      <c r="AE131" s="209"/>
      <c r="AF131" s="209"/>
      <c r="AG131" s="209" t="s">
        <v>164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43">
        <v>52</v>
      </c>
      <c r="B132" s="244" t="s">
        <v>315</v>
      </c>
      <c r="C132" s="251" t="s">
        <v>316</v>
      </c>
      <c r="D132" s="245" t="s">
        <v>169</v>
      </c>
      <c r="E132" s="246">
        <v>3</v>
      </c>
      <c r="F132" s="247"/>
      <c r="G132" s="248">
        <f>ROUND(E132*F132,2)</f>
        <v>0</v>
      </c>
      <c r="H132" s="229">
        <v>112.43</v>
      </c>
      <c r="I132" s="228">
        <f>ROUND(E132*H132,2)</f>
        <v>337.29</v>
      </c>
      <c r="J132" s="229">
        <v>118.57</v>
      </c>
      <c r="K132" s="228">
        <f>ROUND(E132*J132,2)</f>
        <v>355.71</v>
      </c>
      <c r="L132" s="228">
        <v>15</v>
      </c>
      <c r="M132" s="228">
        <f>G132*(1+L132/100)</f>
        <v>0</v>
      </c>
      <c r="N132" s="228">
        <v>6.3000000000000003E-4</v>
      </c>
      <c r="O132" s="228">
        <f>ROUND(E132*N132,2)</f>
        <v>0</v>
      </c>
      <c r="P132" s="228">
        <v>0</v>
      </c>
      <c r="Q132" s="228">
        <f>ROUND(E132*P132,2)</f>
        <v>0</v>
      </c>
      <c r="R132" s="228"/>
      <c r="S132" s="228" t="s">
        <v>138</v>
      </c>
      <c r="T132" s="228" t="s">
        <v>139</v>
      </c>
      <c r="U132" s="228">
        <v>0.27200000000000002</v>
      </c>
      <c r="V132" s="228">
        <f>ROUND(E132*U132,2)</f>
        <v>0.82</v>
      </c>
      <c r="W132" s="228"/>
      <c r="X132" s="228" t="s">
        <v>163</v>
      </c>
      <c r="Y132" s="209"/>
      <c r="Z132" s="209"/>
      <c r="AA132" s="209"/>
      <c r="AB132" s="209"/>
      <c r="AC132" s="209"/>
      <c r="AD132" s="209"/>
      <c r="AE132" s="209"/>
      <c r="AF132" s="209"/>
      <c r="AG132" s="209" t="s">
        <v>164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43">
        <v>53</v>
      </c>
      <c r="B133" s="244" t="s">
        <v>317</v>
      </c>
      <c r="C133" s="251" t="s">
        <v>318</v>
      </c>
      <c r="D133" s="245" t="s">
        <v>319</v>
      </c>
      <c r="E133" s="246">
        <v>3</v>
      </c>
      <c r="F133" s="247"/>
      <c r="G133" s="248">
        <f>ROUND(E133*F133,2)</f>
        <v>0</v>
      </c>
      <c r="H133" s="229">
        <v>230.12</v>
      </c>
      <c r="I133" s="228">
        <f>ROUND(E133*H133,2)</f>
        <v>690.36</v>
      </c>
      <c r="J133" s="229">
        <v>235.38</v>
      </c>
      <c r="K133" s="228">
        <f>ROUND(E133*J133,2)</f>
        <v>706.14</v>
      </c>
      <c r="L133" s="228">
        <v>15</v>
      </c>
      <c r="M133" s="228">
        <f>G133*(1+L133/100)</f>
        <v>0</v>
      </c>
      <c r="N133" s="228">
        <v>1.48E-3</v>
      </c>
      <c r="O133" s="228">
        <f>ROUND(E133*N133,2)</f>
        <v>0</v>
      </c>
      <c r="P133" s="228">
        <v>0</v>
      </c>
      <c r="Q133" s="228">
        <f>ROUND(E133*P133,2)</f>
        <v>0</v>
      </c>
      <c r="R133" s="228"/>
      <c r="S133" s="228" t="s">
        <v>138</v>
      </c>
      <c r="T133" s="228" t="s">
        <v>139</v>
      </c>
      <c r="U133" s="228">
        <v>0.54</v>
      </c>
      <c r="V133" s="228">
        <f>ROUND(E133*U133,2)</f>
        <v>1.62</v>
      </c>
      <c r="W133" s="228"/>
      <c r="X133" s="228" t="s">
        <v>163</v>
      </c>
      <c r="Y133" s="209"/>
      <c r="Z133" s="209"/>
      <c r="AA133" s="209"/>
      <c r="AB133" s="209"/>
      <c r="AC133" s="209"/>
      <c r="AD133" s="209"/>
      <c r="AE133" s="209"/>
      <c r="AF133" s="209"/>
      <c r="AG133" s="209" t="s">
        <v>164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43">
        <v>54</v>
      </c>
      <c r="B134" s="244" t="s">
        <v>320</v>
      </c>
      <c r="C134" s="251" t="s">
        <v>321</v>
      </c>
      <c r="D134" s="245" t="s">
        <v>178</v>
      </c>
      <c r="E134" s="246">
        <v>20</v>
      </c>
      <c r="F134" s="247"/>
      <c r="G134" s="248">
        <f>ROUND(E134*F134,2)</f>
        <v>0</v>
      </c>
      <c r="H134" s="229">
        <v>0.26</v>
      </c>
      <c r="I134" s="228">
        <f>ROUND(E134*H134,2)</f>
        <v>5.2</v>
      </c>
      <c r="J134" s="229">
        <v>10.64</v>
      </c>
      <c r="K134" s="228">
        <f>ROUND(E134*J134,2)</f>
        <v>212.8</v>
      </c>
      <c r="L134" s="228">
        <v>15</v>
      </c>
      <c r="M134" s="228">
        <f>G134*(1+L134/100)</f>
        <v>0</v>
      </c>
      <c r="N134" s="228">
        <v>0</v>
      </c>
      <c r="O134" s="228">
        <f>ROUND(E134*N134,2)</f>
        <v>0</v>
      </c>
      <c r="P134" s="228">
        <v>0</v>
      </c>
      <c r="Q134" s="228">
        <f>ROUND(E134*P134,2)</f>
        <v>0</v>
      </c>
      <c r="R134" s="228"/>
      <c r="S134" s="228" t="s">
        <v>138</v>
      </c>
      <c r="T134" s="228" t="s">
        <v>139</v>
      </c>
      <c r="U134" s="228">
        <v>2.1000000000000001E-2</v>
      </c>
      <c r="V134" s="228">
        <f>ROUND(E134*U134,2)</f>
        <v>0.42</v>
      </c>
      <c r="W134" s="228"/>
      <c r="X134" s="228" t="s">
        <v>163</v>
      </c>
      <c r="Y134" s="209"/>
      <c r="Z134" s="209"/>
      <c r="AA134" s="209"/>
      <c r="AB134" s="209"/>
      <c r="AC134" s="209"/>
      <c r="AD134" s="209"/>
      <c r="AE134" s="209"/>
      <c r="AF134" s="209"/>
      <c r="AG134" s="209" t="s">
        <v>164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43">
        <v>55</v>
      </c>
      <c r="B135" s="244" t="s">
        <v>322</v>
      </c>
      <c r="C135" s="251" t="s">
        <v>323</v>
      </c>
      <c r="D135" s="245" t="s">
        <v>0</v>
      </c>
      <c r="E135" s="246">
        <v>119.471</v>
      </c>
      <c r="F135" s="247"/>
      <c r="G135" s="248">
        <f>ROUND(E135*F135,2)</f>
        <v>0</v>
      </c>
      <c r="H135" s="229">
        <v>0</v>
      </c>
      <c r="I135" s="228">
        <f>ROUND(E135*H135,2)</f>
        <v>0</v>
      </c>
      <c r="J135" s="229">
        <v>1.25</v>
      </c>
      <c r="K135" s="228">
        <f>ROUND(E135*J135,2)</f>
        <v>149.34</v>
      </c>
      <c r="L135" s="228">
        <v>15</v>
      </c>
      <c r="M135" s="228">
        <f>G135*(1+L135/100)</f>
        <v>0</v>
      </c>
      <c r="N135" s="228">
        <v>0</v>
      </c>
      <c r="O135" s="228">
        <f>ROUND(E135*N135,2)</f>
        <v>0</v>
      </c>
      <c r="P135" s="228">
        <v>0</v>
      </c>
      <c r="Q135" s="228">
        <f>ROUND(E135*P135,2)</f>
        <v>0</v>
      </c>
      <c r="R135" s="228"/>
      <c r="S135" s="228" t="s">
        <v>138</v>
      </c>
      <c r="T135" s="228" t="s">
        <v>139</v>
      </c>
      <c r="U135" s="228">
        <v>0</v>
      </c>
      <c r="V135" s="228">
        <f>ROUND(E135*U135,2)</f>
        <v>0</v>
      </c>
      <c r="W135" s="228"/>
      <c r="X135" s="228" t="s">
        <v>163</v>
      </c>
      <c r="Y135" s="209"/>
      <c r="Z135" s="209"/>
      <c r="AA135" s="209"/>
      <c r="AB135" s="209"/>
      <c r="AC135" s="209"/>
      <c r="AD135" s="209"/>
      <c r="AE135" s="209"/>
      <c r="AF135" s="209"/>
      <c r="AG135" s="209" t="s">
        <v>290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x14ac:dyDescent="0.25">
      <c r="A136" s="231" t="s">
        <v>133</v>
      </c>
      <c r="B136" s="232" t="s">
        <v>79</v>
      </c>
      <c r="C136" s="250" t="s">
        <v>80</v>
      </c>
      <c r="D136" s="233"/>
      <c r="E136" s="234"/>
      <c r="F136" s="235"/>
      <c r="G136" s="236">
        <f>SUMIF(AG137:AG164,"&lt;&gt;NOR",G137:G164)</f>
        <v>0</v>
      </c>
      <c r="H136" s="230"/>
      <c r="I136" s="230">
        <f>SUM(I137:I164)</f>
        <v>22253.5</v>
      </c>
      <c r="J136" s="230"/>
      <c r="K136" s="230">
        <f>SUM(K137:K164)</f>
        <v>8065.8700000000008</v>
      </c>
      <c r="L136" s="230"/>
      <c r="M136" s="230">
        <f>SUM(M137:M164)</f>
        <v>0</v>
      </c>
      <c r="N136" s="230"/>
      <c r="O136" s="230">
        <f>SUM(O137:O164)</f>
        <v>0.05</v>
      </c>
      <c r="P136" s="230"/>
      <c r="Q136" s="230">
        <f>SUM(Q137:Q164)</f>
        <v>7.0000000000000007E-2</v>
      </c>
      <c r="R136" s="230"/>
      <c r="S136" s="230"/>
      <c r="T136" s="230"/>
      <c r="U136" s="230"/>
      <c r="V136" s="230">
        <f>SUM(V137:V164)</f>
        <v>12.81</v>
      </c>
      <c r="W136" s="230"/>
      <c r="X136" s="230"/>
      <c r="AG136" t="s">
        <v>134</v>
      </c>
    </row>
    <row r="137" spans="1:60" ht="20.399999999999999" outlineLevel="1" x14ac:dyDescent="0.25">
      <c r="A137" s="243">
        <v>56</v>
      </c>
      <c r="B137" s="244" t="s">
        <v>324</v>
      </c>
      <c r="C137" s="251" t="s">
        <v>325</v>
      </c>
      <c r="D137" s="245" t="s">
        <v>169</v>
      </c>
      <c r="E137" s="246">
        <v>1</v>
      </c>
      <c r="F137" s="247"/>
      <c r="G137" s="248">
        <f>ROUND(E137*F137,2)</f>
        <v>0</v>
      </c>
      <c r="H137" s="229">
        <v>3548.86</v>
      </c>
      <c r="I137" s="228">
        <f>ROUND(E137*H137,2)</f>
        <v>3548.86</v>
      </c>
      <c r="J137" s="229">
        <v>141.13999999999999</v>
      </c>
      <c r="K137" s="228">
        <f>ROUND(E137*J137,2)</f>
        <v>141.13999999999999</v>
      </c>
      <c r="L137" s="228">
        <v>15</v>
      </c>
      <c r="M137" s="228">
        <f>G137*(1+L137/100)</f>
        <v>0</v>
      </c>
      <c r="N137" s="228">
        <v>1.1800000000000001E-3</v>
      </c>
      <c r="O137" s="228">
        <f>ROUND(E137*N137,2)</f>
        <v>0</v>
      </c>
      <c r="P137" s="228">
        <v>0</v>
      </c>
      <c r="Q137" s="228">
        <f>ROUND(E137*P137,2)</f>
        <v>0</v>
      </c>
      <c r="R137" s="228"/>
      <c r="S137" s="228" t="s">
        <v>138</v>
      </c>
      <c r="T137" s="228" t="s">
        <v>139</v>
      </c>
      <c r="U137" s="228">
        <v>0.2</v>
      </c>
      <c r="V137" s="228">
        <f>ROUND(E137*U137,2)</f>
        <v>0.2</v>
      </c>
      <c r="W137" s="228"/>
      <c r="X137" s="228" t="s">
        <v>163</v>
      </c>
      <c r="Y137" s="209"/>
      <c r="Z137" s="209"/>
      <c r="AA137" s="209"/>
      <c r="AB137" s="209"/>
      <c r="AC137" s="209"/>
      <c r="AD137" s="209"/>
      <c r="AE137" s="209"/>
      <c r="AF137" s="209"/>
      <c r="AG137" s="209" t="s">
        <v>164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43">
        <v>57</v>
      </c>
      <c r="B138" s="244" t="s">
        <v>326</v>
      </c>
      <c r="C138" s="251" t="s">
        <v>327</v>
      </c>
      <c r="D138" s="245" t="s">
        <v>328</v>
      </c>
      <c r="E138" s="246">
        <v>1</v>
      </c>
      <c r="F138" s="247"/>
      <c r="G138" s="248">
        <f>ROUND(E138*F138,2)</f>
        <v>0</v>
      </c>
      <c r="H138" s="229">
        <v>0</v>
      </c>
      <c r="I138" s="228">
        <f>ROUND(E138*H138,2)</f>
        <v>0</v>
      </c>
      <c r="J138" s="229">
        <v>233.5</v>
      </c>
      <c r="K138" s="228">
        <f>ROUND(E138*J138,2)</f>
        <v>233.5</v>
      </c>
      <c r="L138" s="228">
        <v>15</v>
      </c>
      <c r="M138" s="228">
        <f>G138*(1+L138/100)</f>
        <v>0</v>
      </c>
      <c r="N138" s="228">
        <v>0</v>
      </c>
      <c r="O138" s="228">
        <f>ROUND(E138*N138,2)</f>
        <v>0</v>
      </c>
      <c r="P138" s="228">
        <v>1.933E-2</v>
      </c>
      <c r="Q138" s="228">
        <f>ROUND(E138*P138,2)</f>
        <v>0.02</v>
      </c>
      <c r="R138" s="228"/>
      <c r="S138" s="228" t="s">
        <v>138</v>
      </c>
      <c r="T138" s="228" t="s">
        <v>139</v>
      </c>
      <c r="U138" s="228">
        <v>0.59</v>
      </c>
      <c r="V138" s="228">
        <f>ROUND(E138*U138,2)</f>
        <v>0.59</v>
      </c>
      <c r="W138" s="228"/>
      <c r="X138" s="228" t="s">
        <v>163</v>
      </c>
      <c r="Y138" s="209"/>
      <c r="Z138" s="209"/>
      <c r="AA138" s="209"/>
      <c r="AB138" s="209"/>
      <c r="AC138" s="209"/>
      <c r="AD138" s="209"/>
      <c r="AE138" s="209"/>
      <c r="AF138" s="209"/>
      <c r="AG138" s="209" t="s">
        <v>164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ht="20.399999999999999" outlineLevel="1" x14ac:dyDescent="0.25">
      <c r="A139" s="243">
        <v>58</v>
      </c>
      <c r="B139" s="244" t="s">
        <v>329</v>
      </c>
      <c r="C139" s="251" t="s">
        <v>330</v>
      </c>
      <c r="D139" s="245" t="s">
        <v>328</v>
      </c>
      <c r="E139" s="246">
        <v>1</v>
      </c>
      <c r="F139" s="247"/>
      <c r="G139" s="248">
        <f>ROUND(E139*F139,2)</f>
        <v>0</v>
      </c>
      <c r="H139" s="229">
        <v>5865.31</v>
      </c>
      <c r="I139" s="228">
        <f>ROUND(E139*H139,2)</f>
        <v>5865.31</v>
      </c>
      <c r="J139" s="229">
        <v>819.69</v>
      </c>
      <c r="K139" s="228">
        <f>ROUND(E139*J139,2)</f>
        <v>819.69</v>
      </c>
      <c r="L139" s="228">
        <v>15</v>
      </c>
      <c r="M139" s="228">
        <f>G139*(1+L139/100)</f>
        <v>0</v>
      </c>
      <c r="N139" s="228">
        <v>2.8719999999999999E-2</v>
      </c>
      <c r="O139" s="228">
        <f>ROUND(E139*N139,2)</f>
        <v>0.03</v>
      </c>
      <c r="P139" s="228">
        <v>0</v>
      </c>
      <c r="Q139" s="228">
        <f>ROUND(E139*P139,2)</f>
        <v>0</v>
      </c>
      <c r="R139" s="228"/>
      <c r="S139" s="228" t="s">
        <v>138</v>
      </c>
      <c r="T139" s="228" t="s">
        <v>139</v>
      </c>
      <c r="U139" s="228">
        <v>1.5</v>
      </c>
      <c r="V139" s="228">
        <f>ROUND(E139*U139,2)</f>
        <v>1.5</v>
      </c>
      <c r="W139" s="228"/>
      <c r="X139" s="228" t="s">
        <v>163</v>
      </c>
      <c r="Y139" s="209"/>
      <c r="Z139" s="209"/>
      <c r="AA139" s="209"/>
      <c r="AB139" s="209"/>
      <c r="AC139" s="209"/>
      <c r="AD139" s="209"/>
      <c r="AE139" s="209"/>
      <c r="AF139" s="209"/>
      <c r="AG139" s="209" t="s">
        <v>164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43">
        <v>59</v>
      </c>
      <c r="B140" s="244" t="s">
        <v>331</v>
      </c>
      <c r="C140" s="251" t="s">
        <v>332</v>
      </c>
      <c r="D140" s="245" t="s">
        <v>328</v>
      </c>
      <c r="E140" s="246">
        <v>1</v>
      </c>
      <c r="F140" s="247"/>
      <c r="G140" s="248">
        <f>ROUND(E140*F140,2)</f>
        <v>0</v>
      </c>
      <c r="H140" s="229">
        <v>563.53</v>
      </c>
      <c r="I140" s="228">
        <f>ROUND(E140*H140,2)</f>
        <v>563.53</v>
      </c>
      <c r="J140" s="229">
        <v>672.47</v>
      </c>
      <c r="K140" s="228">
        <f>ROUND(E140*J140,2)</f>
        <v>672.47</v>
      </c>
      <c r="L140" s="228">
        <v>15</v>
      </c>
      <c r="M140" s="228">
        <f>G140*(1+L140/100)</f>
        <v>0</v>
      </c>
      <c r="N140" s="228">
        <v>1.8600000000000001E-3</v>
      </c>
      <c r="O140" s="228">
        <f>ROUND(E140*N140,2)</f>
        <v>0</v>
      </c>
      <c r="P140" s="228">
        <v>0</v>
      </c>
      <c r="Q140" s="228">
        <f>ROUND(E140*P140,2)</f>
        <v>0</v>
      </c>
      <c r="R140" s="228"/>
      <c r="S140" s="228" t="s">
        <v>138</v>
      </c>
      <c r="T140" s="228" t="s">
        <v>139</v>
      </c>
      <c r="U140" s="228">
        <v>1.3340000000000001</v>
      </c>
      <c r="V140" s="228">
        <f>ROUND(E140*U140,2)</f>
        <v>1.33</v>
      </c>
      <c r="W140" s="228"/>
      <c r="X140" s="228" t="s">
        <v>163</v>
      </c>
      <c r="Y140" s="209"/>
      <c r="Z140" s="209"/>
      <c r="AA140" s="209"/>
      <c r="AB140" s="209"/>
      <c r="AC140" s="209"/>
      <c r="AD140" s="209"/>
      <c r="AE140" s="209"/>
      <c r="AF140" s="209"/>
      <c r="AG140" s="209" t="s">
        <v>164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43">
        <v>60</v>
      </c>
      <c r="B141" s="244" t="s">
        <v>333</v>
      </c>
      <c r="C141" s="251" t="s">
        <v>334</v>
      </c>
      <c r="D141" s="245" t="s">
        <v>328</v>
      </c>
      <c r="E141" s="246">
        <v>1</v>
      </c>
      <c r="F141" s="247"/>
      <c r="G141" s="248">
        <f>ROUND(E141*F141,2)</f>
        <v>0</v>
      </c>
      <c r="H141" s="229">
        <v>99.75</v>
      </c>
      <c r="I141" s="228">
        <f>ROUND(E141*H141,2)</f>
        <v>99.75</v>
      </c>
      <c r="J141" s="229">
        <v>759.25</v>
      </c>
      <c r="K141" s="228">
        <f>ROUND(E141*J141,2)</f>
        <v>759.25</v>
      </c>
      <c r="L141" s="228">
        <v>15</v>
      </c>
      <c r="M141" s="228">
        <f>G141*(1+L141/100)</f>
        <v>0</v>
      </c>
      <c r="N141" s="228">
        <v>1.41E-3</v>
      </c>
      <c r="O141" s="228">
        <f>ROUND(E141*N141,2)</f>
        <v>0</v>
      </c>
      <c r="P141" s="228">
        <v>0</v>
      </c>
      <c r="Q141" s="228">
        <f>ROUND(E141*P141,2)</f>
        <v>0</v>
      </c>
      <c r="R141" s="228"/>
      <c r="S141" s="228" t="s">
        <v>138</v>
      </c>
      <c r="T141" s="228" t="s">
        <v>139</v>
      </c>
      <c r="U141" s="228">
        <v>1.575</v>
      </c>
      <c r="V141" s="228">
        <f>ROUND(E141*U141,2)</f>
        <v>1.58</v>
      </c>
      <c r="W141" s="228"/>
      <c r="X141" s="228" t="s">
        <v>163</v>
      </c>
      <c r="Y141" s="209"/>
      <c r="Z141" s="209"/>
      <c r="AA141" s="209"/>
      <c r="AB141" s="209"/>
      <c r="AC141" s="209"/>
      <c r="AD141" s="209"/>
      <c r="AE141" s="209"/>
      <c r="AF141" s="209"/>
      <c r="AG141" s="209" t="s">
        <v>164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43">
        <v>61</v>
      </c>
      <c r="B142" s="244" t="s">
        <v>335</v>
      </c>
      <c r="C142" s="251" t="s">
        <v>336</v>
      </c>
      <c r="D142" s="245" t="s">
        <v>328</v>
      </c>
      <c r="E142" s="246">
        <v>1</v>
      </c>
      <c r="F142" s="247"/>
      <c r="G142" s="248">
        <f>ROUND(E142*F142,2)</f>
        <v>0</v>
      </c>
      <c r="H142" s="229">
        <v>0</v>
      </c>
      <c r="I142" s="228">
        <f>ROUND(E142*H142,2)</f>
        <v>0</v>
      </c>
      <c r="J142" s="229">
        <v>171</v>
      </c>
      <c r="K142" s="228">
        <f>ROUND(E142*J142,2)</f>
        <v>171</v>
      </c>
      <c r="L142" s="228">
        <v>15</v>
      </c>
      <c r="M142" s="228">
        <f>G142*(1+L142/100)</f>
        <v>0</v>
      </c>
      <c r="N142" s="228">
        <v>0</v>
      </c>
      <c r="O142" s="228">
        <f>ROUND(E142*N142,2)</f>
        <v>0</v>
      </c>
      <c r="P142" s="228">
        <v>3.2899999999999999E-2</v>
      </c>
      <c r="Q142" s="228">
        <f>ROUND(E142*P142,2)</f>
        <v>0.03</v>
      </c>
      <c r="R142" s="228"/>
      <c r="S142" s="228" t="s">
        <v>138</v>
      </c>
      <c r="T142" s="228" t="s">
        <v>139</v>
      </c>
      <c r="U142" s="228">
        <v>0.432</v>
      </c>
      <c r="V142" s="228">
        <f>ROUND(E142*U142,2)</f>
        <v>0.43</v>
      </c>
      <c r="W142" s="228"/>
      <c r="X142" s="228" t="s">
        <v>163</v>
      </c>
      <c r="Y142" s="209"/>
      <c r="Z142" s="209"/>
      <c r="AA142" s="209"/>
      <c r="AB142" s="209"/>
      <c r="AC142" s="209"/>
      <c r="AD142" s="209"/>
      <c r="AE142" s="209"/>
      <c r="AF142" s="209"/>
      <c r="AG142" s="209" t="s">
        <v>164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43">
        <v>62</v>
      </c>
      <c r="B143" s="244" t="s">
        <v>337</v>
      </c>
      <c r="C143" s="251" t="s">
        <v>338</v>
      </c>
      <c r="D143" s="245" t="s">
        <v>328</v>
      </c>
      <c r="E143" s="246">
        <v>3</v>
      </c>
      <c r="F143" s="247"/>
      <c r="G143" s="248">
        <f>ROUND(E143*F143,2)</f>
        <v>0</v>
      </c>
      <c r="H143" s="229">
        <v>23.85</v>
      </c>
      <c r="I143" s="228">
        <f>ROUND(E143*H143,2)</f>
        <v>71.55</v>
      </c>
      <c r="J143" s="229">
        <v>166.15</v>
      </c>
      <c r="K143" s="228">
        <f>ROUND(E143*J143,2)</f>
        <v>498.45</v>
      </c>
      <c r="L143" s="228">
        <v>15</v>
      </c>
      <c r="M143" s="228">
        <f>G143*(1+L143/100)</f>
        <v>0</v>
      </c>
      <c r="N143" s="228">
        <v>3.0000000000000001E-5</v>
      </c>
      <c r="O143" s="228">
        <f>ROUND(E143*N143,2)</f>
        <v>0</v>
      </c>
      <c r="P143" s="228">
        <v>0</v>
      </c>
      <c r="Q143" s="228">
        <f>ROUND(E143*P143,2)</f>
        <v>0</v>
      </c>
      <c r="R143" s="228"/>
      <c r="S143" s="228" t="s">
        <v>138</v>
      </c>
      <c r="T143" s="228" t="s">
        <v>139</v>
      </c>
      <c r="U143" s="228">
        <v>0.33</v>
      </c>
      <c r="V143" s="228">
        <f>ROUND(E143*U143,2)</f>
        <v>0.99</v>
      </c>
      <c r="W143" s="228"/>
      <c r="X143" s="228" t="s">
        <v>163</v>
      </c>
      <c r="Y143" s="209"/>
      <c r="Z143" s="209"/>
      <c r="AA143" s="209"/>
      <c r="AB143" s="209"/>
      <c r="AC143" s="209"/>
      <c r="AD143" s="209"/>
      <c r="AE143" s="209"/>
      <c r="AF143" s="209"/>
      <c r="AG143" s="209" t="s">
        <v>164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ht="20.399999999999999" outlineLevel="1" x14ac:dyDescent="0.25">
      <c r="A144" s="243">
        <v>63</v>
      </c>
      <c r="B144" s="244" t="s">
        <v>339</v>
      </c>
      <c r="C144" s="251" t="s">
        <v>340</v>
      </c>
      <c r="D144" s="245" t="s">
        <v>169</v>
      </c>
      <c r="E144" s="246">
        <v>1</v>
      </c>
      <c r="F144" s="247"/>
      <c r="G144" s="248">
        <f>ROUND(E144*F144,2)</f>
        <v>0</v>
      </c>
      <c r="H144" s="229">
        <v>1800.68</v>
      </c>
      <c r="I144" s="228">
        <f>ROUND(E144*H144,2)</f>
        <v>1800.68</v>
      </c>
      <c r="J144" s="229">
        <v>224.32</v>
      </c>
      <c r="K144" s="228">
        <f>ROUND(E144*J144,2)</f>
        <v>224.32</v>
      </c>
      <c r="L144" s="228">
        <v>15</v>
      </c>
      <c r="M144" s="228">
        <f>G144*(1+L144/100)</f>
        <v>0</v>
      </c>
      <c r="N144" s="228">
        <v>1.64E-3</v>
      </c>
      <c r="O144" s="228">
        <f>ROUND(E144*N144,2)</f>
        <v>0</v>
      </c>
      <c r="P144" s="228">
        <v>0</v>
      </c>
      <c r="Q144" s="228">
        <f>ROUND(E144*P144,2)</f>
        <v>0</v>
      </c>
      <c r="R144" s="228"/>
      <c r="S144" s="228" t="s">
        <v>138</v>
      </c>
      <c r="T144" s="228" t="s">
        <v>139</v>
      </c>
      <c r="U144" s="228">
        <v>0.44500000000000001</v>
      </c>
      <c r="V144" s="228">
        <f>ROUND(E144*U144,2)</f>
        <v>0.45</v>
      </c>
      <c r="W144" s="228"/>
      <c r="X144" s="228" t="s">
        <v>163</v>
      </c>
      <c r="Y144" s="209"/>
      <c r="Z144" s="209"/>
      <c r="AA144" s="209"/>
      <c r="AB144" s="209"/>
      <c r="AC144" s="209"/>
      <c r="AD144" s="209"/>
      <c r="AE144" s="209"/>
      <c r="AF144" s="209"/>
      <c r="AG144" s="209" t="s">
        <v>164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43">
        <v>64</v>
      </c>
      <c r="B145" s="244" t="s">
        <v>341</v>
      </c>
      <c r="C145" s="251" t="s">
        <v>342</v>
      </c>
      <c r="D145" s="245" t="s">
        <v>169</v>
      </c>
      <c r="E145" s="246">
        <v>1</v>
      </c>
      <c r="F145" s="247"/>
      <c r="G145" s="248">
        <f>ROUND(E145*F145,2)</f>
        <v>0</v>
      </c>
      <c r="H145" s="229">
        <v>2120.5100000000002</v>
      </c>
      <c r="I145" s="228">
        <f>ROUND(E145*H145,2)</f>
        <v>2120.5100000000002</v>
      </c>
      <c r="J145" s="229">
        <v>244.49</v>
      </c>
      <c r="K145" s="228">
        <f>ROUND(E145*J145,2)</f>
        <v>244.49</v>
      </c>
      <c r="L145" s="228">
        <v>15</v>
      </c>
      <c r="M145" s="228">
        <f>G145*(1+L145/100)</f>
        <v>0</v>
      </c>
      <c r="N145" s="228">
        <v>8.4999999999999995E-4</v>
      </c>
      <c r="O145" s="228">
        <f>ROUND(E145*N145,2)</f>
        <v>0</v>
      </c>
      <c r="P145" s="228">
        <v>0</v>
      </c>
      <c r="Q145" s="228">
        <f>ROUND(E145*P145,2)</f>
        <v>0</v>
      </c>
      <c r="R145" s="228"/>
      <c r="S145" s="228" t="s">
        <v>138</v>
      </c>
      <c r="T145" s="228" t="s">
        <v>139</v>
      </c>
      <c r="U145" s="228">
        <v>0.48499999999999999</v>
      </c>
      <c r="V145" s="228">
        <f>ROUND(E145*U145,2)</f>
        <v>0.49</v>
      </c>
      <c r="W145" s="228"/>
      <c r="X145" s="228" t="s">
        <v>163</v>
      </c>
      <c r="Y145" s="209"/>
      <c r="Z145" s="209"/>
      <c r="AA145" s="209"/>
      <c r="AB145" s="209"/>
      <c r="AC145" s="209"/>
      <c r="AD145" s="209"/>
      <c r="AE145" s="209"/>
      <c r="AF145" s="209"/>
      <c r="AG145" s="209" t="s">
        <v>164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43">
        <v>65</v>
      </c>
      <c r="B146" s="244" t="s">
        <v>343</v>
      </c>
      <c r="C146" s="251" t="s">
        <v>344</v>
      </c>
      <c r="D146" s="245" t="s">
        <v>169</v>
      </c>
      <c r="E146" s="246">
        <v>2</v>
      </c>
      <c r="F146" s="247"/>
      <c r="G146" s="248">
        <f>ROUND(E146*F146,2)</f>
        <v>0</v>
      </c>
      <c r="H146" s="229">
        <v>7.11</v>
      </c>
      <c r="I146" s="228">
        <f>ROUND(E146*H146,2)</f>
        <v>14.22</v>
      </c>
      <c r="J146" s="229">
        <v>224.39</v>
      </c>
      <c r="K146" s="228">
        <f>ROUND(E146*J146,2)</f>
        <v>448.78</v>
      </c>
      <c r="L146" s="228">
        <v>15</v>
      </c>
      <c r="M146" s="228">
        <f>G146*(1+L146/100)</f>
        <v>0</v>
      </c>
      <c r="N146" s="228">
        <v>4.0000000000000003E-5</v>
      </c>
      <c r="O146" s="228">
        <f>ROUND(E146*N146,2)</f>
        <v>0</v>
      </c>
      <c r="P146" s="228">
        <v>0</v>
      </c>
      <c r="Q146" s="228">
        <f>ROUND(E146*P146,2)</f>
        <v>0</v>
      </c>
      <c r="R146" s="228"/>
      <c r="S146" s="228" t="s">
        <v>138</v>
      </c>
      <c r="T146" s="228" t="s">
        <v>139</v>
      </c>
      <c r="U146" s="228">
        <v>0.44500000000000001</v>
      </c>
      <c r="V146" s="228">
        <f>ROUND(E146*U146,2)</f>
        <v>0.89</v>
      </c>
      <c r="W146" s="228"/>
      <c r="X146" s="228" t="s">
        <v>163</v>
      </c>
      <c r="Y146" s="209"/>
      <c r="Z146" s="209"/>
      <c r="AA146" s="209"/>
      <c r="AB146" s="209"/>
      <c r="AC146" s="209"/>
      <c r="AD146" s="209"/>
      <c r="AE146" s="209"/>
      <c r="AF146" s="209"/>
      <c r="AG146" s="209" t="s">
        <v>164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ht="20.399999999999999" outlineLevel="1" x14ac:dyDescent="0.25">
      <c r="A147" s="243">
        <v>66</v>
      </c>
      <c r="B147" s="244" t="s">
        <v>345</v>
      </c>
      <c r="C147" s="251" t="s">
        <v>346</v>
      </c>
      <c r="D147" s="245" t="s">
        <v>169</v>
      </c>
      <c r="E147" s="246">
        <v>1</v>
      </c>
      <c r="F147" s="247"/>
      <c r="G147" s="248">
        <f>ROUND(E147*F147,2)</f>
        <v>0</v>
      </c>
      <c r="H147" s="229">
        <v>1764.08</v>
      </c>
      <c r="I147" s="228">
        <f>ROUND(E147*H147,2)</f>
        <v>1764.08</v>
      </c>
      <c r="J147" s="229">
        <v>295.92</v>
      </c>
      <c r="K147" s="228">
        <f>ROUND(E147*J147,2)</f>
        <v>295.92</v>
      </c>
      <c r="L147" s="228">
        <v>15</v>
      </c>
      <c r="M147" s="228">
        <f>G147*(1+L147/100)</f>
        <v>0</v>
      </c>
      <c r="N147" s="228">
        <v>1.5200000000000001E-3</v>
      </c>
      <c r="O147" s="228">
        <f>ROUND(E147*N147,2)</f>
        <v>0</v>
      </c>
      <c r="P147" s="228">
        <v>0</v>
      </c>
      <c r="Q147" s="228">
        <f>ROUND(E147*P147,2)</f>
        <v>0</v>
      </c>
      <c r="R147" s="228"/>
      <c r="S147" s="228" t="s">
        <v>138</v>
      </c>
      <c r="T147" s="228" t="s">
        <v>139</v>
      </c>
      <c r="U147" s="228">
        <v>0.58699999999999997</v>
      </c>
      <c r="V147" s="228">
        <f>ROUND(E147*U147,2)</f>
        <v>0.59</v>
      </c>
      <c r="W147" s="228"/>
      <c r="X147" s="228" t="s">
        <v>163</v>
      </c>
      <c r="Y147" s="209"/>
      <c r="Z147" s="209"/>
      <c r="AA147" s="209"/>
      <c r="AB147" s="209"/>
      <c r="AC147" s="209"/>
      <c r="AD147" s="209"/>
      <c r="AE147" s="209"/>
      <c r="AF147" s="209"/>
      <c r="AG147" s="209" t="s">
        <v>164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43">
        <v>67</v>
      </c>
      <c r="B148" s="244" t="s">
        <v>347</v>
      </c>
      <c r="C148" s="251" t="s">
        <v>348</v>
      </c>
      <c r="D148" s="245" t="s">
        <v>169</v>
      </c>
      <c r="E148" s="246">
        <v>1</v>
      </c>
      <c r="F148" s="247"/>
      <c r="G148" s="248">
        <f>ROUND(E148*F148,2)</f>
        <v>0</v>
      </c>
      <c r="H148" s="229">
        <v>78.97</v>
      </c>
      <c r="I148" s="228">
        <f>ROUND(E148*H148,2)</f>
        <v>78.97</v>
      </c>
      <c r="J148" s="229">
        <v>313.02999999999997</v>
      </c>
      <c r="K148" s="228">
        <f>ROUND(E148*J148,2)</f>
        <v>313.02999999999997</v>
      </c>
      <c r="L148" s="228">
        <v>15</v>
      </c>
      <c r="M148" s="228">
        <f>G148*(1+L148/100)</f>
        <v>0</v>
      </c>
      <c r="N148" s="228">
        <v>1.2999999999999999E-4</v>
      </c>
      <c r="O148" s="228">
        <f>ROUND(E148*N148,2)</f>
        <v>0</v>
      </c>
      <c r="P148" s="228">
        <v>0</v>
      </c>
      <c r="Q148" s="228">
        <f>ROUND(E148*P148,2)</f>
        <v>0</v>
      </c>
      <c r="R148" s="228"/>
      <c r="S148" s="228" t="s">
        <v>138</v>
      </c>
      <c r="T148" s="228" t="s">
        <v>139</v>
      </c>
      <c r="U148" s="228">
        <v>0.624</v>
      </c>
      <c r="V148" s="228">
        <f>ROUND(E148*U148,2)</f>
        <v>0.62</v>
      </c>
      <c r="W148" s="228"/>
      <c r="X148" s="228" t="s">
        <v>163</v>
      </c>
      <c r="Y148" s="209"/>
      <c r="Z148" s="209"/>
      <c r="AA148" s="209"/>
      <c r="AB148" s="209"/>
      <c r="AC148" s="209"/>
      <c r="AD148" s="209"/>
      <c r="AE148" s="209"/>
      <c r="AF148" s="209"/>
      <c r="AG148" s="209" t="s">
        <v>164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ht="20.399999999999999" outlineLevel="1" x14ac:dyDescent="0.25">
      <c r="A149" s="243">
        <v>68</v>
      </c>
      <c r="B149" s="244" t="s">
        <v>349</v>
      </c>
      <c r="C149" s="251" t="s">
        <v>350</v>
      </c>
      <c r="D149" s="245" t="s">
        <v>169</v>
      </c>
      <c r="E149" s="246">
        <v>1</v>
      </c>
      <c r="F149" s="247"/>
      <c r="G149" s="248">
        <f>ROUND(E149*F149,2)</f>
        <v>0</v>
      </c>
      <c r="H149" s="229">
        <v>435.99</v>
      </c>
      <c r="I149" s="228">
        <f>ROUND(E149*H149,2)</f>
        <v>435.99</v>
      </c>
      <c r="J149" s="229">
        <v>124.01</v>
      </c>
      <c r="K149" s="228">
        <f>ROUND(E149*J149,2)</f>
        <v>124.01</v>
      </c>
      <c r="L149" s="228">
        <v>15</v>
      </c>
      <c r="M149" s="228">
        <f>G149*(1+L149/100)</f>
        <v>0</v>
      </c>
      <c r="N149" s="228">
        <v>2.0000000000000001E-4</v>
      </c>
      <c r="O149" s="228">
        <f>ROUND(E149*N149,2)</f>
        <v>0</v>
      </c>
      <c r="P149" s="228">
        <v>0</v>
      </c>
      <c r="Q149" s="228">
        <f>ROUND(E149*P149,2)</f>
        <v>0</v>
      </c>
      <c r="R149" s="228"/>
      <c r="S149" s="228" t="s">
        <v>138</v>
      </c>
      <c r="T149" s="228" t="s">
        <v>139</v>
      </c>
      <c r="U149" s="228">
        <v>0.246</v>
      </c>
      <c r="V149" s="228">
        <f>ROUND(E149*U149,2)</f>
        <v>0.25</v>
      </c>
      <c r="W149" s="228"/>
      <c r="X149" s="228" t="s">
        <v>163</v>
      </c>
      <c r="Y149" s="209"/>
      <c r="Z149" s="209"/>
      <c r="AA149" s="209"/>
      <c r="AB149" s="209"/>
      <c r="AC149" s="209"/>
      <c r="AD149" s="209"/>
      <c r="AE149" s="209"/>
      <c r="AF149" s="209"/>
      <c r="AG149" s="209" t="s">
        <v>164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5">
      <c r="A150" s="243">
        <v>69</v>
      </c>
      <c r="B150" s="244" t="s">
        <v>351</v>
      </c>
      <c r="C150" s="251" t="s">
        <v>352</v>
      </c>
      <c r="D150" s="245" t="s">
        <v>169</v>
      </c>
      <c r="E150" s="246">
        <v>1</v>
      </c>
      <c r="F150" s="247"/>
      <c r="G150" s="248">
        <f>ROUND(E150*F150,2)</f>
        <v>0</v>
      </c>
      <c r="H150" s="229">
        <v>358.49</v>
      </c>
      <c r="I150" s="228">
        <f>ROUND(E150*H150,2)</f>
        <v>358.49</v>
      </c>
      <c r="J150" s="229">
        <v>124.01</v>
      </c>
      <c r="K150" s="228">
        <f>ROUND(E150*J150,2)</f>
        <v>124.01</v>
      </c>
      <c r="L150" s="228">
        <v>15</v>
      </c>
      <c r="M150" s="228">
        <f>G150*(1+L150/100)</f>
        <v>0</v>
      </c>
      <c r="N150" s="228">
        <v>2.5999999999999998E-4</v>
      </c>
      <c r="O150" s="228">
        <f>ROUND(E150*N150,2)</f>
        <v>0</v>
      </c>
      <c r="P150" s="228">
        <v>0</v>
      </c>
      <c r="Q150" s="228">
        <f>ROUND(E150*P150,2)</f>
        <v>0</v>
      </c>
      <c r="R150" s="228"/>
      <c r="S150" s="228" t="s">
        <v>138</v>
      </c>
      <c r="T150" s="228" t="s">
        <v>139</v>
      </c>
      <c r="U150" s="228">
        <v>0.246</v>
      </c>
      <c r="V150" s="228">
        <f>ROUND(E150*U150,2)</f>
        <v>0.25</v>
      </c>
      <c r="W150" s="228"/>
      <c r="X150" s="228" t="s">
        <v>163</v>
      </c>
      <c r="Y150" s="209"/>
      <c r="Z150" s="209"/>
      <c r="AA150" s="209"/>
      <c r="AB150" s="209"/>
      <c r="AC150" s="209"/>
      <c r="AD150" s="209"/>
      <c r="AE150" s="209"/>
      <c r="AF150" s="209"/>
      <c r="AG150" s="209" t="s">
        <v>164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43">
        <v>70</v>
      </c>
      <c r="B151" s="244" t="s">
        <v>353</v>
      </c>
      <c r="C151" s="251" t="s">
        <v>354</v>
      </c>
      <c r="D151" s="245" t="s">
        <v>169</v>
      </c>
      <c r="E151" s="246">
        <v>2</v>
      </c>
      <c r="F151" s="247"/>
      <c r="G151" s="248">
        <f>ROUND(E151*F151,2)</f>
        <v>0</v>
      </c>
      <c r="H151" s="229">
        <v>0</v>
      </c>
      <c r="I151" s="228">
        <f>ROUND(E151*H151,2)</f>
        <v>0</v>
      </c>
      <c r="J151" s="229">
        <v>246</v>
      </c>
      <c r="K151" s="228">
        <f>ROUND(E151*J151,2)</f>
        <v>492</v>
      </c>
      <c r="L151" s="228">
        <v>15</v>
      </c>
      <c r="M151" s="228">
        <f>G151*(1+L151/100)</f>
        <v>0</v>
      </c>
      <c r="N151" s="228">
        <v>0</v>
      </c>
      <c r="O151" s="228">
        <f>ROUND(E151*N151,2)</f>
        <v>0</v>
      </c>
      <c r="P151" s="228">
        <v>0</v>
      </c>
      <c r="Q151" s="228">
        <f>ROUND(E151*P151,2)</f>
        <v>0</v>
      </c>
      <c r="R151" s="228"/>
      <c r="S151" s="228" t="s">
        <v>138</v>
      </c>
      <c r="T151" s="228" t="s">
        <v>139</v>
      </c>
      <c r="U151" s="228">
        <v>0.45</v>
      </c>
      <c r="V151" s="228">
        <f>ROUND(E151*U151,2)</f>
        <v>0.9</v>
      </c>
      <c r="W151" s="228"/>
      <c r="X151" s="228" t="s">
        <v>163</v>
      </c>
      <c r="Y151" s="209"/>
      <c r="Z151" s="209"/>
      <c r="AA151" s="209"/>
      <c r="AB151" s="209"/>
      <c r="AC151" s="209"/>
      <c r="AD151" s="209"/>
      <c r="AE151" s="209"/>
      <c r="AF151" s="209"/>
      <c r="AG151" s="209" t="s">
        <v>164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37">
        <v>71</v>
      </c>
      <c r="B152" s="238" t="s">
        <v>355</v>
      </c>
      <c r="C152" s="252" t="s">
        <v>356</v>
      </c>
      <c r="D152" s="239" t="s">
        <v>172</v>
      </c>
      <c r="E152" s="240">
        <v>0.36</v>
      </c>
      <c r="F152" s="241"/>
      <c r="G152" s="242">
        <f>ROUND(E152*F152,2)</f>
        <v>0</v>
      </c>
      <c r="H152" s="229">
        <v>30.35</v>
      </c>
      <c r="I152" s="228">
        <f>ROUND(E152*H152,2)</f>
        <v>10.93</v>
      </c>
      <c r="J152" s="229">
        <v>1075.6500000000001</v>
      </c>
      <c r="K152" s="228">
        <f>ROUND(E152*J152,2)</f>
        <v>387.23</v>
      </c>
      <c r="L152" s="228">
        <v>15</v>
      </c>
      <c r="M152" s="228">
        <f>G152*(1+L152/100)</f>
        <v>0</v>
      </c>
      <c r="N152" s="228">
        <v>8.0000000000000007E-5</v>
      </c>
      <c r="O152" s="228">
        <f>ROUND(E152*N152,2)</f>
        <v>0</v>
      </c>
      <c r="P152" s="228">
        <v>0</v>
      </c>
      <c r="Q152" s="228">
        <f>ROUND(E152*P152,2)</f>
        <v>0</v>
      </c>
      <c r="R152" s="228"/>
      <c r="S152" s="228" t="s">
        <v>138</v>
      </c>
      <c r="T152" s="228" t="s">
        <v>139</v>
      </c>
      <c r="U152" s="228">
        <v>2.1</v>
      </c>
      <c r="V152" s="228">
        <f>ROUND(E152*U152,2)</f>
        <v>0.76</v>
      </c>
      <c r="W152" s="228"/>
      <c r="X152" s="228" t="s">
        <v>163</v>
      </c>
      <c r="Y152" s="209"/>
      <c r="Z152" s="209"/>
      <c r="AA152" s="209"/>
      <c r="AB152" s="209"/>
      <c r="AC152" s="209"/>
      <c r="AD152" s="209"/>
      <c r="AE152" s="209"/>
      <c r="AF152" s="209"/>
      <c r="AG152" s="209" t="s">
        <v>164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5">
      <c r="A153" s="226"/>
      <c r="B153" s="227"/>
      <c r="C153" s="264" t="s">
        <v>357</v>
      </c>
      <c r="D153" s="260"/>
      <c r="E153" s="261">
        <v>0.36</v>
      </c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09"/>
      <c r="Z153" s="209"/>
      <c r="AA153" s="209"/>
      <c r="AB153" s="209"/>
      <c r="AC153" s="209"/>
      <c r="AD153" s="209"/>
      <c r="AE153" s="209"/>
      <c r="AF153" s="209"/>
      <c r="AG153" s="209" t="s">
        <v>166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ht="20.399999999999999" outlineLevel="1" x14ac:dyDescent="0.25">
      <c r="A154" s="243">
        <v>72</v>
      </c>
      <c r="B154" s="244" t="s">
        <v>358</v>
      </c>
      <c r="C154" s="251" t="s">
        <v>359</v>
      </c>
      <c r="D154" s="245" t="s">
        <v>328</v>
      </c>
      <c r="E154" s="246">
        <v>3</v>
      </c>
      <c r="F154" s="247"/>
      <c r="G154" s="248">
        <f>ROUND(E154*F154,2)</f>
        <v>0</v>
      </c>
      <c r="H154" s="229">
        <v>4.71</v>
      </c>
      <c r="I154" s="228">
        <f>ROUND(E154*H154,2)</f>
        <v>14.13</v>
      </c>
      <c r="J154" s="229">
        <v>44.29</v>
      </c>
      <c r="K154" s="228">
        <f>ROUND(E154*J154,2)</f>
        <v>132.87</v>
      </c>
      <c r="L154" s="228">
        <v>15</v>
      </c>
      <c r="M154" s="228">
        <f>G154*(1+L154/100)</f>
        <v>0</v>
      </c>
      <c r="N154" s="228">
        <v>3.0000000000000001E-5</v>
      </c>
      <c r="O154" s="228">
        <f>ROUND(E154*N154,2)</f>
        <v>0</v>
      </c>
      <c r="P154" s="228">
        <v>0</v>
      </c>
      <c r="Q154" s="228">
        <f>ROUND(E154*P154,2)</f>
        <v>0</v>
      </c>
      <c r="R154" s="228"/>
      <c r="S154" s="228" t="s">
        <v>138</v>
      </c>
      <c r="T154" s="228" t="s">
        <v>139</v>
      </c>
      <c r="U154" s="228">
        <v>0.33</v>
      </c>
      <c r="V154" s="228">
        <f>ROUND(E154*U154,2)</f>
        <v>0.99</v>
      </c>
      <c r="W154" s="228"/>
      <c r="X154" s="228" t="s">
        <v>163</v>
      </c>
      <c r="Y154" s="209"/>
      <c r="Z154" s="209"/>
      <c r="AA154" s="209"/>
      <c r="AB154" s="209"/>
      <c r="AC154" s="209"/>
      <c r="AD154" s="209"/>
      <c r="AE154" s="209"/>
      <c r="AF154" s="209"/>
      <c r="AG154" s="209" t="s">
        <v>164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43">
        <v>73</v>
      </c>
      <c r="B155" s="244" t="s">
        <v>360</v>
      </c>
      <c r="C155" s="251" t="s">
        <v>361</v>
      </c>
      <c r="D155" s="245" t="s">
        <v>169</v>
      </c>
      <c r="E155" s="246">
        <v>2</v>
      </c>
      <c r="F155" s="247"/>
      <c r="G155" s="248">
        <f>ROUND(E155*F155,2)</f>
        <v>0</v>
      </c>
      <c r="H155" s="229">
        <v>345</v>
      </c>
      <c r="I155" s="228">
        <f>ROUND(E155*H155,2)</f>
        <v>690</v>
      </c>
      <c r="J155" s="229">
        <v>0</v>
      </c>
      <c r="K155" s="228">
        <f>ROUND(E155*J155,2)</f>
        <v>0</v>
      </c>
      <c r="L155" s="228">
        <v>15</v>
      </c>
      <c r="M155" s="228">
        <f>G155*(1+L155/100)</f>
        <v>0</v>
      </c>
      <c r="N155" s="228">
        <v>8.9999999999999998E-4</v>
      </c>
      <c r="O155" s="228">
        <f>ROUND(E155*N155,2)</f>
        <v>0</v>
      </c>
      <c r="P155" s="228">
        <v>0</v>
      </c>
      <c r="Q155" s="228">
        <f>ROUND(E155*P155,2)</f>
        <v>0</v>
      </c>
      <c r="R155" s="228"/>
      <c r="S155" s="228" t="s">
        <v>138</v>
      </c>
      <c r="T155" s="228" t="s">
        <v>139</v>
      </c>
      <c r="U155" s="228">
        <v>0</v>
      </c>
      <c r="V155" s="228">
        <f>ROUND(E155*U155,2)</f>
        <v>0</v>
      </c>
      <c r="W155" s="228"/>
      <c r="X155" s="228" t="s">
        <v>205</v>
      </c>
      <c r="Y155" s="209"/>
      <c r="Z155" s="209"/>
      <c r="AA155" s="209"/>
      <c r="AB155" s="209"/>
      <c r="AC155" s="209"/>
      <c r="AD155" s="209"/>
      <c r="AE155" s="209"/>
      <c r="AF155" s="209"/>
      <c r="AG155" s="209" t="s">
        <v>206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5">
      <c r="A156" s="243">
        <v>74</v>
      </c>
      <c r="B156" s="244" t="s">
        <v>362</v>
      </c>
      <c r="C156" s="251" t="s">
        <v>363</v>
      </c>
      <c r="D156" s="245" t="s">
        <v>169</v>
      </c>
      <c r="E156" s="246">
        <v>1</v>
      </c>
      <c r="F156" s="247"/>
      <c r="G156" s="248">
        <f>ROUND(E156*F156,2)</f>
        <v>0</v>
      </c>
      <c r="H156" s="229">
        <v>1192</v>
      </c>
      <c r="I156" s="228">
        <f>ROUND(E156*H156,2)</f>
        <v>1192</v>
      </c>
      <c r="J156" s="229">
        <v>0</v>
      </c>
      <c r="K156" s="228">
        <f>ROUND(E156*J156,2)</f>
        <v>0</v>
      </c>
      <c r="L156" s="228">
        <v>15</v>
      </c>
      <c r="M156" s="228">
        <f>G156*(1+L156/100)</f>
        <v>0</v>
      </c>
      <c r="N156" s="228">
        <v>1E-4</v>
      </c>
      <c r="O156" s="228">
        <f>ROUND(E156*N156,2)</f>
        <v>0</v>
      </c>
      <c r="P156" s="228">
        <v>0</v>
      </c>
      <c r="Q156" s="228">
        <f>ROUND(E156*P156,2)</f>
        <v>0</v>
      </c>
      <c r="R156" s="228"/>
      <c r="S156" s="228" t="s">
        <v>138</v>
      </c>
      <c r="T156" s="228" t="s">
        <v>139</v>
      </c>
      <c r="U156" s="228">
        <v>0</v>
      </c>
      <c r="V156" s="228">
        <f>ROUND(E156*U156,2)</f>
        <v>0</v>
      </c>
      <c r="W156" s="228"/>
      <c r="X156" s="228" t="s">
        <v>205</v>
      </c>
      <c r="Y156" s="209"/>
      <c r="Z156" s="209"/>
      <c r="AA156" s="209"/>
      <c r="AB156" s="209"/>
      <c r="AC156" s="209"/>
      <c r="AD156" s="209"/>
      <c r="AE156" s="209"/>
      <c r="AF156" s="209"/>
      <c r="AG156" s="209" t="s">
        <v>206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5">
      <c r="A157" s="243">
        <v>75</v>
      </c>
      <c r="B157" s="244" t="s">
        <v>364</v>
      </c>
      <c r="C157" s="251" t="s">
        <v>365</v>
      </c>
      <c r="D157" s="245" t="s">
        <v>169</v>
      </c>
      <c r="E157" s="246">
        <v>1</v>
      </c>
      <c r="F157" s="247"/>
      <c r="G157" s="248">
        <f>ROUND(E157*F157,2)</f>
        <v>0</v>
      </c>
      <c r="H157" s="229">
        <v>1670</v>
      </c>
      <c r="I157" s="228">
        <f>ROUND(E157*H157,2)</f>
        <v>1670</v>
      </c>
      <c r="J157" s="229">
        <v>0</v>
      </c>
      <c r="K157" s="228">
        <f>ROUND(E157*J157,2)</f>
        <v>0</v>
      </c>
      <c r="L157" s="228">
        <v>15</v>
      </c>
      <c r="M157" s="228">
        <f>G157*(1+L157/100)</f>
        <v>0</v>
      </c>
      <c r="N157" s="228">
        <v>8.0000000000000004E-4</v>
      </c>
      <c r="O157" s="228">
        <f>ROUND(E157*N157,2)</f>
        <v>0</v>
      </c>
      <c r="P157" s="228">
        <v>0</v>
      </c>
      <c r="Q157" s="228">
        <f>ROUND(E157*P157,2)</f>
        <v>0</v>
      </c>
      <c r="R157" s="228"/>
      <c r="S157" s="228" t="s">
        <v>138</v>
      </c>
      <c r="T157" s="228" t="s">
        <v>139</v>
      </c>
      <c r="U157" s="228">
        <v>0</v>
      </c>
      <c r="V157" s="228">
        <f>ROUND(E157*U157,2)</f>
        <v>0</v>
      </c>
      <c r="W157" s="228"/>
      <c r="X157" s="228" t="s">
        <v>205</v>
      </c>
      <c r="Y157" s="209"/>
      <c r="Z157" s="209"/>
      <c r="AA157" s="209"/>
      <c r="AB157" s="209"/>
      <c r="AC157" s="209"/>
      <c r="AD157" s="209"/>
      <c r="AE157" s="209"/>
      <c r="AF157" s="209"/>
      <c r="AG157" s="209" t="s">
        <v>206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43">
        <v>76</v>
      </c>
      <c r="B158" s="244" t="s">
        <v>366</v>
      </c>
      <c r="C158" s="251" t="s">
        <v>367</v>
      </c>
      <c r="D158" s="245" t="s">
        <v>169</v>
      </c>
      <c r="E158" s="246">
        <v>1</v>
      </c>
      <c r="F158" s="247"/>
      <c r="G158" s="248">
        <f>ROUND(E158*F158,2)</f>
        <v>0</v>
      </c>
      <c r="H158" s="229">
        <v>529</v>
      </c>
      <c r="I158" s="228">
        <f>ROUND(E158*H158,2)</f>
        <v>529</v>
      </c>
      <c r="J158" s="229">
        <v>0</v>
      </c>
      <c r="K158" s="228">
        <f>ROUND(E158*J158,2)</f>
        <v>0</v>
      </c>
      <c r="L158" s="228">
        <v>15</v>
      </c>
      <c r="M158" s="228">
        <f>G158*(1+L158/100)</f>
        <v>0</v>
      </c>
      <c r="N158" s="228">
        <v>0</v>
      </c>
      <c r="O158" s="228">
        <f>ROUND(E158*N158,2)</f>
        <v>0</v>
      </c>
      <c r="P158" s="228">
        <v>0</v>
      </c>
      <c r="Q158" s="228">
        <f>ROUND(E158*P158,2)</f>
        <v>0</v>
      </c>
      <c r="R158" s="228"/>
      <c r="S158" s="228" t="s">
        <v>138</v>
      </c>
      <c r="T158" s="228" t="s">
        <v>139</v>
      </c>
      <c r="U158" s="228">
        <v>0</v>
      </c>
      <c r="V158" s="228">
        <f>ROUND(E158*U158,2)</f>
        <v>0</v>
      </c>
      <c r="W158" s="228"/>
      <c r="X158" s="228" t="s">
        <v>205</v>
      </c>
      <c r="Y158" s="209"/>
      <c r="Z158" s="209"/>
      <c r="AA158" s="209"/>
      <c r="AB158" s="209"/>
      <c r="AC158" s="209"/>
      <c r="AD158" s="209"/>
      <c r="AE158" s="209"/>
      <c r="AF158" s="209"/>
      <c r="AG158" s="209" t="s">
        <v>206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43">
        <v>77</v>
      </c>
      <c r="B159" s="244" t="s">
        <v>368</v>
      </c>
      <c r="C159" s="251" t="s">
        <v>369</v>
      </c>
      <c r="D159" s="245" t="s">
        <v>204</v>
      </c>
      <c r="E159" s="246">
        <v>1</v>
      </c>
      <c r="F159" s="247"/>
      <c r="G159" s="248">
        <f>ROUND(E159*F159,2)</f>
        <v>0</v>
      </c>
      <c r="H159" s="229">
        <v>352.5</v>
      </c>
      <c r="I159" s="228">
        <f>ROUND(E159*H159,2)</f>
        <v>352.5</v>
      </c>
      <c r="J159" s="229">
        <v>0</v>
      </c>
      <c r="K159" s="228">
        <f>ROUND(E159*J159,2)</f>
        <v>0</v>
      </c>
      <c r="L159" s="228">
        <v>15</v>
      </c>
      <c r="M159" s="228">
        <f>G159*(1+L159/100)</f>
        <v>0</v>
      </c>
      <c r="N159" s="228">
        <v>0.01</v>
      </c>
      <c r="O159" s="228">
        <f>ROUND(E159*N159,2)</f>
        <v>0.01</v>
      </c>
      <c r="P159" s="228">
        <v>0</v>
      </c>
      <c r="Q159" s="228">
        <f>ROUND(E159*P159,2)</f>
        <v>0</v>
      </c>
      <c r="R159" s="228"/>
      <c r="S159" s="228" t="s">
        <v>138</v>
      </c>
      <c r="T159" s="228" t="s">
        <v>139</v>
      </c>
      <c r="U159" s="228">
        <v>0</v>
      </c>
      <c r="V159" s="228">
        <f>ROUND(E159*U159,2)</f>
        <v>0</v>
      </c>
      <c r="W159" s="228"/>
      <c r="X159" s="228" t="s">
        <v>205</v>
      </c>
      <c r="Y159" s="209"/>
      <c r="Z159" s="209"/>
      <c r="AA159" s="209"/>
      <c r="AB159" s="209"/>
      <c r="AC159" s="209"/>
      <c r="AD159" s="209"/>
      <c r="AE159" s="209"/>
      <c r="AF159" s="209"/>
      <c r="AG159" s="209" t="s">
        <v>206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43">
        <v>78</v>
      </c>
      <c r="B160" s="244" t="s">
        <v>370</v>
      </c>
      <c r="C160" s="251" t="s">
        <v>371</v>
      </c>
      <c r="D160" s="245" t="s">
        <v>169</v>
      </c>
      <c r="E160" s="246">
        <v>1</v>
      </c>
      <c r="F160" s="247"/>
      <c r="G160" s="248">
        <f>ROUND(E160*F160,2)</f>
        <v>0</v>
      </c>
      <c r="H160" s="229">
        <v>1073</v>
      </c>
      <c r="I160" s="228">
        <f>ROUND(E160*H160,2)</f>
        <v>1073</v>
      </c>
      <c r="J160" s="229">
        <v>0</v>
      </c>
      <c r="K160" s="228">
        <f>ROUND(E160*J160,2)</f>
        <v>0</v>
      </c>
      <c r="L160" s="228">
        <v>15</v>
      </c>
      <c r="M160" s="228">
        <f>G160*(1+L160/100)</f>
        <v>0</v>
      </c>
      <c r="N160" s="228">
        <v>1.2999999999999999E-2</v>
      </c>
      <c r="O160" s="228">
        <f>ROUND(E160*N160,2)</f>
        <v>0.01</v>
      </c>
      <c r="P160" s="228">
        <v>0</v>
      </c>
      <c r="Q160" s="228">
        <f>ROUND(E160*P160,2)</f>
        <v>0</v>
      </c>
      <c r="R160" s="228"/>
      <c r="S160" s="228" t="s">
        <v>138</v>
      </c>
      <c r="T160" s="228" t="s">
        <v>139</v>
      </c>
      <c r="U160" s="228">
        <v>0</v>
      </c>
      <c r="V160" s="228">
        <f>ROUND(E160*U160,2)</f>
        <v>0</v>
      </c>
      <c r="W160" s="228"/>
      <c r="X160" s="228" t="s">
        <v>205</v>
      </c>
      <c r="Y160" s="209"/>
      <c r="Z160" s="209"/>
      <c r="AA160" s="209"/>
      <c r="AB160" s="209"/>
      <c r="AC160" s="209"/>
      <c r="AD160" s="209"/>
      <c r="AE160" s="209"/>
      <c r="AF160" s="209"/>
      <c r="AG160" s="209" t="s">
        <v>206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43">
        <v>79</v>
      </c>
      <c r="B161" s="244" t="s">
        <v>372</v>
      </c>
      <c r="C161" s="251" t="s">
        <v>373</v>
      </c>
      <c r="D161" s="245" t="s">
        <v>328</v>
      </c>
      <c r="E161" s="246">
        <v>1</v>
      </c>
      <c r="F161" s="247"/>
      <c r="G161" s="248">
        <f>ROUND(E161*F161,2)</f>
        <v>0</v>
      </c>
      <c r="H161" s="229">
        <v>0</v>
      </c>
      <c r="I161" s="228">
        <f>ROUND(E161*H161,2)</f>
        <v>0</v>
      </c>
      <c r="J161" s="229">
        <v>151.5</v>
      </c>
      <c r="K161" s="228">
        <f>ROUND(E161*J161,2)</f>
        <v>151.5</v>
      </c>
      <c r="L161" s="228">
        <v>15</v>
      </c>
      <c r="M161" s="228">
        <f>G161*(1+L161/100)</f>
        <v>0</v>
      </c>
      <c r="N161" s="228">
        <v>0</v>
      </c>
      <c r="O161" s="228">
        <f>ROUND(E161*N161,2)</f>
        <v>0</v>
      </c>
      <c r="P161" s="228">
        <v>1.9460000000000002E-2</v>
      </c>
      <c r="Q161" s="228">
        <f>ROUND(E161*P161,2)</f>
        <v>0.02</v>
      </c>
      <c r="R161" s="228"/>
      <c r="S161" s="228" t="s">
        <v>138</v>
      </c>
      <c r="T161" s="228" t="s">
        <v>139</v>
      </c>
      <c r="U161" s="228">
        <v>0</v>
      </c>
      <c r="V161" s="228">
        <f>ROUND(E161*U161,2)</f>
        <v>0</v>
      </c>
      <c r="W161" s="228"/>
      <c r="X161" s="228" t="s">
        <v>236</v>
      </c>
      <c r="Y161" s="209"/>
      <c r="Z161" s="209"/>
      <c r="AA161" s="209"/>
      <c r="AB161" s="209"/>
      <c r="AC161" s="209"/>
      <c r="AD161" s="209"/>
      <c r="AE161" s="209"/>
      <c r="AF161" s="209"/>
      <c r="AG161" s="209" t="s">
        <v>237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43">
        <v>80</v>
      </c>
      <c r="B162" s="244" t="s">
        <v>374</v>
      </c>
      <c r="C162" s="251" t="s">
        <v>375</v>
      </c>
      <c r="D162" s="245" t="s">
        <v>328</v>
      </c>
      <c r="E162" s="246">
        <v>5</v>
      </c>
      <c r="F162" s="247"/>
      <c r="G162" s="248">
        <f>ROUND(E162*F162,2)</f>
        <v>0</v>
      </c>
      <c r="H162" s="229">
        <v>0</v>
      </c>
      <c r="I162" s="228">
        <f>ROUND(E162*H162,2)</f>
        <v>0</v>
      </c>
      <c r="J162" s="229">
        <v>243.5</v>
      </c>
      <c r="K162" s="228">
        <f>ROUND(E162*J162,2)</f>
        <v>1217.5</v>
      </c>
      <c r="L162" s="228">
        <v>15</v>
      </c>
      <c r="M162" s="228">
        <f>G162*(1+L162/100)</f>
        <v>0</v>
      </c>
      <c r="N162" s="228">
        <v>1.7000000000000001E-4</v>
      </c>
      <c r="O162" s="228">
        <f>ROUND(E162*N162,2)</f>
        <v>0</v>
      </c>
      <c r="P162" s="228">
        <v>0</v>
      </c>
      <c r="Q162" s="228">
        <f>ROUND(E162*P162,2)</f>
        <v>0</v>
      </c>
      <c r="R162" s="228"/>
      <c r="S162" s="228" t="s">
        <v>138</v>
      </c>
      <c r="T162" s="228" t="s">
        <v>139</v>
      </c>
      <c r="U162" s="228">
        <v>0</v>
      </c>
      <c r="V162" s="228">
        <f>ROUND(E162*U162,2)</f>
        <v>0</v>
      </c>
      <c r="W162" s="228"/>
      <c r="X162" s="228" t="s">
        <v>236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237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1" x14ac:dyDescent="0.25">
      <c r="A163" s="243">
        <v>81</v>
      </c>
      <c r="B163" s="244" t="s">
        <v>376</v>
      </c>
      <c r="C163" s="251" t="s">
        <v>377</v>
      </c>
      <c r="D163" s="245" t="s">
        <v>328</v>
      </c>
      <c r="E163" s="246">
        <v>2</v>
      </c>
      <c r="F163" s="247"/>
      <c r="G163" s="248">
        <f>ROUND(E163*F163,2)</f>
        <v>0</v>
      </c>
      <c r="H163" s="229">
        <v>0</v>
      </c>
      <c r="I163" s="228">
        <f>ROUND(E163*H163,2)</f>
        <v>0</v>
      </c>
      <c r="J163" s="229">
        <v>259</v>
      </c>
      <c r="K163" s="228">
        <f>ROUND(E163*J163,2)</f>
        <v>518</v>
      </c>
      <c r="L163" s="228">
        <v>15</v>
      </c>
      <c r="M163" s="228">
        <f>G163*(1+L163/100)</f>
        <v>0</v>
      </c>
      <c r="N163" s="228">
        <v>2.4000000000000001E-4</v>
      </c>
      <c r="O163" s="228">
        <f>ROUND(E163*N163,2)</f>
        <v>0</v>
      </c>
      <c r="P163" s="228">
        <v>0</v>
      </c>
      <c r="Q163" s="228">
        <f>ROUND(E163*P163,2)</f>
        <v>0</v>
      </c>
      <c r="R163" s="228"/>
      <c r="S163" s="228" t="s">
        <v>138</v>
      </c>
      <c r="T163" s="228" t="s">
        <v>139</v>
      </c>
      <c r="U163" s="228">
        <v>0</v>
      </c>
      <c r="V163" s="228">
        <f>ROUND(E163*U163,2)</f>
        <v>0</v>
      </c>
      <c r="W163" s="228"/>
      <c r="X163" s="228" t="s">
        <v>236</v>
      </c>
      <c r="Y163" s="209"/>
      <c r="Z163" s="209"/>
      <c r="AA163" s="209"/>
      <c r="AB163" s="209"/>
      <c r="AC163" s="209"/>
      <c r="AD163" s="209"/>
      <c r="AE163" s="209"/>
      <c r="AF163" s="209"/>
      <c r="AG163" s="209" t="s">
        <v>237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1" x14ac:dyDescent="0.25">
      <c r="A164" s="243">
        <v>82</v>
      </c>
      <c r="B164" s="244" t="s">
        <v>378</v>
      </c>
      <c r="C164" s="251" t="s">
        <v>379</v>
      </c>
      <c r="D164" s="245" t="s">
        <v>0</v>
      </c>
      <c r="E164" s="246">
        <v>302.22660000000002</v>
      </c>
      <c r="F164" s="247"/>
      <c r="G164" s="248">
        <f>ROUND(E164*F164,2)</f>
        <v>0</v>
      </c>
      <c r="H164" s="229">
        <v>0</v>
      </c>
      <c r="I164" s="228">
        <f>ROUND(E164*H164,2)</f>
        <v>0</v>
      </c>
      <c r="J164" s="229">
        <v>0.32</v>
      </c>
      <c r="K164" s="228">
        <f>ROUND(E164*J164,2)</f>
        <v>96.71</v>
      </c>
      <c r="L164" s="228">
        <v>15</v>
      </c>
      <c r="M164" s="228">
        <f>G164*(1+L164/100)</f>
        <v>0</v>
      </c>
      <c r="N164" s="228">
        <v>0</v>
      </c>
      <c r="O164" s="228">
        <f>ROUND(E164*N164,2)</f>
        <v>0</v>
      </c>
      <c r="P164" s="228">
        <v>0</v>
      </c>
      <c r="Q164" s="228">
        <f>ROUND(E164*P164,2)</f>
        <v>0</v>
      </c>
      <c r="R164" s="228"/>
      <c r="S164" s="228" t="s">
        <v>138</v>
      </c>
      <c r="T164" s="228" t="s">
        <v>139</v>
      </c>
      <c r="U164" s="228">
        <v>0</v>
      </c>
      <c r="V164" s="228">
        <f>ROUND(E164*U164,2)</f>
        <v>0</v>
      </c>
      <c r="W164" s="228"/>
      <c r="X164" s="228" t="s">
        <v>163</v>
      </c>
      <c r="Y164" s="209"/>
      <c r="Z164" s="209"/>
      <c r="AA164" s="209"/>
      <c r="AB164" s="209"/>
      <c r="AC164" s="209"/>
      <c r="AD164" s="209"/>
      <c r="AE164" s="209"/>
      <c r="AF164" s="209"/>
      <c r="AG164" s="209" t="s">
        <v>290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x14ac:dyDescent="0.25">
      <c r="A165" s="231" t="s">
        <v>133</v>
      </c>
      <c r="B165" s="232" t="s">
        <v>81</v>
      </c>
      <c r="C165" s="250" t="s">
        <v>82</v>
      </c>
      <c r="D165" s="233"/>
      <c r="E165" s="234"/>
      <c r="F165" s="235"/>
      <c r="G165" s="236">
        <f>SUMIF(AG166:AG169,"&lt;&gt;NOR",G166:G169)</f>
        <v>0</v>
      </c>
      <c r="H165" s="230"/>
      <c r="I165" s="230">
        <f>SUM(I166:I169)</f>
        <v>278</v>
      </c>
      <c r="J165" s="230"/>
      <c r="K165" s="230">
        <f>SUM(K166:K169)</f>
        <v>2051.5100000000002</v>
      </c>
      <c r="L165" s="230"/>
      <c r="M165" s="230">
        <f>SUM(M166:M169)</f>
        <v>0</v>
      </c>
      <c r="N165" s="230"/>
      <c r="O165" s="230">
        <f>SUM(O166:O169)</f>
        <v>0</v>
      </c>
      <c r="P165" s="230"/>
      <c r="Q165" s="230">
        <f>SUM(Q166:Q169)</f>
        <v>0</v>
      </c>
      <c r="R165" s="230"/>
      <c r="S165" s="230"/>
      <c r="T165" s="230"/>
      <c r="U165" s="230"/>
      <c r="V165" s="230">
        <f>SUM(V166:V169)</f>
        <v>3</v>
      </c>
      <c r="W165" s="230"/>
      <c r="X165" s="230"/>
      <c r="AG165" t="s">
        <v>134</v>
      </c>
    </row>
    <row r="166" spans="1:60" outlineLevel="1" x14ac:dyDescent="0.25">
      <c r="A166" s="243">
        <v>83</v>
      </c>
      <c r="B166" s="244" t="s">
        <v>380</v>
      </c>
      <c r="C166" s="251" t="s">
        <v>381</v>
      </c>
      <c r="D166" s="245" t="s">
        <v>169</v>
      </c>
      <c r="E166" s="246">
        <v>2</v>
      </c>
      <c r="F166" s="247"/>
      <c r="G166" s="248">
        <f>ROUND(E166*F166,2)</f>
        <v>0</v>
      </c>
      <c r="H166" s="229">
        <v>0</v>
      </c>
      <c r="I166" s="228">
        <f>ROUND(E166*H166,2)</f>
        <v>0</v>
      </c>
      <c r="J166" s="229">
        <v>344.5</v>
      </c>
      <c r="K166" s="228">
        <f>ROUND(E166*J166,2)</f>
        <v>689</v>
      </c>
      <c r="L166" s="228">
        <v>15</v>
      </c>
      <c r="M166" s="228">
        <f>G166*(1+L166/100)</f>
        <v>0</v>
      </c>
      <c r="N166" s="228">
        <v>0</v>
      </c>
      <c r="O166" s="228">
        <f>ROUND(E166*N166,2)</f>
        <v>0</v>
      </c>
      <c r="P166" s="228">
        <v>0</v>
      </c>
      <c r="Q166" s="228">
        <f>ROUND(E166*P166,2)</f>
        <v>0</v>
      </c>
      <c r="R166" s="228"/>
      <c r="S166" s="228" t="s">
        <v>138</v>
      </c>
      <c r="T166" s="228" t="s">
        <v>139</v>
      </c>
      <c r="U166" s="228">
        <v>0.75</v>
      </c>
      <c r="V166" s="228">
        <f>ROUND(E166*U166,2)</f>
        <v>1.5</v>
      </c>
      <c r="W166" s="228"/>
      <c r="X166" s="228" t="s">
        <v>163</v>
      </c>
      <c r="Y166" s="209"/>
      <c r="Z166" s="209"/>
      <c r="AA166" s="209"/>
      <c r="AB166" s="209"/>
      <c r="AC166" s="209"/>
      <c r="AD166" s="209"/>
      <c r="AE166" s="209"/>
      <c r="AF166" s="209"/>
      <c r="AG166" s="209" t="s">
        <v>164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43">
        <v>84</v>
      </c>
      <c r="B167" s="244" t="s">
        <v>382</v>
      </c>
      <c r="C167" s="251" t="s">
        <v>383</v>
      </c>
      <c r="D167" s="245" t="s">
        <v>306</v>
      </c>
      <c r="E167" s="246">
        <v>3</v>
      </c>
      <c r="F167" s="247"/>
      <c r="G167" s="248">
        <f>ROUND(E167*F167,2)</f>
        <v>0</v>
      </c>
      <c r="H167" s="229">
        <v>0</v>
      </c>
      <c r="I167" s="228">
        <f>ROUND(E167*H167,2)</f>
        <v>0</v>
      </c>
      <c r="J167" s="229">
        <v>450</v>
      </c>
      <c r="K167" s="228">
        <f>ROUND(E167*J167,2)</f>
        <v>1350</v>
      </c>
      <c r="L167" s="228">
        <v>15</v>
      </c>
      <c r="M167" s="228">
        <f>G167*(1+L167/100)</f>
        <v>0</v>
      </c>
      <c r="N167" s="228">
        <v>0</v>
      </c>
      <c r="O167" s="228">
        <f>ROUND(E167*N167,2)</f>
        <v>0</v>
      </c>
      <c r="P167" s="228">
        <v>0</v>
      </c>
      <c r="Q167" s="228">
        <f>ROUND(E167*P167,2)</f>
        <v>0</v>
      </c>
      <c r="R167" s="228"/>
      <c r="S167" s="228" t="s">
        <v>138</v>
      </c>
      <c r="T167" s="228" t="s">
        <v>139</v>
      </c>
      <c r="U167" s="228">
        <v>0.5</v>
      </c>
      <c r="V167" s="228">
        <f>ROUND(E167*U167,2)</f>
        <v>1.5</v>
      </c>
      <c r="W167" s="228"/>
      <c r="X167" s="228" t="s">
        <v>163</v>
      </c>
      <c r="Y167" s="209"/>
      <c r="Z167" s="209"/>
      <c r="AA167" s="209"/>
      <c r="AB167" s="209"/>
      <c r="AC167" s="209"/>
      <c r="AD167" s="209"/>
      <c r="AE167" s="209"/>
      <c r="AF167" s="209"/>
      <c r="AG167" s="209" t="s">
        <v>164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43">
        <v>85</v>
      </c>
      <c r="B168" s="244" t="s">
        <v>384</v>
      </c>
      <c r="C168" s="251" t="s">
        <v>385</v>
      </c>
      <c r="D168" s="245" t="s">
        <v>169</v>
      </c>
      <c r="E168" s="246">
        <v>2</v>
      </c>
      <c r="F168" s="247"/>
      <c r="G168" s="248">
        <f>ROUND(E168*F168,2)</f>
        <v>0</v>
      </c>
      <c r="H168" s="229">
        <v>139</v>
      </c>
      <c r="I168" s="228">
        <f>ROUND(E168*H168,2)</f>
        <v>278</v>
      </c>
      <c r="J168" s="229">
        <v>0</v>
      </c>
      <c r="K168" s="228">
        <f>ROUND(E168*J168,2)</f>
        <v>0</v>
      </c>
      <c r="L168" s="228">
        <v>15</v>
      </c>
      <c r="M168" s="228">
        <f>G168*(1+L168/100)</f>
        <v>0</v>
      </c>
      <c r="N168" s="228">
        <v>8.0000000000000007E-5</v>
      </c>
      <c r="O168" s="228">
        <f>ROUND(E168*N168,2)</f>
        <v>0</v>
      </c>
      <c r="P168" s="228">
        <v>0</v>
      </c>
      <c r="Q168" s="228">
        <f>ROUND(E168*P168,2)</f>
        <v>0</v>
      </c>
      <c r="R168" s="228"/>
      <c r="S168" s="228" t="s">
        <v>138</v>
      </c>
      <c r="T168" s="228" t="s">
        <v>139</v>
      </c>
      <c r="U168" s="228">
        <v>0</v>
      </c>
      <c r="V168" s="228">
        <f>ROUND(E168*U168,2)</f>
        <v>0</v>
      </c>
      <c r="W168" s="228"/>
      <c r="X168" s="228" t="s">
        <v>205</v>
      </c>
      <c r="Y168" s="209"/>
      <c r="Z168" s="209"/>
      <c r="AA168" s="209"/>
      <c r="AB168" s="209"/>
      <c r="AC168" s="209"/>
      <c r="AD168" s="209"/>
      <c r="AE168" s="209"/>
      <c r="AF168" s="209"/>
      <c r="AG168" s="209" t="s">
        <v>206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1" x14ac:dyDescent="0.25">
      <c r="A169" s="243">
        <v>86</v>
      </c>
      <c r="B169" s="244" t="s">
        <v>386</v>
      </c>
      <c r="C169" s="251" t="s">
        <v>387</v>
      </c>
      <c r="D169" s="245" t="s">
        <v>0</v>
      </c>
      <c r="E169" s="246">
        <v>23.17</v>
      </c>
      <c r="F169" s="247"/>
      <c r="G169" s="248">
        <f>ROUND(E169*F169,2)</f>
        <v>0</v>
      </c>
      <c r="H169" s="229">
        <v>0</v>
      </c>
      <c r="I169" s="228">
        <f>ROUND(E169*H169,2)</f>
        <v>0</v>
      </c>
      <c r="J169" s="229">
        <v>0.54</v>
      </c>
      <c r="K169" s="228">
        <f>ROUND(E169*J169,2)</f>
        <v>12.51</v>
      </c>
      <c r="L169" s="228">
        <v>15</v>
      </c>
      <c r="M169" s="228">
        <f>G169*(1+L169/100)</f>
        <v>0</v>
      </c>
      <c r="N169" s="228">
        <v>0</v>
      </c>
      <c r="O169" s="228">
        <f>ROUND(E169*N169,2)</f>
        <v>0</v>
      </c>
      <c r="P169" s="228">
        <v>0</v>
      </c>
      <c r="Q169" s="228">
        <f>ROUND(E169*P169,2)</f>
        <v>0</v>
      </c>
      <c r="R169" s="228"/>
      <c r="S169" s="228" t="s">
        <v>138</v>
      </c>
      <c r="T169" s="228" t="s">
        <v>139</v>
      </c>
      <c r="U169" s="228">
        <v>0</v>
      </c>
      <c r="V169" s="228">
        <f>ROUND(E169*U169,2)</f>
        <v>0</v>
      </c>
      <c r="W169" s="228"/>
      <c r="X169" s="228" t="s">
        <v>163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290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x14ac:dyDescent="0.25">
      <c r="A170" s="231" t="s">
        <v>133</v>
      </c>
      <c r="B170" s="232" t="s">
        <v>83</v>
      </c>
      <c r="C170" s="250" t="s">
        <v>84</v>
      </c>
      <c r="D170" s="233"/>
      <c r="E170" s="234"/>
      <c r="F170" s="235"/>
      <c r="G170" s="236">
        <f>SUMIF(AG171:AG197,"&lt;&gt;NOR",G171:G197)</f>
        <v>0</v>
      </c>
      <c r="H170" s="230"/>
      <c r="I170" s="230">
        <f>SUM(I171:I197)</f>
        <v>13050</v>
      </c>
      <c r="J170" s="230"/>
      <c r="K170" s="230">
        <f>SUM(K171:K197)</f>
        <v>59921.43</v>
      </c>
      <c r="L170" s="230"/>
      <c r="M170" s="230">
        <f>SUM(M171:M197)</f>
        <v>0</v>
      </c>
      <c r="N170" s="230"/>
      <c r="O170" s="230">
        <f>SUM(O171:O197)</f>
        <v>0.03</v>
      </c>
      <c r="P170" s="230"/>
      <c r="Q170" s="230">
        <f>SUM(Q171:Q197)</f>
        <v>0.11</v>
      </c>
      <c r="R170" s="230"/>
      <c r="S170" s="230"/>
      <c r="T170" s="230"/>
      <c r="U170" s="230"/>
      <c r="V170" s="230">
        <f>SUM(V171:V197)</f>
        <v>5.26</v>
      </c>
      <c r="W170" s="230"/>
      <c r="X170" s="230"/>
      <c r="AG170" t="s">
        <v>134</v>
      </c>
    </row>
    <row r="171" spans="1:60" outlineLevel="1" x14ac:dyDescent="0.25">
      <c r="A171" s="243">
        <v>87</v>
      </c>
      <c r="B171" s="244" t="s">
        <v>388</v>
      </c>
      <c r="C171" s="251" t="s">
        <v>389</v>
      </c>
      <c r="D171" s="245" t="s">
        <v>169</v>
      </c>
      <c r="E171" s="246">
        <v>2</v>
      </c>
      <c r="F171" s="247"/>
      <c r="G171" s="248">
        <f>ROUND(E171*F171,2)</f>
        <v>0</v>
      </c>
      <c r="H171" s="229">
        <v>0</v>
      </c>
      <c r="I171" s="228">
        <f>ROUND(E171*H171,2)</f>
        <v>0</v>
      </c>
      <c r="J171" s="229">
        <v>680</v>
      </c>
      <c r="K171" s="228">
        <f>ROUND(E171*J171,2)</f>
        <v>1360</v>
      </c>
      <c r="L171" s="228">
        <v>15</v>
      </c>
      <c r="M171" s="228">
        <f>G171*(1+L171/100)</f>
        <v>0</v>
      </c>
      <c r="N171" s="228">
        <v>0</v>
      </c>
      <c r="O171" s="228">
        <f>ROUND(E171*N171,2)</f>
        <v>0</v>
      </c>
      <c r="P171" s="228">
        <v>0</v>
      </c>
      <c r="Q171" s="228">
        <f>ROUND(E171*P171,2)</f>
        <v>0</v>
      </c>
      <c r="R171" s="228"/>
      <c r="S171" s="228" t="s">
        <v>138</v>
      </c>
      <c r="T171" s="228" t="s">
        <v>139</v>
      </c>
      <c r="U171" s="228">
        <v>1.45</v>
      </c>
      <c r="V171" s="228">
        <f>ROUND(E171*U171,2)</f>
        <v>2.9</v>
      </c>
      <c r="W171" s="228"/>
      <c r="X171" s="228" t="s">
        <v>163</v>
      </c>
      <c r="Y171" s="209"/>
      <c r="Z171" s="209"/>
      <c r="AA171" s="209"/>
      <c r="AB171" s="209"/>
      <c r="AC171" s="209"/>
      <c r="AD171" s="209"/>
      <c r="AE171" s="209"/>
      <c r="AF171" s="209"/>
      <c r="AG171" s="209" t="s">
        <v>164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5">
      <c r="A172" s="243">
        <v>88</v>
      </c>
      <c r="B172" s="244" t="s">
        <v>390</v>
      </c>
      <c r="C172" s="251" t="s">
        <v>391</v>
      </c>
      <c r="D172" s="245" t="s">
        <v>169</v>
      </c>
      <c r="E172" s="246">
        <v>1</v>
      </c>
      <c r="F172" s="247"/>
      <c r="G172" s="248">
        <f>ROUND(E172*F172,2)</f>
        <v>0</v>
      </c>
      <c r="H172" s="229">
        <v>0</v>
      </c>
      <c r="I172" s="228">
        <f>ROUND(E172*H172,2)</f>
        <v>0</v>
      </c>
      <c r="J172" s="229">
        <v>211.5</v>
      </c>
      <c r="K172" s="228">
        <f>ROUND(E172*J172,2)</f>
        <v>211.5</v>
      </c>
      <c r="L172" s="228">
        <v>15</v>
      </c>
      <c r="M172" s="228">
        <f>G172*(1+L172/100)</f>
        <v>0</v>
      </c>
      <c r="N172" s="228">
        <v>0</v>
      </c>
      <c r="O172" s="228">
        <f>ROUND(E172*N172,2)</f>
        <v>0</v>
      </c>
      <c r="P172" s="228">
        <v>0.1104</v>
      </c>
      <c r="Q172" s="228">
        <f>ROUND(E172*P172,2)</f>
        <v>0.11</v>
      </c>
      <c r="R172" s="228"/>
      <c r="S172" s="228" t="s">
        <v>138</v>
      </c>
      <c r="T172" s="228" t="s">
        <v>139</v>
      </c>
      <c r="U172" s="228">
        <v>0.46</v>
      </c>
      <c r="V172" s="228">
        <f>ROUND(E172*U172,2)</f>
        <v>0.46</v>
      </c>
      <c r="W172" s="228"/>
      <c r="X172" s="228" t="s">
        <v>163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164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20.399999999999999" outlineLevel="1" x14ac:dyDescent="0.25">
      <c r="A173" s="243">
        <v>89</v>
      </c>
      <c r="B173" s="244" t="s">
        <v>392</v>
      </c>
      <c r="C173" s="251" t="s">
        <v>393</v>
      </c>
      <c r="D173" s="245" t="s">
        <v>169</v>
      </c>
      <c r="E173" s="246">
        <v>1</v>
      </c>
      <c r="F173" s="247"/>
      <c r="G173" s="248">
        <f>ROUND(E173*F173,2)</f>
        <v>0</v>
      </c>
      <c r="H173" s="229">
        <v>0</v>
      </c>
      <c r="I173" s="228">
        <f>ROUND(E173*H173,2)</f>
        <v>0</v>
      </c>
      <c r="J173" s="229">
        <v>3200</v>
      </c>
      <c r="K173" s="228">
        <f>ROUND(E173*J173,2)</f>
        <v>3200</v>
      </c>
      <c r="L173" s="228">
        <v>15</v>
      </c>
      <c r="M173" s="228">
        <f>G173*(1+L173/100)</f>
        <v>0</v>
      </c>
      <c r="N173" s="228">
        <v>0</v>
      </c>
      <c r="O173" s="228">
        <f>ROUND(E173*N173,2)</f>
        <v>0</v>
      </c>
      <c r="P173" s="228">
        <v>0</v>
      </c>
      <c r="Q173" s="228">
        <f>ROUND(E173*P173,2)</f>
        <v>0</v>
      </c>
      <c r="R173" s="228"/>
      <c r="S173" s="228" t="s">
        <v>138</v>
      </c>
      <c r="T173" s="228" t="s">
        <v>139</v>
      </c>
      <c r="U173" s="228">
        <v>0</v>
      </c>
      <c r="V173" s="228">
        <f>ROUND(E173*U173,2)</f>
        <v>0</v>
      </c>
      <c r="W173" s="228"/>
      <c r="X173" s="228" t="s">
        <v>163</v>
      </c>
      <c r="Y173" s="209"/>
      <c r="Z173" s="209"/>
      <c r="AA173" s="209"/>
      <c r="AB173" s="209"/>
      <c r="AC173" s="209"/>
      <c r="AD173" s="209"/>
      <c r="AE173" s="209"/>
      <c r="AF173" s="209"/>
      <c r="AG173" s="209" t="s">
        <v>164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ht="40.799999999999997" outlineLevel="1" x14ac:dyDescent="0.25">
      <c r="A174" s="243">
        <v>90</v>
      </c>
      <c r="B174" s="244" t="s">
        <v>394</v>
      </c>
      <c r="C174" s="251" t="s">
        <v>395</v>
      </c>
      <c r="D174" s="245" t="s">
        <v>293</v>
      </c>
      <c r="E174" s="246">
        <v>1</v>
      </c>
      <c r="F174" s="247"/>
      <c r="G174" s="248">
        <f>ROUND(E174*F174,2)</f>
        <v>0</v>
      </c>
      <c r="H174" s="229">
        <v>8550</v>
      </c>
      <c r="I174" s="228">
        <f>ROUND(E174*H174,2)</f>
        <v>8550</v>
      </c>
      <c r="J174" s="229">
        <v>0</v>
      </c>
      <c r="K174" s="228">
        <f>ROUND(E174*J174,2)</f>
        <v>0</v>
      </c>
      <c r="L174" s="228">
        <v>15</v>
      </c>
      <c r="M174" s="228">
        <f>G174*(1+L174/100)</f>
        <v>0</v>
      </c>
      <c r="N174" s="228">
        <v>0</v>
      </c>
      <c r="O174" s="228">
        <f>ROUND(E174*N174,2)</f>
        <v>0</v>
      </c>
      <c r="P174" s="228">
        <v>0</v>
      </c>
      <c r="Q174" s="228">
        <f>ROUND(E174*P174,2)</f>
        <v>0</v>
      </c>
      <c r="R174" s="228"/>
      <c r="S174" s="228" t="s">
        <v>138</v>
      </c>
      <c r="T174" s="228" t="s">
        <v>139</v>
      </c>
      <c r="U174" s="228">
        <v>0</v>
      </c>
      <c r="V174" s="228">
        <f>ROUND(E174*U174,2)</f>
        <v>0</v>
      </c>
      <c r="W174" s="228"/>
      <c r="X174" s="228" t="s">
        <v>205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206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30.6" outlineLevel="1" x14ac:dyDescent="0.25">
      <c r="A175" s="237">
        <v>91</v>
      </c>
      <c r="B175" s="238" t="s">
        <v>396</v>
      </c>
      <c r="C175" s="252" t="s">
        <v>397</v>
      </c>
      <c r="D175" s="239" t="s">
        <v>169</v>
      </c>
      <c r="E175" s="240">
        <v>1</v>
      </c>
      <c r="F175" s="241"/>
      <c r="G175" s="242">
        <f>ROUND(E175*F175,2)</f>
        <v>0</v>
      </c>
      <c r="H175" s="229">
        <v>0</v>
      </c>
      <c r="I175" s="228">
        <f>ROUND(E175*H175,2)</f>
        <v>0</v>
      </c>
      <c r="J175" s="229">
        <v>12500</v>
      </c>
      <c r="K175" s="228">
        <f>ROUND(E175*J175,2)</f>
        <v>12500</v>
      </c>
      <c r="L175" s="228">
        <v>15</v>
      </c>
      <c r="M175" s="228">
        <f>G175*(1+L175/100)</f>
        <v>0</v>
      </c>
      <c r="N175" s="228">
        <v>0</v>
      </c>
      <c r="O175" s="228">
        <f>ROUND(E175*N175,2)</f>
        <v>0</v>
      </c>
      <c r="P175" s="228">
        <v>0</v>
      </c>
      <c r="Q175" s="228">
        <f>ROUND(E175*P175,2)</f>
        <v>0</v>
      </c>
      <c r="R175" s="228"/>
      <c r="S175" s="228" t="s">
        <v>138</v>
      </c>
      <c r="T175" s="228" t="s">
        <v>139</v>
      </c>
      <c r="U175" s="228">
        <v>0.95</v>
      </c>
      <c r="V175" s="228">
        <f>ROUND(E175*U175,2)</f>
        <v>0.95</v>
      </c>
      <c r="W175" s="228"/>
      <c r="X175" s="228" t="s">
        <v>163</v>
      </c>
      <c r="Y175" s="209"/>
      <c r="Z175" s="209"/>
      <c r="AA175" s="209"/>
      <c r="AB175" s="209"/>
      <c r="AC175" s="209"/>
      <c r="AD175" s="209"/>
      <c r="AE175" s="209"/>
      <c r="AF175" s="209"/>
      <c r="AG175" s="209" t="s">
        <v>164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ht="20.399999999999999" outlineLevel="1" x14ac:dyDescent="0.25">
      <c r="A176" s="226"/>
      <c r="B176" s="227"/>
      <c r="C176" s="264" t="s">
        <v>398</v>
      </c>
      <c r="D176" s="260"/>
      <c r="E176" s="261">
        <v>1</v>
      </c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09"/>
      <c r="Z176" s="209"/>
      <c r="AA176" s="209"/>
      <c r="AB176" s="209"/>
      <c r="AC176" s="209"/>
      <c r="AD176" s="209"/>
      <c r="AE176" s="209"/>
      <c r="AF176" s="209"/>
      <c r="AG176" s="209" t="s">
        <v>166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5">
      <c r="A177" s="226"/>
      <c r="B177" s="227"/>
      <c r="C177" s="264" t="s">
        <v>399</v>
      </c>
      <c r="D177" s="260"/>
      <c r="E177" s="261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09"/>
      <c r="Z177" s="209"/>
      <c r="AA177" s="209"/>
      <c r="AB177" s="209"/>
      <c r="AC177" s="209"/>
      <c r="AD177" s="209"/>
      <c r="AE177" s="209"/>
      <c r="AF177" s="209"/>
      <c r="AG177" s="209" t="s">
        <v>166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ht="30.6" outlineLevel="1" x14ac:dyDescent="0.25">
      <c r="A178" s="243">
        <v>92</v>
      </c>
      <c r="B178" s="244" t="s">
        <v>400</v>
      </c>
      <c r="C178" s="251" t="s">
        <v>401</v>
      </c>
      <c r="D178" s="245" t="s">
        <v>293</v>
      </c>
      <c r="E178" s="246">
        <v>1</v>
      </c>
      <c r="F178" s="247"/>
      <c r="G178" s="248">
        <f>ROUND(E178*F178,2)</f>
        <v>0</v>
      </c>
      <c r="H178" s="229">
        <v>0</v>
      </c>
      <c r="I178" s="228">
        <f>ROUND(E178*H178,2)</f>
        <v>0</v>
      </c>
      <c r="J178" s="229">
        <v>4000</v>
      </c>
      <c r="K178" s="228">
        <f>ROUND(E178*J178,2)</f>
        <v>4000</v>
      </c>
      <c r="L178" s="228">
        <v>15</v>
      </c>
      <c r="M178" s="228">
        <f>G178*(1+L178/100)</f>
        <v>0</v>
      </c>
      <c r="N178" s="228">
        <v>0</v>
      </c>
      <c r="O178" s="228">
        <f>ROUND(E178*N178,2)</f>
        <v>0</v>
      </c>
      <c r="P178" s="228">
        <v>0</v>
      </c>
      <c r="Q178" s="228">
        <f>ROUND(E178*P178,2)</f>
        <v>0</v>
      </c>
      <c r="R178" s="228"/>
      <c r="S178" s="228" t="s">
        <v>138</v>
      </c>
      <c r="T178" s="228" t="s">
        <v>139</v>
      </c>
      <c r="U178" s="228">
        <v>0.95</v>
      </c>
      <c r="V178" s="228">
        <f>ROUND(E178*U178,2)</f>
        <v>0.95</v>
      </c>
      <c r="W178" s="228"/>
      <c r="X178" s="228" t="s">
        <v>163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164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ht="20.399999999999999" outlineLevel="1" x14ac:dyDescent="0.25">
      <c r="A179" s="243">
        <v>93</v>
      </c>
      <c r="B179" s="244" t="s">
        <v>402</v>
      </c>
      <c r="C179" s="251" t="s">
        <v>403</v>
      </c>
      <c r="D179" s="245" t="s">
        <v>169</v>
      </c>
      <c r="E179" s="246">
        <v>1</v>
      </c>
      <c r="F179" s="247"/>
      <c r="G179" s="248">
        <f>ROUND(E179*F179,2)</f>
        <v>0</v>
      </c>
      <c r="H179" s="229">
        <v>1900</v>
      </c>
      <c r="I179" s="228">
        <f>ROUND(E179*H179,2)</f>
        <v>1900</v>
      </c>
      <c r="J179" s="229">
        <v>0</v>
      </c>
      <c r="K179" s="228">
        <f>ROUND(E179*J179,2)</f>
        <v>0</v>
      </c>
      <c r="L179" s="228">
        <v>15</v>
      </c>
      <c r="M179" s="228">
        <f>G179*(1+L179/100)</f>
        <v>0</v>
      </c>
      <c r="N179" s="228">
        <v>1.2999999999999999E-2</v>
      </c>
      <c r="O179" s="228">
        <f>ROUND(E179*N179,2)</f>
        <v>0.01</v>
      </c>
      <c r="P179" s="228">
        <v>0</v>
      </c>
      <c r="Q179" s="228">
        <f>ROUND(E179*P179,2)</f>
        <v>0</v>
      </c>
      <c r="R179" s="228"/>
      <c r="S179" s="228" t="s">
        <v>138</v>
      </c>
      <c r="T179" s="228" t="s">
        <v>139</v>
      </c>
      <c r="U179" s="228">
        <v>0</v>
      </c>
      <c r="V179" s="228">
        <f>ROUND(E179*U179,2)</f>
        <v>0</v>
      </c>
      <c r="W179" s="228"/>
      <c r="X179" s="228" t="s">
        <v>205</v>
      </c>
      <c r="Y179" s="209"/>
      <c r="Z179" s="209"/>
      <c r="AA179" s="209"/>
      <c r="AB179" s="209"/>
      <c r="AC179" s="209"/>
      <c r="AD179" s="209"/>
      <c r="AE179" s="209"/>
      <c r="AF179" s="209"/>
      <c r="AG179" s="209" t="s">
        <v>206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ht="20.399999999999999" outlineLevel="1" x14ac:dyDescent="0.25">
      <c r="A180" s="243">
        <v>94</v>
      </c>
      <c r="B180" s="244" t="s">
        <v>404</v>
      </c>
      <c r="C180" s="251" t="s">
        <v>405</v>
      </c>
      <c r="D180" s="245" t="s">
        <v>169</v>
      </c>
      <c r="E180" s="246">
        <v>1</v>
      </c>
      <c r="F180" s="247"/>
      <c r="G180" s="248">
        <f>ROUND(E180*F180,2)</f>
        <v>0</v>
      </c>
      <c r="H180" s="229">
        <v>2600</v>
      </c>
      <c r="I180" s="228">
        <f>ROUND(E180*H180,2)</f>
        <v>2600</v>
      </c>
      <c r="J180" s="229">
        <v>0</v>
      </c>
      <c r="K180" s="228">
        <f>ROUND(E180*J180,2)</f>
        <v>0</v>
      </c>
      <c r="L180" s="228">
        <v>15</v>
      </c>
      <c r="M180" s="228">
        <f>G180*(1+L180/100)</f>
        <v>0</v>
      </c>
      <c r="N180" s="228">
        <v>0.02</v>
      </c>
      <c r="O180" s="228">
        <f>ROUND(E180*N180,2)</f>
        <v>0.02</v>
      </c>
      <c r="P180" s="228">
        <v>0</v>
      </c>
      <c r="Q180" s="228">
        <f>ROUND(E180*P180,2)</f>
        <v>0</v>
      </c>
      <c r="R180" s="228"/>
      <c r="S180" s="228" t="s">
        <v>138</v>
      </c>
      <c r="T180" s="228" t="s">
        <v>139</v>
      </c>
      <c r="U180" s="228">
        <v>0</v>
      </c>
      <c r="V180" s="228">
        <f>ROUND(E180*U180,2)</f>
        <v>0</v>
      </c>
      <c r="W180" s="228"/>
      <c r="X180" s="228" t="s">
        <v>205</v>
      </c>
      <c r="Y180" s="209"/>
      <c r="Z180" s="209"/>
      <c r="AA180" s="209"/>
      <c r="AB180" s="209"/>
      <c r="AC180" s="209"/>
      <c r="AD180" s="209"/>
      <c r="AE180" s="209"/>
      <c r="AF180" s="209"/>
      <c r="AG180" s="209" t="s">
        <v>206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ht="30.6" outlineLevel="1" x14ac:dyDescent="0.25">
      <c r="A181" s="243">
        <v>95</v>
      </c>
      <c r="B181" s="244" t="s">
        <v>406</v>
      </c>
      <c r="C181" s="251" t="s">
        <v>407</v>
      </c>
      <c r="D181" s="245" t="s">
        <v>169</v>
      </c>
      <c r="E181" s="246">
        <v>1</v>
      </c>
      <c r="F181" s="247"/>
      <c r="G181" s="248">
        <f>ROUND(E181*F181,2)</f>
        <v>0</v>
      </c>
      <c r="H181" s="229">
        <v>0</v>
      </c>
      <c r="I181" s="228">
        <f>ROUND(E181*H181,2)</f>
        <v>0</v>
      </c>
      <c r="J181" s="229">
        <v>6500</v>
      </c>
      <c r="K181" s="228">
        <f>ROUND(E181*J181,2)</f>
        <v>6500</v>
      </c>
      <c r="L181" s="228">
        <v>15</v>
      </c>
      <c r="M181" s="228">
        <f>G181*(1+L181/100)</f>
        <v>0</v>
      </c>
      <c r="N181" s="228">
        <v>0</v>
      </c>
      <c r="O181" s="228">
        <f>ROUND(E181*N181,2)</f>
        <v>0</v>
      </c>
      <c r="P181" s="228">
        <v>0</v>
      </c>
      <c r="Q181" s="228">
        <f>ROUND(E181*P181,2)</f>
        <v>0</v>
      </c>
      <c r="R181" s="228"/>
      <c r="S181" s="228" t="s">
        <v>138</v>
      </c>
      <c r="T181" s="228" t="s">
        <v>139</v>
      </c>
      <c r="U181" s="228">
        <v>0</v>
      </c>
      <c r="V181" s="228">
        <f>ROUND(E181*U181,2)</f>
        <v>0</v>
      </c>
      <c r="W181" s="228"/>
      <c r="X181" s="228" t="s">
        <v>236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237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43">
        <v>96</v>
      </c>
      <c r="B182" s="244" t="s">
        <v>408</v>
      </c>
      <c r="C182" s="251" t="s">
        <v>409</v>
      </c>
      <c r="D182" s="245" t="s">
        <v>293</v>
      </c>
      <c r="E182" s="246">
        <v>1</v>
      </c>
      <c r="F182" s="247"/>
      <c r="G182" s="248">
        <f>ROUND(E182*F182,2)</f>
        <v>0</v>
      </c>
      <c r="H182" s="229">
        <v>0</v>
      </c>
      <c r="I182" s="228">
        <f>ROUND(E182*H182,2)</f>
        <v>0</v>
      </c>
      <c r="J182" s="229">
        <v>4000</v>
      </c>
      <c r="K182" s="228">
        <f>ROUND(E182*J182,2)</f>
        <v>4000</v>
      </c>
      <c r="L182" s="228">
        <v>15</v>
      </c>
      <c r="M182" s="228">
        <f>G182*(1+L182/100)</f>
        <v>0</v>
      </c>
      <c r="N182" s="228">
        <v>0</v>
      </c>
      <c r="O182" s="228">
        <f>ROUND(E182*N182,2)</f>
        <v>0</v>
      </c>
      <c r="P182" s="228">
        <v>0</v>
      </c>
      <c r="Q182" s="228">
        <f>ROUND(E182*P182,2)</f>
        <v>0</v>
      </c>
      <c r="R182" s="228"/>
      <c r="S182" s="228" t="s">
        <v>138</v>
      </c>
      <c r="T182" s="228" t="s">
        <v>139</v>
      </c>
      <c r="U182" s="228">
        <v>0</v>
      </c>
      <c r="V182" s="228">
        <f>ROUND(E182*U182,2)</f>
        <v>0</v>
      </c>
      <c r="W182" s="228"/>
      <c r="X182" s="228" t="s">
        <v>236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237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ht="20.399999999999999" outlineLevel="1" x14ac:dyDescent="0.25">
      <c r="A183" s="237">
        <v>97</v>
      </c>
      <c r="B183" s="238" t="s">
        <v>410</v>
      </c>
      <c r="C183" s="252" t="s">
        <v>411</v>
      </c>
      <c r="D183" s="239" t="s">
        <v>178</v>
      </c>
      <c r="E183" s="240">
        <v>1.8</v>
      </c>
      <c r="F183" s="241"/>
      <c r="G183" s="242">
        <f>ROUND(E183*F183,2)</f>
        <v>0</v>
      </c>
      <c r="H183" s="229">
        <v>0</v>
      </c>
      <c r="I183" s="228">
        <f>ROUND(E183*H183,2)</f>
        <v>0</v>
      </c>
      <c r="J183" s="229">
        <v>15000</v>
      </c>
      <c r="K183" s="228">
        <f>ROUND(E183*J183,2)</f>
        <v>27000</v>
      </c>
      <c r="L183" s="228">
        <v>15</v>
      </c>
      <c r="M183" s="228">
        <f>G183*(1+L183/100)</f>
        <v>0</v>
      </c>
      <c r="N183" s="228">
        <v>0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138</v>
      </c>
      <c r="T183" s="228" t="s">
        <v>139</v>
      </c>
      <c r="U183" s="228">
        <v>0</v>
      </c>
      <c r="V183" s="228">
        <f>ROUND(E183*U183,2)</f>
        <v>0</v>
      </c>
      <c r="W183" s="228"/>
      <c r="X183" s="228" t="s">
        <v>236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237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26"/>
      <c r="B184" s="227"/>
      <c r="C184" s="264" t="s">
        <v>412</v>
      </c>
      <c r="D184" s="260"/>
      <c r="E184" s="261">
        <v>1.8</v>
      </c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09"/>
      <c r="Z184" s="209"/>
      <c r="AA184" s="209"/>
      <c r="AB184" s="209"/>
      <c r="AC184" s="209"/>
      <c r="AD184" s="209"/>
      <c r="AE184" s="209"/>
      <c r="AF184" s="209"/>
      <c r="AG184" s="209" t="s">
        <v>166</v>
      </c>
      <c r="AH184" s="209">
        <v>0</v>
      </c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5">
      <c r="A185" s="226"/>
      <c r="B185" s="227"/>
      <c r="C185" s="264" t="s">
        <v>413</v>
      </c>
      <c r="D185" s="260"/>
      <c r="E185" s="261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09"/>
      <c r="Z185" s="209"/>
      <c r="AA185" s="209"/>
      <c r="AB185" s="209"/>
      <c r="AC185" s="209"/>
      <c r="AD185" s="209"/>
      <c r="AE185" s="209"/>
      <c r="AF185" s="209"/>
      <c r="AG185" s="209" t="s">
        <v>166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26"/>
      <c r="B186" s="227"/>
      <c r="C186" s="264" t="s">
        <v>414</v>
      </c>
      <c r="D186" s="260"/>
      <c r="E186" s="261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09"/>
      <c r="Z186" s="209"/>
      <c r="AA186" s="209"/>
      <c r="AB186" s="209"/>
      <c r="AC186" s="209"/>
      <c r="AD186" s="209"/>
      <c r="AE186" s="209"/>
      <c r="AF186" s="209"/>
      <c r="AG186" s="209" t="s">
        <v>166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20.399999999999999" outlineLevel="1" x14ac:dyDescent="0.25">
      <c r="A187" s="226"/>
      <c r="B187" s="227"/>
      <c r="C187" s="264" t="s">
        <v>415</v>
      </c>
      <c r="D187" s="260"/>
      <c r="E187" s="261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09"/>
      <c r="Z187" s="209"/>
      <c r="AA187" s="209"/>
      <c r="AB187" s="209"/>
      <c r="AC187" s="209"/>
      <c r="AD187" s="209"/>
      <c r="AE187" s="209"/>
      <c r="AF187" s="209"/>
      <c r="AG187" s="209" t="s">
        <v>166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5">
      <c r="A188" s="226"/>
      <c r="B188" s="227"/>
      <c r="C188" s="264" t="s">
        <v>416</v>
      </c>
      <c r="D188" s="260"/>
      <c r="E188" s="261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09"/>
      <c r="Z188" s="209"/>
      <c r="AA188" s="209"/>
      <c r="AB188" s="209"/>
      <c r="AC188" s="209"/>
      <c r="AD188" s="209"/>
      <c r="AE188" s="209"/>
      <c r="AF188" s="209"/>
      <c r="AG188" s="209" t="s">
        <v>166</v>
      </c>
      <c r="AH188" s="209">
        <v>0</v>
      </c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ht="20.399999999999999" outlineLevel="1" x14ac:dyDescent="0.25">
      <c r="A189" s="226"/>
      <c r="B189" s="227"/>
      <c r="C189" s="264" t="s">
        <v>417</v>
      </c>
      <c r="D189" s="260"/>
      <c r="E189" s="261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09"/>
      <c r="Z189" s="209"/>
      <c r="AA189" s="209"/>
      <c r="AB189" s="209"/>
      <c r="AC189" s="209"/>
      <c r="AD189" s="209"/>
      <c r="AE189" s="209"/>
      <c r="AF189" s="209"/>
      <c r="AG189" s="209" t="s">
        <v>166</v>
      </c>
      <c r="AH189" s="209">
        <v>0</v>
      </c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26"/>
      <c r="B190" s="227"/>
      <c r="C190" s="264" t="s">
        <v>418</v>
      </c>
      <c r="D190" s="260"/>
      <c r="E190" s="261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09"/>
      <c r="Z190" s="209"/>
      <c r="AA190" s="209"/>
      <c r="AB190" s="209"/>
      <c r="AC190" s="209"/>
      <c r="AD190" s="209"/>
      <c r="AE190" s="209"/>
      <c r="AF190" s="209"/>
      <c r="AG190" s="209" t="s">
        <v>166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5">
      <c r="A191" s="226"/>
      <c r="B191" s="227"/>
      <c r="C191" s="264" t="s">
        <v>419</v>
      </c>
      <c r="D191" s="260"/>
      <c r="E191" s="261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09"/>
      <c r="Z191" s="209"/>
      <c r="AA191" s="209"/>
      <c r="AB191" s="209"/>
      <c r="AC191" s="209"/>
      <c r="AD191" s="209"/>
      <c r="AE191" s="209"/>
      <c r="AF191" s="209"/>
      <c r="AG191" s="209" t="s">
        <v>166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5">
      <c r="A192" s="226"/>
      <c r="B192" s="227"/>
      <c r="C192" s="264" t="s">
        <v>420</v>
      </c>
      <c r="D192" s="260"/>
      <c r="E192" s="261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09"/>
      <c r="Z192" s="209"/>
      <c r="AA192" s="209"/>
      <c r="AB192" s="209"/>
      <c r="AC192" s="209"/>
      <c r="AD192" s="209"/>
      <c r="AE192" s="209"/>
      <c r="AF192" s="209"/>
      <c r="AG192" s="209" t="s">
        <v>166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26"/>
      <c r="B193" s="227"/>
      <c r="C193" s="264" t="s">
        <v>421</v>
      </c>
      <c r="D193" s="260"/>
      <c r="E193" s="261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09"/>
      <c r="Z193" s="209"/>
      <c r="AA193" s="209"/>
      <c r="AB193" s="209"/>
      <c r="AC193" s="209"/>
      <c r="AD193" s="209"/>
      <c r="AE193" s="209"/>
      <c r="AF193" s="209"/>
      <c r="AG193" s="209" t="s">
        <v>166</v>
      </c>
      <c r="AH193" s="209">
        <v>0</v>
      </c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ht="20.399999999999999" outlineLevel="1" x14ac:dyDescent="0.25">
      <c r="A194" s="226"/>
      <c r="B194" s="227"/>
      <c r="C194" s="264" t="s">
        <v>422</v>
      </c>
      <c r="D194" s="260"/>
      <c r="E194" s="261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09"/>
      <c r="Z194" s="209"/>
      <c r="AA194" s="209"/>
      <c r="AB194" s="209"/>
      <c r="AC194" s="209"/>
      <c r="AD194" s="209"/>
      <c r="AE194" s="209"/>
      <c r="AF194" s="209"/>
      <c r="AG194" s="209" t="s">
        <v>166</v>
      </c>
      <c r="AH194" s="209">
        <v>0</v>
      </c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0.399999999999999" outlineLevel="1" x14ac:dyDescent="0.25">
      <c r="A195" s="226"/>
      <c r="B195" s="227"/>
      <c r="C195" s="264" t="s">
        <v>423</v>
      </c>
      <c r="D195" s="260"/>
      <c r="E195" s="261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09"/>
      <c r="Z195" s="209"/>
      <c r="AA195" s="209"/>
      <c r="AB195" s="209"/>
      <c r="AC195" s="209"/>
      <c r="AD195" s="209"/>
      <c r="AE195" s="209"/>
      <c r="AF195" s="209"/>
      <c r="AG195" s="209" t="s">
        <v>166</v>
      </c>
      <c r="AH195" s="209">
        <v>0</v>
      </c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5">
      <c r="A196" s="226"/>
      <c r="B196" s="227"/>
      <c r="C196" s="264" t="s">
        <v>424</v>
      </c>
      <c r="D196" s="260"/>
      <c r="E196" s="261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09"/>
      <c r="Z196" s="209"/>
      <c r="AA196" s="209"/>
      <c r="AB196" s="209"/>
      <c r="AC196" s="209"/>
      <c r="AD196" s="209"/>
      <c r="AE196" s="209"/>
      <c r="AF196" s="209"/>
      <c r="AG196" s="209" t="s">
        <v>166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43">
        <v>98</v>
      </c>
      <c r="B197" s="244" t="s">
        <v>425</v>
      </c>
      <c r="C197" s="251" t="s">
        <v>426</v>
      </c>
      <c r="D197" s="245" t="s">
        <v>0</v>
      </c>
      <c r="E197" s="246">
        <v>574.96500000000003</v>
      </c>
      <c r="F197" s="247"/>
      <c r="G197" s="248">
        <f>ROUND(E197*F197,2)</f>
        <v>0</v>
      </c>
      <c r="H197" s="229">
        <v>0</v>
      </c>
      <c r="I197" s="228">
        <f>ROUND(E197*H197,2)</f>
        <v>0</v>
      </c>
      <c r="J197" s="229">
        <v>2</v>
      </c>
      <c r="K197" s="228">
        <f>ROUND(E197*J197,2)</f>
        <v>1149.93</v>
      </c>
      <c r="L197" s="228">
        <v>15</v>
      </c>
      <c r="M197" s="228">
        <f>G197*(1+L197/100)</f>
        <v>0</v>
      </c>
      <c r="N197" s="228">
        <v>0</v>
      </c>
      <c r="O197" s="228">
        <f>ROUND(E197*N197,2)</f>
        <v>0</v>
      </c>
      <c r="P197" s="228">
        <v>0</v>
      </c>
      <c r="Q197" s="228">
        <f>ROUND(E197*P197,2)</f>
        <v>0</v>
      </c>
      <c r="R197" s="228"/>
      <c r="S197" s="228" t="s">
        <v>138</v>
      </c>
      <c r="T197" s="228" t="s">
        <v>139</v>
      </c>
      <c r="U197" s="228">
        <v>0</v>
      </c>
      <c r="V197" s="228">
        <f>ROUND(E197*U197,2)</f>
        <v>0</v>
      </c>
      <c r="W197" s="228"/>
      <c r="X197" s="228" t="s">
        <v>163</v>
      </c>
      <c r="Y197" s="209"/>
      <c r="Z197" s="209"/>
      <c r="AA197" s="209"/>
      <c r="AB197" s="209"/>
      <c r="AC197" s="209"/>
      <c r="AD197" s="209"/>
      <c r="AE197" s="209"/>
      <c r="AF197" s="209"/>
      <c r="AG197" s="209" t="s">
        <v>290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x14ac:dyDescent="0.25">
      <c r="A198" s="231" t="s">
        <v>133</v>
      </c>
      <c r="B198" s="232" t="s">
        <v>85</v>
      </c>
      <c r="C198" s="250" t="s">
        <v>86</v>
      </c>
      <c r="D198" s="233"/>
      <c r="E198" s="234"/>
      <c r="F198" s="235"/>
      <c r="G198" s="236">
        <f>SUMIF(AG199:AG202,"&lt;&gt;NOR",G199:G202)</f>
        <v>0</v>
      </c>
      <c r="H198" s="230"/>
      <c r="I198" s="230">
        <f>SUM(I199:I202)</f>
        <v>0</v>
      </c>
      <c r="J198" s="230"/>
      <c r="K198" s="230">
        <f>SUM(K199:K202)</f>
        <v>1544.88</v>
      </c>
      <c r="L198" s="230"/>
      <c r="M198" s="230">
        <f>SUM(M199:M202)</f>
        <v>0</v>
      </c>
      <c r="N198" s="230"/>
      <c r="O198" s="230">
        <f>SUM(O199:O202)</f>
        <v>0</v>
      </c>
      <c r="P198" s="230"/>
      <c r="Q198" s="230">
        <f>SUM(Q199:Q202)</f>
        <v>0.28000000000000003</v>
      </c>
      <c r="R198" s="230"/>
      <c r="S198" s="230"/>
      <c r="T198" s="230"/>
      <c r="U198" s="230"/>
      <c r="V198" s="230">
        <f>SUM(V199:V202)</f>
        <v>3.07</v>
      </c>
      <c r="W198" s="230"/>
      <c r="X198" s="230"/>
      <c r="AG198" t="s">
        <v>134</v>
      </c>
    </row>
    <row r="199" spans="1:60" outlineLevel="1" x14ac:dyDescent="0.25">
      <c r="A199" s="237">
        <v>99</v>
      </c>
      <c r="B199" s="238" t="s">
        <v>427</v>
      </c>
      <c r="C199" s="252" t="s">
        <v>428</v>
      </c>
      <c r="D199" s="239" t="s">
        <v>172</v>
      </c>
      <c r="E199" s="240">
        <v>23.585899999999999</v>
      </c>
      <c r="F199" s="241"/>
      <c r="G199" s="242">
        <f>ROUND(E199*F199,2)</f>
        <v>0</v>
      </c>
      <c r="H199" s="229">
        <v>0</v>
      </c>
      <c r="I199" s="228">
        <f>ROUND(E199*H199,2)</f>
        <v>0</v>
      </c>
      <c r="J199" s="229">
        <v>65.5</v>
      </c>
      <c r="K199" s="228">
        <f>ROUND(E199*J199,2)</f>
        <v>1544.88</v>
      </c>
      <c r="L199" s="228">
        <v>15</v>
      </c>
      <c r="M199" s="228">
        <f>G199*(1+L199/100)</f>
        <v>0</v>
      </c>
      <c r="N199" s="228">
        <v>0</v>
      </c>
      <c r="O199" s="228">
        <f>ROUND(E199*N199,2)</f>
        <v>0</v>
      </c>
      <c r="P199" s="228">
        <v>1.2E-2</v>
      </c>
      <c r="Q199" s="228">
        <f>ROUND(E199*P199,2)</f>
        <v>0.28000000000000003</v>
      </c>
      <c r="R199" s="228"/>
      <c r="S199" s="228" t="s">
        <v>138</v>
      </c>
      <c r="T199" s="228" t="s">
        <v>139</v>
      </c>
      <c r="U199" s="228">
        <v>0.13</v>
      </c>
      <c r="V199" s="228">
        <f>ROUND(E199*U199,2)</f>
        <v>3.07</v>
      </c>
      <c r="W199" s="228"/>
      <c r="X199" s="228" t="s">
        <v>163</v>
      </c>
      <c r="Y199" s="209"/>
      <c r="Z199" s="209"/>
      <c r="AA199" s="209"/>
      <c r="AB199" s="209"/>
      <c r="AC199" s="209"/>
      <c r="AD199" s="209"/>
      <c r="AE199" s="209"/>
      <c r="AF199" s="209"/>
      <c r="AG199" s="209" t="s">
        <v>164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26"/>
      <c r="B200" s="227"/>
      <c r="C200" s="264" t="s">
        <v>429</v>
      </c>
      <c r="D200" s="260"/>
      <c r="E200" s="261">
        <v>20.234999999999999</v>
      </c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09"/>
      <c r="Z200" s="209"/>
      <c r="AA200" s="209"/>
      <c r="AB200" s="209"/>
      <c r="AC200" s="209"/>
      <c r="AD200" s="209"/>
      <c r="AE200" s="209"/>
      <c r="AF200" s="209"/>
      <c r="AG200" s="209" t="s">
        <v>166</v>
      </c>
      <c r="AH200" s="209">
        <v>0</v>
      </c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5">
      <c r="A201" s="226"/>
      <c r="B201" s="227"/>
      <c r="C201" s="264" t="s">
        <v>430</v>
      </c>
      <c r="D201" s="260"/>
      <c r="E201" s="261">
        <v>1.0613999999999999</v>
      </c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09"/>
      <c r="Z201" s="209"/>
      <c r="AA201" s="209"/>
      <c r="AB201" s="209"/>
      <c r="AC201" s="209"/>
      <c r="AD201" s="209"/>
      <c r="AE201" s="209"/>
      <c r="AF201" s="209"/>
      <c r="AG201" s="209" t="s">
        <v>166</v>
      </c>
      <c r="AH201" s="209">
        <v>0</v>
      </c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1" x14ac:dyDescent="0.25">
      <c r="A202" s="226"/>
      <c r="B202" s="227"/>
      <c r="C202" s="264" t="s">
        <v>431</v>
      </c>
      <c r="D202" s="260"/>
      <c r="E202" s="261">
        <v>2.2894999999999999</v>
      </c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09"/>
      <c r="Z202" s="209"/>
      <c r="AA202" s="209"/>
      <c r="AB202" s="209"/>
      <c r="AC202" s="209"/>
      <c r="AD202" s="209"/>
      <c r="AE202" s="209"/>
      <c r="AF202" s="209"/>
      <c r="AG202" s="209" t="s">
        <v>166</v>
      </c>
      <c r="AH202" s="209">
        <v>0</v>
      </c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x14ac:dyDescent="0.25">
      <c r="A203" s="231" t="s">
        <v>133</v>
      </c>
      <c r="B203" s="232" t="s">
        <v>87</v>
      </c>
      <c r="C203" s="250" t="s">
        <v>88</v>
      </c>
      <c r="D203" s="233"/>
      <c r="E203" s="234"/>
      <c r="F203" s="235"/>
      <c r="G203" s="236">
        <f>SUMIF(AG204:AG229,"&lt;&gt;NOR",G204:G229)</f>
        <v>0</v>
      </c>
      <c r="H203" s="230"/>
      <c r="I203" s="230">
        <f>SUM(I204:I229)</f>
        <v>2918.44</v>
      </c>
      <c r="J203" s="230"/>
      <c r="K203" s="230">
        <f>SUM(K204:K229)</f>
        <v>4544.8700000000008</v>
      </c>
      <c r="L203" s="230"/>
      <c r="M203" s="230">
        <f>SUM(M204:M229)</f>
        <v>0</v>
      </c>
      <c r="N203" s="230"/>
      <c r="O203" s="230">
        <f>SUM(O204:O229)</f>
        <v>0.02</v>
      </c>
      <c r="P203" s="230"/>
      <c r="Q203" s="230">
        <f>SUM(Q204:Q229)</f>
        <v>0</v>
      </c>
      <c r="R203" s="230"/>
      <c r="S203" s="230"/>
      <c r="T203" s="230"/>
      <c r="U203" s="230"/>
      <c r="V203" s="230">
        <f>SUM(V204:V229)</f>
        <v>5.7499999999999991</v>
      </c>
      <c r="W203" s="230"/>
      <c r="X203" s="230"/>
      <c r="AG203" t="s">
        <v>134</v>
      </c>
    </row>
    <row r="204" spans="1:60" outlineLevel="1" x14ac:dyDescent="0.25">
      <c r="A204" s="237">
        <v>100</v>
      </c>
      <c r="B204" s="238" t="s">
        <v>432</v>
      </c>
      <c r="C204" s="252" t="s">
        <v>433</v>
      </c>
      <c r="D204" s="239" t="s">
        <v>172</v>
      </c>
      <c r="E204" s="240">
        <v>3.33</v>
      </c>
      <c r="F204" s="241"/>
      <c r="G204" s="242">
        <f>ROUND(E204*F204,2)</f>
        <v>0</v>
      </c>
      <c r="H204" s="229">
        <v>0</v>
      </c>
      <c r="I204" s="228">
        <f>ROUND(E204*H204,2)</f>
        <v>0</v>
      </c>
      <c r="J204" s="229">
        <v>7.1</v>
      </c>
      <c r="K204" s="228">
        <f>ROUND(E204*J204,2)</f>
        <v>23.64</v>
      </c>
      <c r="L204" s="228">
        <v>15</v>
      </c>
      <c r="M204" s="228">
        <f>G204*(1+L204/100)</f>
        <v>0</v>
      </c>
      <c r="N204" s="228">
        <v>0</v>
      </c>
      <c r="O204" s="228">
        <f>ROUND(E204*N204,2)</f>
        <v>0</v>
      </c>
      <c r="P204" s="228">
        <v>0</v>
      </c>
      <c r="Q204" s="228">
        <f>ROUND(E204*P204,2)</f>
        <v>0</v>
      </c>
      <c r="R204" s="228"/>
      <c r="S204" s="228" t="s">
        <v>138</v>
      </c>
      <c r="T204" s="228" t="s">
        <v>139</v>
      </c>
      <c r="U204" s="228">
        <v>1.6E-2</v>
      </c>
      <c r="V204" s="228">
        <f>ROUND(E204*U204,2)</f>
        <v>0.05</v>
      </c>
      <c r="W204" s="228"/>
      <c r="X204" s="228" t="s">
        <v>163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164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26"/>
      <c r="B205" s="227"/>
      <c r="C205" s="264" t="s">
        <v>434</v>
      </c>
      <c r="D205" s="260"/>
      <c r="E205" s="261">
        <v>2.2662499999999999</v>
      </c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09"/>
      <c r="Z205" s="209"/>
      <c r="AA205" s="209"/>
      <c r="AB205" s="209"/>
      <c r="AC205" s="209"/>
      <c r="AD205" s="209"/>
      <c r="AE205" s="209"/>
      <c r="AF205" s="209"/>
      <c r="AG205" s="209" t="s">
        <v>166</v>
      </c>
      <c r="AH205" s="209">
        <v>0</v>
      </c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26"/>
      <c r="B206" s="227"/>
      <c r="C206" s="264" t="s">
        <v>255</v>
      </c>
      <c r="D206" s="260"/>
      <c r="E206" s="261">
        <v>1.06375</v>
      </c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09"/>
      <c r="Z206" s="209"/>
      <c r="AA206" s="209"/>
      <c r="AB206" s="209"/>
      <c r="AC206" s="209"/>
      <c r="AD206" s="209"/>
      <c r="AE206" s="209"/>
      <c r="AF206" s="209"/>
      <c r="AG206" s="209" t="s">
        <v>166</v>
      </c>
      <c r="AH206" s="209">
        <v>0</v>
      </c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1" x14ac:dyDescent="0.25">
      <c r="A207" s="237">
        <v>101</v>
      </c>
      <c r="B207" s="238" t="s">
        <v>435</v>
      </c>
      <c r="C207" s="252" t="s">
        <v>436</v>
      </c>
      <c r="D207" s="239" t="s">
        <v>172</v>
      </c>
      <c r="E207" s="240">
        <v>3.33</v>
      </c>
      <c r="F207" s="241"/>
      <c r="G207" s="242">
        <f>ROUND(E207*F207,2)</f>
        <v>0</v>
      </c>
      <c r="H207" s="229">
        <v>130.08000000000001</v>
      </c>
      <c r="I207" s="228">
        <f>ROUND(E207*H207,2)</f>
        <v>433.17</v>
      </c>
      <c r="J207" s="229">
        <v>492.92</v>
      </c>
      <c r="K207" s="228">
        <f>ROUND(E207*J207,2)</f>
        <v>1641.42</v>
      </c>
      <c r="L207" s="228">
        <v>15</v>
      </c>
      <c r="M207" s="228">
        <f>G207*(1+L207/100)</f>
        <v>0</v>
      </c>
      <c r="N207" s="228">
        <v>5.0400000000000002E-3</v>
      </c>
      <c r="O207" s="228">
        <f>ROUND(E207*N207,2)</f>
        <v>0.02</v>
      </c>
      <c r="P207" s="228">
        <v>0</v>
      </c>
      <c r="Q207" s="228">
        <f>ROUND(E207*P207,2)</f>
        <v>0</v>
      </c>
      <c r="R207" s="228"/>
      <c r="S207" s="228" t="s">
        <v>138</v>
      </c>
      <c r="T207" s="228" t="s">
        <v>139</v>
      </c>
      <c r="U207" s="228">
        <v>0.97799999999999998</v>
      </c>
      <c r="V207" s="228">
        <f>ROUND(E207*U207,2)</f>
        <v>3.26</v>
      </c>
      <c r="W207" s="228"/>
      <c r="X207" s="228" t="s">
        <v>163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164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26"/>
      <c r="B208" s="227"/>
      <c r="C208" s="264" t="s">
        <v>434</v>
      </c>
      <c r="D208" s="260"/>
      <c r="E208" s="261">
        <v>2.2662499999999999</v>
      </c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09"/>
      <c r="Z208" s="209"/>
      <c r="AA208" s="209"/>
      <c r="AB208" s="209"/>
      <c r="AC208" s="209"/>
      <c r="AD208" s="209"/>
      <c r="AE208" s="209"/>
      <c r="AF208" s="209"/>
      <c r="AG208" s="209" t="s">
        <v>166</v>
      </c>
      <c r="AH208" s="209">
        <v>0</v>
      </c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26"/>
      <c r="B209" s="227"/>
      <c r="C209" s="264" t="s">
        <v>255</v>
      </c>
      <c r="D209" s="260"/>
      <c r="E209" s="261">
        <v>1.06375</v>
      </c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09"/>
      <c r="Z209" s="209"/>
      <c r="AA209" s="209"/>
      <c r="AB209" s="209"/>
      <c r="AC209" s="209"/>
      <c r="AD209" s="209"/>
      <c r="AE209" s="209"/>
      <c r="AF209" s="209"/>
      <c r="AG209" s="209" t="s">
        <v>166</v>
      </c>
      <c r="AH209" s="209">
        <v>0</v>
      </c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37">
        <v>102</v>
      </c>
      <c r="B210" s="238" t="s">
        <v>437</v>
      </c>
      <c r="C210" s="252" t="s">
        <v>438</v>
      </c>
      <c r="D210" s="239" t="s">
        <v>178</v>
      </c>
      <c r="E210" s="240">
        <v>19.7</v>
      </c>
      <c r="F210" s="241"/>
      <c r="G210" s="242">
        <f>ROUND(E210*F210,2)</f>
        <v>0</v>
      </c>
      <c r="H210" s="229">
        <v>21.81</v>
      </c>
      <c r="I210" s="228">
        <f>ROUND(E210*H210,2)</f>
        <v>429.66</v>
      </c>
      <c r="J210" s="229">
        <v>35.29</v>
      </c>
      <c r="K210" s="228">
        <f>ROUND(E210*J210,2)</f>
        <v>695.21</v>
      </c>
      <c r="L210" s="228">
        <v>15</v>
      </c>
      <c r="M210" s="228">
        <f>G210*(1+L210/100)</f>
        <v>0</v>
      </c>
      <c r="N210" s="228">
        <v>4.0000000000000003E-5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138</v>
      </c>
      <c r="T210" s="228" t="s">
        <v>139</v>
      </c>
      <c r="U210" s="228">
        <v>7.0000000000000007E-2</v>
      </c>
      <c r="V210" s="228">
        <f>ROUND(E210*U210,2)</f>
        <v>1.38</v>
      </c>
      <c r="W210" s="228"/>
      <c r="X210" s="228" t="s">
        <v>163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164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5">
      <c r="A211" s="226"/>
      <c r="B211" s="227"/>
      <c r="C211" s="264" t="s">
        <v>439</v>
      </c>
      <c r="D211" s="260"/>
      <c r="E211" s="261">
        <v>8.4</v>
      </c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09"/>
      <c r="Z211" s="209"/>
      <c r="AA211" s="209"/>
      <c r="AB211" s="209"/>
      <c r="AC211" s="209"/>
      <c r="AD211" s="209"/>
      <c r="AE211" s="209"/>
      <c r="AF211" s="209"/>
      <c r="AG211" s="209" t="s">
        <v>166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26"/>
      <c r="B212" s="227"/>
      <c r="C212" s="264" t="s">
        <v>440</v>
      </c>
      <c r="D212" s="260"/>
      <c r="E212" s="261">
        <v>10</v>
      </c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09"/>
      <c r="Z212" s="209"/>
      <c r="AA212" s="209"/>
      <c r="AB212" s="209"/>
      <c r="AC212" s="209"/>
      <c r="AD212" s="209"/>
      <c r="AE212" s="209"/>
      <c r="AF212" s="209"/>
      <c r="AG212" s="209" t="s">
        <v>166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26"/>
      <c r="B213" s="227"/>
      <c r="C213" s="264" t="s">
        <v>441</v>
      </c>
      <c r="D213" s="260"/>
      <c r="E213" s="261">
        <v>1.3</v>
      </c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09"/>
      <c r="Z213" s="209"/>
      <c r="AA213" s="209"/>
      <c r="AB213" s="209"/>
      <c r="AC213" s="209"/>
      <c r="AD213" s="209"/>
      <c r="AE213" s="209"/>
      <c r="AF213" s="209"/>
      <c r="AG213" s="209" t="s">
        <v>166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3">
        <v>103</v>
      </c>
      <c r="B214" s="244" t="s">
        <v>442</v>
      </c>
      <c r="C214" s="251" t="s">
        <v>443</v>
      </c>
      <c r="D214" s="245" t="s">
        <v>169</v>
      </c>
      <c r="E214" s="246">
        <v>1</v>
      </c>
      <c r="F214" s="247"/>
      <c r="G214" s="248">
        <f>ROUND(E214*F214,2)</f>
        <v>0</v>
      </c>
      <c r="H214" s="229">
        <v>0</v>
      </c>
      <c r="I214" s="228">
        <f>ROUND(E214*H214,2)</f>
        <v>0</v>
      </c>
      <c r="J214" s="229">
        <v>1500</v>
      </c>
      <c r="K214" s="228">
        <f>ROUND(E214*J214,2)</f>
        <v>1500</v>
      </c>
      <c r="L214" s="228">
        <v>15</v>
      </c>
      <c r="M214" s="228">
        <f>G214*(1+L214/100)</f>
        <v>0</v>
      </c>
      <c r="N214" s="228">
        <v>0</v>
      </c>
      <c r="O214" s="228">
        <f>ROUND(E214*N214,2)</f>
        <v>0</v>
      </c>
      <c r="P214" s="228">
        <v>0</v>
      </c>
      <c r="Q214" s="228">
        <f>ROUND(E214*P214,2)</f>
        <v>0</v>
      </c>
      <c r="R214" s="228"/>
      <c r="S214" s="228" t="s">
        <v>138</v>
      </c>
      <c r="T214" s="228" t="s">
        <v>139</v>
      </c>
      <c r="U214" s="228">
        <v>0.46500000000000002</v>
      </c>
      <c r="V214" s="228">
        <f>ROUND(E214*U214,2)</f>
        <v>0.47</v>
      </c>
      <c r="W214" s="228"/>
      <c r="X214" s="228" t="s">
        <v>163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164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37">
        <v>104</v>
      </c>
      <c r="B215" s="238" t="s">
        <v>444</v>
      </c>
      <c r="C215" s="252" t="s">
        <v>445</v>
      </c>
      <c r="D215" s="239" t="s">
        <v>172</v>
      </c>
      <c r="E215" s="240">
        <v>3.33</v>
      </c>
      <c r="F215" s="241"/>
      <c r="G215" s="242">
        <f>ROUND(E215*F215,2)</f>
        <v>0</v>
      </c>
      <c r="H215" s="229">
        <v>0</v>
      </c>
      <c r="I215" s="228">
        <f>ROUND(E215*H215,2)</f>
        <v>0</v>
      </c>
      <c r="J215" s="229">
        <v>15.1</v>
      </c>
      <c r="K215" s="228">
        <f>ROUND(E215*J215,2)</f>
        <v>50.28</v>
      </c>
      <c r="L215" s="228">
        <v>15</v>
      </c>
      <c r="M215" s="228">
        <f>G215*(1+L215/100)</f>
        <v>0</v>
      </c>
      <c r="N215" s="228">
        <v>0</v>
      </c>
      <c r="O215" s="228">
        <f>ROUND(E215*N215,2)</f>
        <v>0</v>
      </c>
      <c r="P215" s="228">
        <v>0</v>
      </c>
      <c r="Q215" s="228">
        <f>ROUND(E215*P215,2)</f>
        <v>0</v>
      </c>
      <c r="R215" s="228"/>
      <c r="S215" s="228" t="s">
        <v>138</v>
      </c>
      <c r="T215" s="228" t="s">
        <v>139</v>
      </c>
      <c r="U215" s="228">
        <v>0.03</v>
      </c>
      <c r="V215" s="228">
        <f>ROUND(E215*U215,2)</f>
        <v>0.1</v>
      </c>
      <c r="W215" s="228"/>
      <c r="X215" s="228" t="s">
        <v>163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164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26"/>
      <c r="B216" s="227"/>
      <c r="C216" s="264" t="s">
        <v>434</v>
      </c>
      <c r="D216" s="260"/>
      <c r="E216" s="261">
        <v>2.2662499999999999</v>
      </c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09"/>
      <c r="Z216" s="209"/>
      <c r="AA216" s="209"/>
      <c r="AB216" s="209"/>
      <c r="AC216" s="209"/>
      <c r="AD216" s="209"/>
      <c r="AE216" s="209"/>
      <c r="AF216" s="209"/>
      <c r="AG216" s="209" t="s">
        <v>166</v>
      </c>
      <c r="AH216" s="209">
        <v>0</v>
      </c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26"/>
      <c r="B217" s="227"/>
      <c r="C217" s="264" t="s">
        <v>255</v>
      </c>
      <c r="D217" s="260"/>
      <c r="E217" s="261">
        <v>1.06375</v>
      </c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09"/>
      <c r="Z217" s="209"/>
      <c r="AA217" s="209"/>
      <c r="AB217" s="209"/>
      <c r="AC217" s="209"/>
      <c r="AD217" s="209"/>
      <c r="AE217" s="209"/>
      <c r="AF217" s="209"/>
      <c r="AG217" s="209" t="s">
        <v>166</v>
      </c>
      <c r="AH217" s="209">
        <v>0</v>
      </c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37">
        <v>105</v>
      </c>
      <c r="B218" s="238" t="s">
        <v>446</v>
      </c>
      <c r="C218" s="252" t="s">
        <v>447</v>
      </c>
      <c r="D218" s="239" t="s">
        <v>172</v>
      </c>
      <c r="E218" s="240">
        <v>3.33</v>
      </c>
      <c r="F218" s="241"/>
      <c r="G218" s="242">
        <f>ROUND(E218*F218,2)</f>
        <v>0</v>
      </c>
      <c r="H218" s="229">
        <v>12.3</v>
      </c>
      <c r="I218" s="228">
        <f>ROUND(E218*H218,2)</f>
        <v>40.96</v>
      </c>
      <c r="J218" s="229">
        <v>0</v>
      </c>
      <c r="K218" s="228">
        <f>ROUND(E218*J218,2)</f>
        <v>0</v>
      </c>
      <c r="L218" s="228">
        <v>15</v>
      </c>
      <c r="M218" s="228">
        <f>G218*(1+L218/100)</f>
        <v>0</v>
      </c>
      <c r="N218" s="228">
        <v>1.1999999999999999E-3</v>
      </c>
      <c r="O218" s="228">
        <f>ROUND(E218*N218,2)</f>
        <v>0</v>
      </c>
      <c r="P218" s="228">
        <v>0</v>
      </c>
      <c r="Q218" s="228">
        <f>ROUND(E218*P218,2)</f>
        <v>0</v>
      </c>
      <c r="R218" s="228"/>
      <c r="S218" s="228" t="s">
        <v>138</v>
      </c>
      <c r="T218" s="228" t="s">
        <v>139</v>
      </c>
      <c r="U218" s="228">
        <v>0</v>
      </c>
      <c r="V218" s="228">
        <f>ROUND(E218*U218,2)</f>
        <v>0</v>
      </c>
      <c r="W218" s="228"/>
      <c r="X218" s="228" t="s">
        <v>163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164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26"/>
      <c r="B219" s="227"/>
      <c r="C219" s="264" t="s">
        <v>434</v>
      </c>
      <c r="D219" s="260"/>
      <c r="E219" s="261">
        <v>2.2662499999999999</v>
      </c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09"/>
      <c r="Z219" s="209"/>
      <c r="AA219" s="209"/>
      <c r="AB219" s="209"/>
      <c r="AC219" s="209"/>
      <c r="AD219" s="209"/>
      <c r="AE219" s="209"/>
      <c r="AF219" s="209"/>
      <c r="AG219" s="209" t="s">
        <v>166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26"/>
      <c r="B220" s="227"/>
      <c r="C220" s="264" t="s">
        <v>255</v>
      </c>
      <c r="D220" s="260"/>
      <c r="E220" s="261">
        <v>1.06375</v>
      </c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09"/>
      <c r="Z220" s="209"/>
      <c r="AA220" s="209"/>
      <c r="AB220" s="209"/>
      <c r="AC220" s="209"/>
      <c r="AD220" s="209"/>
      <c r="AE220" s="209"/>
      <c r="AF220" s="209"/>
      <c r="AG220" s="209" t="s">
        <v>166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5">
      <c r="A221" s="237">
        <v>106</v>
      </c>
      <c r="B221" s="238" t="s">
        <v>448</v>
      </c>
      <c r="C221" s="252" t="s">
        <v>449</v>
      </c>
      <c r="D221" s="239" t="s">
        <v>178</v>
      </c>
      <c r="E221" s="240">
        <v>1</v>
      </c>
      <c r="F221" s="241"/>
      <c r="G221" s="242">
        <f>ROUND(E221*F221,2)</f>
        <v>0</v>
      </c>
      <c r="H221" s="229">
        <v>0</v>
      </c>
      <c r="I221" s="228">
        <f>ROUND(E221*H221,2)</f>
        <v>0</v>
      </c>
      <c r="J221" s="229">
        <v>247</v>
      </c>
      <c r="K221" s="228">
        <f>ROUND(E221*J221,2)</f>
        <v>247</v>
      </c>
      <c r="L221" s="228">
        <v>15</v>
      </c>
      <c r="M221" s="228">
        <f>G221*(1+L221/100)</f>
        <v>0</v>
      </c>
      <c r="N221" s="228">
        <v>0</v>
      </c>
      <c r="O221" s="228">
        <f>ROUND(E221*N221,2)</f>
        <v>0</v>
      </c>
      <c r="P221" s="228">
        <v>0</v>
      </c>
      <c r="Q221" s="228">
        <f>ROUND(E221*P221,2)</f>
        <v>0</v>
      </c>
      <c r="R221" s="228"/>
      <c r="S221" s="228" t="s">
        <v>138</v>
      </c>
      <c r="T221" s="228" t="s">
        <v>189</v>
      </c>
      <c r="U221" s="228">
        <v>0.49</v>
      </c>
      <c r="V221" s="228">
        <f>ROUND(E221*U221,2)</f>
        <v>0.49</v>
      </c>
      <c r="W221" s="228"/>
      <c r="X221" s="228" t="s">
        <v>163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164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1" x14ac:dyDescent="0.25">
      <c r="A222" s="226"/>
      <c r="B222" s="227"/>
      <c r="C222" s="264" t="s">
        <v>450</v>
      </c>
      <c r="D222" s="260"/>
      <c r="E222" s="261">
        <v>1</v>
      </c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09"/>
      <c r="Z222" s="209"/>
      <c r="AA222" s="209"/>
      <c r="AB222" s="209"/>
      <c r="AC222" s="209"/>
      <c r="AD222" s="209"/>
      <c r="AE222" s="209"/>
      <c r="AF222" s="209"/>
      <c r="AG222" s="209" t="s">
        <v>166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37">
        <v>107</v>
      </c>
      <c r="B223" s="238" t="s">
        <v>451</v>
      </c>
      <c r="C223" s="252" t="s">
        <v>452</v>
      </c>
      <c r="D223" s="239" t="s">
        <v>172</v>
      </c>
      <c r="E223" s="240">
        <v>3.6629999999999998</v>
      </c>
      <c r="F223" s="241"/>
      <c r="G223" s="242">
        <f>ROUND(E223*F223,2)</f>
        <v>0</v>
      </c>
      <c r="H223" s="229">
        <v>550</v>
      </c>
      <c r="I223" s="228">
        <f>ROUND(E223*H223,2)</f>
        <v>2014.65</v>
      </c>
      <c r="J223" s="229">
        <v>0</v>
      </c>
      <c r="K223" s="228">
        <f>ROUND(E223*J223,2)</f>
        <v>0</v>
      </c>
      <c r="L223" s="228">
        <v>15</v>
      </c>
      <c r="M223" s="228">
        <f>G223*(1+L223/100)</f>
        <v>0</v>
      </c>
      <c r="N223" s="228">
        <v>0</v>
      </c>
      <c r="O223" s="228">
        <f>ROUND(E223*N223,2)</f>
        <v>0</v>
      </c>
      <c r="P223" s="228">
        <v>0</v>
      </c>
      <c r="Q223" s="228">
        <f>ROUND(E223*P223,2)</f>
        <v>0</v>
      </c>
      <c r="R223" s="228"/>
      <c r="S223" s="228" t="s">
        <v>138</v>
      </c>
      <c r="T223" s="228" t="s">
        <v>139</v>
      </c>
      <c r="U223" s="228">
        <v>0</v>
      </c>
      <c r="V223" s="228">
        <f>ROUND(E223*U223,2)</f>
        <v>0</v>
      </c>
      <c r="W223" s="228"/>
      <c r="X223" s="228" t="s">
        <v>205</v>
      </c>
      <c r="Y223" s="209"/>
      <c r="Z223" s="209"/>
      <c r="AA223" s="209"/>
      <c r="AB223" s="209"/>
      <c r="AC223" s="209"/>
      <c r="AD223" s="209"/>
      <c r="AE223" s="209"/>
      <c r="AF223" s="209"/>
      <c r="AG223" s="209" t="s">
        <v>206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26"/>
      <c r="B224" s="227"/>
      <c r="C224" s="265" t="s">
        <v>453</v>
      </c>
      <c r="D224" s="262"/>
      <c r="E224" s="263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09"/>
      <c r="Z224" s="209"/>
      <c r="AA224" s="209"/>
      <c r="AB224" s="209"/>
      <c r="AC224" s="209"/>
      <c r="AD224" s="209"/>
      <c r="AE224" s="209"/>
      <c r="AF224" s="209"/>
      <c r="AG224" s="209" t="s">
        <v>166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26"/>
      <c r="B225" s="227"/>
      <c r="C225" s="266" t="s">
        <v>454</v>
      </c>
      <c r="D225" s="262"/>
      <c r="E225" s="263">
        <v>2.2662499999999999</v>
      </c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09"/>
      <c r="Z225" s="209"/>
      <c r="AA225" s="209"/>
      <c r="AB225" s="209"/>
      <c r="AC225" s="209"/>
      <c r="AD225" s="209"/>
      <c r="AE225" s="209"/>
      <c r="AF225" s="209"/>
      <c r="AG225" s="209" t="s">
        <v>166</v>
      </c>
      <c r="AH225" s="209">
        <v>2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26"/>
      <c r="B226" s="227"/>
      <c r="C226" s="266" t="s">
        <v>455</v>
      </c>
      <c r="D226" s="262"/>
      <c r="E226" s="263">
        <v>1.06375</v>
      </c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09"/>
      <c r="Z226" s="209"/>
      <c r="AA226" s="209"/>
      <c r="AB226" s="209"/>
      <c r="AC226" s="209"/>
      <c r="AD226" s="209"/>
      <c r="AE226" s="209"/>
      <c r="AF226" s="209"/>
      <c r="AG226" s="209" t="s">
        <v>166</v>
      </c>
      <c r="AH226" s="209">
        <v>2</v>
      </c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5">
      <c r="A227" s="226"/>
      <c r="B227" s="227"/>
      <c r="C227" s="265" t="s">
        <v>456</v>
      </c>
      <c r="D227" s="262"/>
      <c r="E227" s="263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09"/>
      <c r="Z227" s="209"/>
      <c r="AA227" s="209"/>
      <c r="AB227" s="209"/>
      <c r="AC227" s="209"/>
      <c r="AD227" s="209"/>
      <c r="AE227" s="209"/>
      <c r="AF227" s="209"/>
      <c r="AG227" s="209" t="s">
        <v>166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26"/>
      <c r="B228" s="227"/>
      <c r="C228" s="264" t="s">
        <v>457</v>
      </c>
      <c r="D228" s="260"/>
      <c r="E228" s="261">
        <v>3.6629999999999998</v>
      </c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09"/>
      <c r="Z228" s="209"/>
      <c r="AA228" s="209"/>
      <c r="AB228" s="209"/>
      <c r="AC228" s="209"/>
      <c r="AD228" s="209"/>
      <c r="AE228" s="209"/>
      <c r="AF228" s="209"/>
      <c r="AG228" s="209" t="s">
        <v>166</v>
      </c>
      <c r="AH228" s="209">
        <v>0</v>
      </c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43">
        <v>108</v>
      </c>
      <c r="B229" s="244" t="s">
        <v>458</v>
      </c>
      <c r="C229" s="251" t="s">
        <v>459</v>
      </c>
      <c r="D229" s="245" t="s">
        <v>0</v>
      </c>
      <c r="E229" s="246">
        <v>57.808300000000003</v>
      </c>
      <c r="F229" s="247"/>
      <c r="G229" s="248">
        <f>ROUND(E229*F229,2)</f>
        <v>0</v>
      </c>
      <c r="H229" s="229">
        <v>0</v>
      </c>
      <c r="I229" s="228">
        <f>ROUND(E229*H229,2)</f>
        <v>0</v>
      </c>
      <c r="J229" s="229">
        <v>6.7</v>
      </c>
      <c r="K229" s="228">
        <f>ROUND(E229*J229,2)</f>
        <v>387.32</v>
      </c>
      <c r="L229" s="228">
        <v>15</v>
      </c>
      <c r="M229" s="228">
        <f>G229*(1+L229/100)</f>
        <v>0</v>
      </c>
      <c r="N229" s="228">
        <v>0</v>
      </c>
      <c r="O229" s="228">
        <f>ROUND(E229*N229,2)</f>
        <v>0</v>
      </c>
      <c r="P229" s="228">
        <v>0</v>
      </c>
      <c r="Q229" s="228">
        <f>ROUND(E229*P229,2)</f>
        <v>0</v>
      </c>
      <c r="R229" s="228"/>
      <c r="S229" s="228" t="s">
        <v>138</v>
      </c>
      <c r="T229" s="228" t="s">
        <v>139</v>
      </c>
      <c r="U229" s="228">
        <v>0</v>
      </c>
      <c r="V229" s="228">
        <f>ROUND(E229*U229,2)</f>
        <v>0</v>
      </c>
      <c r="W229" s="228"/>
      <c r="X229" s="228" t="s">
        <v>163</v>
      </c>
      <c r="Y229" s="209"/>
      <c r="Z229" s="209"/>
      <c r="AA229" s="209"/>
      <c r="AB229" s="209"/>
      <c r="AC229" s="209"/>
      <c r="AD229" s="209"/>
      <c r="AE229" s="209"/>
      <c r="AF229" s="209"/>
      <c r="AG229" s="209" t="s">
        <v>290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x14ac:dyDescent="0.25">
      <c r="A230" s="231" t="s">
        <v>133</v>
      </c>
      <c r="B230" s="232" t="s">
        <v>89</v>
      </c>
      <c r="C230" s="250" t="s">
        <v>90</v>
      </c>
      <c r="D230" s="233"/>
      <c r="E230" s="234"/>
      <c r="F230" s="235"/>
      <c r="G230" s="236">
        <f>SUMIF(AG231:AG257,"&lt;&gt;NOR",G231:G257)</f>
        <v>0</v>
      </c>
      <c r="H230" s="230"/>
      <c r="I230" s="230">
        <f>SUM(I231:I257)</f>
        <v>11540.210000000001</v>
      </c>
      <c r="J230" s="230"/>
      <c r="K230" s="230">
        <f>SUM(K231:K257)</f>
        <v>10379.74</v>
      </c>
      <c r="L230" s="230"/>
      <c r="M230" s="230">
        <f>SUM(M231:M257)</f>
        <v>0</v>
      </c>
      <c r="N230" s="230"/>
      <c r="O230" s="230">
        <f>SUM(O231:O257)</f>
        <v>0.08</v>
      </c>
      <c r="P230" s="230"/>
      <c r="Q230" s="230">
        <f>SUM(Q231:Q257)</f>
        <v>0.03</v>
      </c>
      <c r="R230" s="230"/>
      <c r="S230" s="230"/>
      <c r="T230" s="230"/>
      <c r="U230" s="230"/>
      <c r="V230" s="230">
        <f>SUM(V231:V257)</f>
        <v>22.17</v>
      </c>
      <c r="W230" s="230"/>
      <c r="X230" s="230"/>
      <c r="AG230" t="s">
        <v>134</v>
      </c>
    </row>
    <row r="231" spans="1:60" outlineLevel="1" x14ac:dyDescent="0.25">
      <c r="A231" s="237">
        <v>109</v>
      </c>
      <c r="B231" s="238" t="s">
        <v>460</v>
      </c>
      <c r="C231" s="252" t="s">
        <v>461</v>
      </c>
      <c r="D231" s="239" t="s">
        <v>172</v>
      </c>
      <c r="E231" s="240">
        <v>23.23</v>
      </c>
      <c r="F231" s="241"/>
      <c r="G231" s="242">
        <f>ROUND(E231*F231,2)</f>
        <v>0</v>
      </c>
      <c r="H231" s="229">
        <v>0</v>
      </c>
      <c r="I231" s="228">
        <f>ROUND(E231*H231,2)</f>
        <v>0</v>
      </c>
      <c r="J231" s="229">
        <v>6.8</v>
      </c>
      <c r="K231" s="228">
        <f>ROUND(E231*J231,2)</f>
        <v>157.96</v>
      </c>
      <c r="L231" s="228">
        <v>15</v>
      </c>
      <c r="M231" s="228">
        <f>G231*(1+L231/100)</f>
        <v>0</v>
      </c>
      <c r="N231" s="228">
        <v>0</v>
      </c>
      <c r="O231" s="228">
        <f>ROUND(E231*N231,2)</f>
        <v>0</v>
      </c>
      <c r="P231" s="228">
        <v>0</v>
      </c>
      <c r="Q231" s="228">
        <f>ROUND(E231*P231,2)</f>
        <v>0</v>
      </c>
      <c r="R231" s="228"/>
      <c r="S231" s="228" t="s">
        <v>138</v>
      </c>
      <c r="T231" s="228" t="s">
        <v>139</v>
      </c>
      <c r="U231" s="228">
        <v>1.6E-2</v>
      </c>
      <c r="V231" s="228">
        <f>ROUND(E231*U231,2)</f>
        <v>0.37</v>
      </c>
      <c r="W231" s="228"/>
      <c r="X231" s="228" t="s">
        <v>163</v>
      </c>
      <c r="Y231" s="209"/>
      <c r="Z231" s="209"/>
      <c r="AA231" s="209"/>
      <c r="AB231" s="209"/>
      <c r="AC231" s="209"/>
      <c r="AD231" s="209"/>
      <c r="AE231" s="209"/>
      <c r="AF231" s="209"/>
      <c r="AG231" s="209" t="s">
        <v>164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26"/>
      <c r="B232" s="227"/>
      <c r="C232" s="264" t="s">
        <v>202</v>
      </c>
      <c r="D232" s="260"/>
      <c r="E232" s="261">
        <v>3.23</v>
      </c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09"/>
      <c r="Z232" s="209"/>
      <c r="AA232" s="209"/>
      <c r="AB232" s="209"/>
      <c r="AC232" s="209"/>
      <c r="AD232" s="209"/>
      <c r="AE232" s="209"/>
      <c r="AF232" s="209"/>
      <c r="AG232" s="209" t="s">
        <v>166</v>
      </c>
      <c r="AH232" s="209">
        <v>0</v>
      </c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26"/>
      <c r="B233" s="227"/>
      <c r="C233" s="264" t="s">
        <v>216</v>
      </c>
      <c r="D233" s="260"/>
      <c r="E233" s="261">
        <v>20</v>
      </c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09"/>
      <c r="Z233" s="209"/>
      <c r="AA233" s="209"/>
      <c r="AB233" s="209"/>
      <c r="AC233" s="209"/>
      <c r="AD233" s="209"/>
      <c r="AE233" s="209"/>
      <c r="AF233" s="209"/>
      <c r="AG233" s="209" t="s">
        <v>166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1" x14ac:dyDescent="0.25">
      <c r="A234" s="237">
        <v>110</v>
      </c>
      <c r="B234" s="238" t="s">
        <v>462</v>
      </c>
      <c r="C234" s="252" t="s">
        <v>463</v>
      </c>
      <c r="D234" s="239" t="s">
        <v>172</v>
      </c>
      <c r="E234" s="240">
        <v>23.23</v>
      </c>
      <c r="F234" s="241"/>
      <c r="G234" s="242">
        <f>ROUND(E234*F234,2)</f>
        <v>0</v>
      </c>
      <c r="H234" s="229">
        <v>0</v>
      </c>
      <c r="I234" s="228">
        <f>ROUND(E234*H234,2)</f>
        <v>0</v>
      </c>
      <c r="J234" s="229">
        <v>22.4</v>
      </c>
      <c r="K234" s="228">
        <f>ROUND(E234*J234,2)</f>
        <v>520.35</v>
      </c>
      <c r="L234" s="228">
        <v>15</v>
      </c>
      <c r="M234" s="228">
        <f>G234*(1+L234/100)</f>
        <v>0</v>
      </c>
      <c r="N234" s="228">
        <v>0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138</v>
      </c>
      <c r="T234" s="228" t="s">
        <v>139</v>
      </c>
      <c r="U234" s="228">
        <v>4.5999999999999999E-2</v>
      </c>
      <c r="V234" s="228">
        <f>ROUND(E234*U234,2)</f>
        <v>1.07</v>
      </c>
      <c r="W234" s="228"/>
      <c r="X234" s="228" t="s">
        <v>163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164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26"/>
      <c r="B235" s="227"/>
      <c r="C235" s="264" t="s">
        <v>202</v>
      </c>
      <c r="D235" s="260"/>
      <c r="E235" s="261">
        <v>3.23</v>
      </c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09"/>
      <c r="Z235" s="209"/>
      <c r="AA235" s="209"/>
      <c r="AB235" s="209"/>
      <c r="AC235" s="209"/>
      <c r="AD235" s="209"/>
      <c r="AE235" s="209"/>
      <c r="AF235" s="209"/>
      <c r="AG235" s="209" t="s">
        <v>166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5">
      <c r="A236" s="226"/>
      <c r="B236" s="227"/>
      <c r="C236" s="264" t="s">
        <v>216</v>
      </c>
      <c r="D236" s="260"/>
      <c r="E236" s="261">
        <v>20</v>
      </c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09"/>
      <c r="Z236" s="209"/>
      <c r="AA236" s="209"/>
      <c r="AB236" s="209"/>
      <c r="AC236" s="209"/>
      <c r="AD236" s="209"/>
      <c r="AE236" s="209"/>
      <c r="AF236" s="209"/>
      <c r="AG236" s="209" t="s">
        <v>166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0.399999999999999" outlineLevel="1" x14ac:dyDescent="0.25">
      <c r="A237" s="237">
        <v>111</v>
      </c>
      <c r="B237" s="238" t="s">
        <v>464</v>
      </c>
      <c r="C237" s="252" t="s">
        <v>465</v>
      </c>
      <c r="D237" s="239" t="s">
        <v>178</v>
      </c>
      <c r="E237" s="240">
        <v>30.03</v>
      </c>
      <c r="F237" s="241"/>
      <c r="G237" s="242">
        <f>ROUND(E237*F237,2)</f>
        <v>0</v>
      </c>
      <c r="H237" s="229">
        <v>0</v>
      </c>
      <c r="I237" s="228">
        <f>ROUND(E237*H237,2)</f>
        <v>0</v>
      </c>
      <c r="J237" s="229">
        <v>13.9</v>
      </c>
      <c r="K237" s="228">
        <f>ROUND(E237*J237,2)</f>
        <v>417.42</v>
      </c>
      <c r="L237" s="228">
        <v>15</v>
      </c>
      <c r="M237" s="228">
        <f>G237*(1+L237/100)</f>
        <v>0</v>
      </c>
      <c r="N237" s="228">
        <v>0</v>
      </c>
      <c r="O237" s="228">
        <f>ROUND(E237*N237,2)</f>
        <v>0</v>
      </c>
      <c r="P237" s="228">
        <v>8.0000000000000007E-5</v>
      </c>
      <c r="Q237" s="228">
        <f>ROUND(E237*P237,2)</f>
        <v>0</v>
      </c>
      <c r="R237" s="228"/>
      <c r="S237" s="228" t="s">
        <v>138</v>
      </c>
      <c r="T237" s="228" t="s">
        <v>139</v>
      </c>
      <c r="U237" s="228">
        <v>3.5000000000000003E-2</v>
      </c>
      <c r="V237" s="228">
        <f>ROUND(E237*U237,2)</f>
        <v>1.05</v>
      </c>
      <c r="W237" s="228"/>
      <c r="X237" s="228" t="s">
        <v>163</v>
      </c>
      <c r="Y237" s="209"/>
      <c r="Z237" s="209"/>
      <c r="AA237" s="209"/>
      <c r="AB237" s="209"/>
      <c r="AC237" s="209"/>
      <c r="AD237" s="209"/>
      <c r="AE237" s="209"/>
      <c r="AF237" s="209"/>
      <c r="AG237" s="209" t="s">
        <v>164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26"/>
      <c r="B238" s="227"/>
      <c r="C238" s="264" t="s">
        <v>466</v>
      </c>
      <c r="D238" s="260"/>
      <c r="E238" s="261">
        <v>5</v>
      </c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09"/>
      <c r="Z238" s="209"/>
      <c r="AA238" s="209"/>
      <c r="AB238" s="209"/>
      <c r="AC238" s="209"/>
      <c r="AD238" s="209"/>
      <c r="AE238" s="209"/>
      <c r="AF238" s="209"/>
      <c r="AG238" s="209" t="s">
        <v>166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26"/>
      <c r="B239" s="227"/>
      <c r="C239" s="264" t="s">
        <v>467</v>
      </c>
      <c r="D239" s="260"/>
      <c r="E239" s="261">
        <v>17.2</v>
      </c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09"/>
      <c r="Z239" s="209"/>
      <c r="AA239" s="209"/>
      <c r="AB239" s="209"/>
      <c r="AC239" s="209"/>
      <c r="AD239" s="209"/>
      <c r="AE239" s="209"/>
      <c r="AF239" s="209"/>
      <c r="AG239" s="209" t="s">
        <v>166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26"/>
      <c r="B240" s="227"/>
      <c r="C240" s="264" t="s">
        <v>468</v>
      </c>
      <c r="D240" s="260"/>
      <c r="E240" s="261">
        <v>7.83</v>
      </c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09"/>
      <c r="Z240" s="209"/>
      <c r="AA240" s="209"/>
      <c r="AB240" s="209"/>
      <c r="AC240" s="209"/>
      <c r="AD240" s="209"/>
      <c r="AE240" s="209"/>
      <c r="AF240" s="209"/>
      <c r="AG240" s="209" t="s">
        <v>166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ht="20.399999999999999" outlineLevel="1" x14ac:dyDescent="0.25">
      <c r="A241" s="237">
        <v>112</v>
      </c>
      <c r="B241" s="238" t="s">
        <v>469</v>
      </c>
      <c r="C241" s="252" t="s">
        <v>470</v>
      </c>
      <c r="D241" s="239" t="s">
        <v>178</v>
      </c>
      <c r="E241" s="240">
        <v>22.2</v>
      </c>
      <c r="F241" s="241"/>
      <c r="G241" s="242">
        <f>ROUND(E241*F241,2)</f>
        <v>0</v>
      </c>
      <c r="H241" s="229">
        <v>31.22</v>
      </c>
      <c r="I241" s="228">
        <f>ROUND(E241*H241,2)</f>
        <v>693.08</v>
      </c>
      <c r="J241" s="229">
        <v>66.78</v>
      </c>
      <c r="K241" s="228">
        <f>ROUND(E241*J241,2)</f>
        <v>1482.52</v>
      </c>
      <c r="L241" s="228">
        <v>15</v>
      </c>
      <c r="M241" s="228">
        <f>G241*(1+L241/100)</f>
        <v>0</v>
      </c>
      <c r="N241" s="228">
        <v>8.0000000000000007E-5</v>
      </c>
      <c r="O241" s="228">
        <f>ROUND(E241*N241,2)</f>
        <v>0</v>
      </c>
      <c r="P241" s="228">
        <v>0</v>
      </c>
      <c r="Q241" s="228">
        <f>ROUND(E241*P241,2)</f>
        <v>0</v>
      </c>
      <c r="R241" s="228"/>
      <c r="S241" s="228" t="s">
        <v>138</v>
      </c>
      <c r="T241" s="228" t="s">
        <v>139</v>
      </c>
      <c r="U241" s="228">
        <v>0.13719999999999999</v>
      </c>
      <c r="V241" s="228">
        <f>ROUND(E241*U241,2)</f>
        <v>3.05</v>
      </c>
      <c r="W241" s="228"/>
      <c r="X241" s="228" t="s">
        <v>163</v>
      </c>
      <c r="Y241" s="209"/>
      <c r="Z241" s="209"/>
      <c r="AA241" s="209"/>
      <c r="AB241" s="209"/>
      <c r="AC241" s="209"/>
      <c r="AD241" s="209"/>
      <c r="AE241" s="209"/>
      <c r="AF241" s="209"/>
      <c r="AG241" s="209" t="s">
        <v>164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5">
      <c r="A242" s="226"/>
      <c r="B242" s="227"/>
      <c r="C242" s="264" t="s">
        <v>466</v>
      </c>
      <c r="D242" s="260"/>
      <c r="E242" s="261">
        <v>5</v>
      </c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09"/>
      <c r="Z242" s="209"/>
      <c r="AA242" s="209"/>
      <c r="AB242" s="209"/>
      <c r="AC242" s="209"/>
      <c r="AD242" s="209"/>
      <c r="AE242" s="209"/>
      <c r="AF242" s="209"/>
      <c r="AG242" s="209" t="s">
        <v>166</v>
      </c>
      <c r="AH242" s="209">
        <v>0</v>
      </c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5">
      <c r="A243" s="226"/>
      <c r="B243" s="227"/>
      <c r="C243" s="264" t="s">
        <v>467</v>
      </c>
      <c r="D243" s="260"/>
      <c r="E243" s="261">
        <v>17.2</v>
      </c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09"/>
      <c r="Z243" s="209"/>
      <c r="AA243" s="209"/>
      <c r="AB243" s="209"/>
      <c r="AC243" s="209"/>
      <c r="AD243" s="209"/>
      <c r="AE243" s="209"/>
      <c r="AF243" s="209"/>
      <c r="AG243" s="209" t="s">
        <v>166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5">
      <c r="A244" s="237">
        <v>113</v>
      </c>
      <c r="B244" s="238" t="s">
        <v>471</v>
      </c>
      <c r="C244" s="252" t="s">
        <v>472</v>
      </c>
      <c r="D244" s="239" t="s">
        <v>172</v>
      </c>
      <c r="E244" s="240">
        <v>26.56</v>
      </c>
      <c r="F244" s="241"/>
      <c r="G244" s="242">
        <f>ROUND(E244*F244,2)</f>
        <v>0</v>
      </c>
      <c r="H244" s="229">
        <v>0</v>
      </c>
      <c r="I244" s="228">
        <f>ROUND(E244*H244,2)</f>
        <v>0</v>
      </c>
      <c r="J244" s="229">
        <v>101</v>
      </c>
      <c r="K244" s="228">
        <f>ROUND(E244*J244,2)</f>
        <v>2682.56</v>
      </c>
      <c r="L244" s="228">
        <v>15</v>
      </c>
      <c r="M244" s="228">
        <f>G244*(1+L244/100)</f>
        <v>0</v>
      </c>
      <c r="N244" s="228">
        <v>0</v>
      </c>
      <c r="O244" s="228">
        <f>ROUND(E244*N244,2)</f>
        <v>0</v>
      </c>
      <c r="P244" s="228">
        <v>1E-3</v>
      </c>
      <c r="Q244" s="228">
        <f>ROUND(E244*P244,2)</f>
        <v>0.03</v>
      </c>
      <c r="R244" s="228"/>
      <c r="S244" s="228" t="s">
        <v>138</v>
      </c>
      <c r="T244" s="228" t="s">
        <v>139</v>
      </c>
      <c r="U244" s="228">
        <v>0.255</v>
      </c>
      <c r="V244" s="228">
        <f>ROUND(E244*U244,2)</f>
        <v>6.77</v>
      </c>
      <c r="W244" s="228"/>
      <c r="X244" s="228" t="s">
        <v>163</v>
      </c>
      <c r="Y244" s="209"/>
      <c r="Z244" s="209"/>
      <c r="AA244" s="209"/>
      <c r="AB244" s="209"/>
      <c r="AC244" s="209"/>
      <c r="AD244" s="209"/>
      <c r="AE244" s="209"/>
      <c r="AF244" s="209"/>
      <c r="AG244" s="209" t="s">
        <v>164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26"/>
      <c r="B245" s="227"/>
      <c r="C245" s="264" t="s">
        <v>202</v>
      </c>
      <c r="D245" s="260"/>
      <c r="E245" s="261">
        <v>3.23</v>
      </c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09"/>
      <c r="Z245" s="209"/>
      <c r="AA245" s="209"/>
      <c r="AB245" s="209"/>
      <c r="AC245" s="209"/>
      <c r="AD245" s="209"/>
      <c r="AE245" s="209"/>
      <c r="AF245" s="209"/>
      <c r="AG245" s="209" t="s">
        <v>166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1" x14ac:dyDescent="0.25">
      <c r="A246" s="226"/>
      <c r="B246" s="227"/>
      <c r="C246" s="264" t="s">
        <v>216</v>
      </c>
      <c r="D246" s="260"/>
      <c r="E246" s="261">
        <v>20</v>
      </c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09"/>
      <c r="Z246" s="209"/>
      <c r="AA246" s="209"/>
      <c r="AB246" s="209"/>
      <c r="AC246" s="209"/>
      <c r="AD246" s="209"/>
      <c r="AE246" s="209"/>
      <c r="AF246" s="209"/>
      <c r="AG246" s="209" t="s">
        <v>166</v>
      </c>
      <c r="AH246" s="209">
        <v>0</v>
      </c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26"/>
      <c r="B247" s="227"/>
      <c r="C247" s="264" t="s">
        <v>246</v>
      </c>
      <c r="D247" s="260"/>
      <c r="E247" s="261">
        <v>2.2662499999999999</v>
      </c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09"/>
      <c r="Z247" s="209"/>
      <c r="AA247" s="209"/>
      <c r="AB247" s="209"/>
      <c r="AC247" s="209"/>
      <c r="AD247" s="209"/>
      <c r="AE247" s="209"/>
      <c r="AF247" s="209"/>
      <c r="AG247" s="209" t="s">
        <v>166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26"/>
      <c r="B248" s="227"/>
      <c r="C248" s="264" t="s">
        <v>255</v>
      </c>
      <c r="D248" s="260"/>
      <c r="E248" s="261">
        <v>1.06375</v>
      </c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09"/>
      <c r="Z248" s="209"/>
      <c r="AA248" s="209"/>
      <c r="AB248" s="209"/>
      <c r="AC248" s="209"/>
      <c r="AD248" s="209"/>
      <c r="AE248" s="209"/>
      <c r="AF248" s="209"/>
      <c r="AG248" s="209" t="s">
        <v>166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ht="20.399999999999999" outlineLevel="1" x14ac:dyDescent="0.25">
      <c r="A249" s="237">
        <v>114</v>
      </c>
      <c r="B249" s="238" t="s">
        <v>473</v>
      </c>
      <c r="C249" s="252" t="s">
        <v>474</v>
      </c>
      <c r="D249" s="239" t="s">
        <v>172</v>
      </c>
      <c r="E249" s="240">
        <v>23.23</v>
      </c>
      <c r="F249" s="241"/>
      <c r="G249" s="242">
        <f>ROUND(E249*F249,2)</f>
        <v>0</v>
      </c>
      <c r="H249" s="229">
        <v>456.44</v>
      </c>
      <c r="I249" s="228">
        <f>ROUND(E249*H249,2)</f>
        <v>10603.1</v>
      </c>
      <c r="J249" s="229">
        <v>191.56</v>
      </c>
      <c r="K249" s="228">
        <f>ROUND(E249*J249,2)</f>
        <v>4449.9399999999996</v>
      </c>
      <c r="L249" s="228">
        <v>15</v>
      </c>
      <c r="M249" s="228">
        <f>G249*(1+L249/100)</f>
        <v>0</v>
      </c>
      <c r="N249" s="228">
        <v>3.46E-3</v>
      </c>
      <c r="O249" s="228">
        <f>ROUND(E249*N249,2)</f>
        <v>0.08</v>
      </c>
      <c r="P249" s="228">
        <v>0</v>
      </c>
      <c r="Q249" s="228">
        <f>ROUND(E249*P249,2)</f>
        <v>0</v>
      </c>
      <c r="R249" s="228"/>
      <c r="S249" s="228" t="s">
        <v>138</v>
      </c>
      <c r="T249" s="228" t="s">
        <v>139</v>
      </c>
      <c r="U249" s="228">
        <v>0.38</v>
      </c>
      <c r="V249" s="228">
        <f>ROUND(E249*U249,2)</f>
        <v>8.83</v>
      </c>
      <c r="W249" s="228"/>
      <c r="X249" s="228" t="s">
        <v>163</v>
      </c>
      <c r="Y249" s="209"/>
      <c r="Z249" s="209"/>
      <c r="AA249" s="209"/>
      <c r="AB249" s="209"/>
      <c r="AC249" s="209"/>
      <c r="AD249" s="209"/>
      <c r="AE249" s="209"/>
      <c r="AF249" s="209"/>
      <c r="AG249" s="209" t="s">
        <v>164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5">
      <c r="A250" s="226"/>
      <c r="B250" s="227"/>
      <c r="C250" s="264" t="s">
        <v>202</v>
      </c>
      <c r="D250" s="260"/>
      <c r="E250" s="261">
        <v>3.23</v>
      </c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09"/>
      <c r="Z250" s="209"/>
      <c r="AA250" s="209"/>
      <c r="AB250" s="209"/>
      <c r="AC250" s="209"/>
      <c r="AD250" s="209"/>
      <c r="AE250" s="209"/>
      <c r="AF250" s="209"/>
      <c r="AG250" s="209" t="s">
        <v>166</v>
      </c>
      <c r="AH250" s="209">
        <v>0</v>
      </c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26"/>
      <c r="B251" s="227"/>
      <c r="C251" s="264" t="s">
        <v>216</v>
      </c>
      <c r="D251" s="260"/>
      <c r="E251" s="261">
        <v>20</v>
      </c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09"/>
      <c r="Z251" s="209"/>
      <c r="AA251" s="209"/>
      <c r="AB251" s="209"/>
      <c r="AC251" s="209"/>
      <c r="AD251" s="209"/>
      <c r="AE251" s="209"/>
      <c r="AF251" s="209"/>
      <c r="AG251" s="209" t="s">
        <v>166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43">
        <v>115</v>
      </c>
      <c r="B252" s="244" t="s">
        <v>475</v>
      </c>
      <c r="C252" s="251" t="s">
        <v>476</v>
      </c>
      <c r="D252" s="245" t="s">
        <v>178</v>
      </c>
      <c r="E252" s="246">
        <v>0.8</v>
      </c>
      <c r="F252" s="247"/>
      <c r="G252" s="248">
        <f>ROUND(E252*F252,2)</f>
        <v>0</v>
      </c>
      <c r="H252" s="229">
        <v>0</v>
      </c>
      <c r="I252" s="228">
        <f>ROUND(E252*H252,2)</f>
        <v>0</v>
      </c>
      <c r="J252" s="229">
        <v>74</v>
      </c>
      <c r="K252" s="228">
        <f>ROUND(E252*J252,2)</f>
        <v>59.2</v>
      </c>
      <c r="L252" s="228">
        <v>15</v>
      </c>
      <c r="M252" s="228">
        <f>G252*(1+L252/100)</f>
        <v>0</v>
      </c>
      <c r="N252" s="228">
        <v>0</v>
      </c>
      <c r="O252" s="228">
        <f>ROUND(E252*N252,2)</f>
        <v>0</v>
      </c>
      <c r="P252" s="228">
        <v>0</v>
      </c>
      <c r="Q252" s="228">
        <f>ROUND(E252*P252,2)</f>
        <v>0</v>
      </c>
      <c r="R252" s="228"/>
      <c r="S252" s="228" t="s">
        <v>138</v>
      </c>
      <c r="T252" s="228" t="s">
        <v>139</v>
      </c>
      <c r="U252" s="228">
        <v>0.152</v>
      </c>
      <c r="V252" s="228">
        <f>ROUND(E252*U252,2)</f>
        <v>0.12</v>
      </c>
      <c r="W252" s="228"/>
      <c r="X252" s="228" t="s">
        <v>163</v>
      </c>
      <c r="Y252" s="209"/>
      <c r="Z252" s="209"/>
      <c r="AA252" s="209"/>
      <c r="AB252" s="209"/>
      <c r="AC252" s="209"/>
      <c r="AD252" s="209"/>
      <c r="AE252" s="209"/>
      <c r="AF252" s="209"/>
      <c r="AG252" s="209" t="s">
        <v>164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ht="20.399999999999999" outlineLevel="1" x14ac:dyDescent="0.25">
      <c r="A253" s="237">
        <v>116</v>
      </c>
      <c r="B253" s="238" t="s">
        <v>477</v>
      </c>
      <c r="C253" s="252" t="s">
        <v>478</v>
      </c>
      <c r="D253" s="239" t="s">
        <v>178</v>
      </c>
      <c r="E253" s="240">
        <v>11.615</v>
      </c>
      <c r="F253" s="241"/>
      <c r="G253" s="242">
        <f>ROUND(E253*F253,2)</f>
        <v>0</v>
      </c>
      <c r="H253" s="229">
        <v>10.42</v>
      </c>
      <c r="I253" s="228">
        <f>ROUND(E253*H253,2)</f>
        <v>121.03</v>
      </c>
      <c r="J253" s="229">
        <v>38.08</v>
      </c>
      <c r="K253" s="228">
        <f>ROUND(E253*J253,2)</f>
        <v>442.3</v>
      </c>
      <c r="L253" s="228">
        <v>15</v>
      </c>
      <c r="M253" s="228">
        <f>G253*(1+L253/100)</f>
        <v>0</v>
      </c>
      <c r="N253" s="228">
        <v>4.0000000000000003E-5</v>
      </c>
      <c r="O253" s="228">
        <f>ROUND(E253*N253,2)</f>
        <v>0</v>
      </c>
      <c r="P253" s="228">
        <v>0</v>
      </c>
      <c r="Q253" s="228">
        <f>ROUND(E253*P253,2)</f>
        <v>0</v>
      </c>
      <c r="R253" s="228"/>
      <c r="S253" s="228" t="s">
        <v>138</v>
      </c>
      <c r="T253" s="228" t="s">
        <v>139</v>
      </c>
      <c r="U253" s="228">
        <v>7.8200000000000006E-2</v>
      </c>
      <c r="V253" s="228">
        <f>ROUND(E253*U253,2)</f>
        <v>0.91</v>
      </c>
      <c r="W253" s="228"/>
      <c r="X253" s="228" t="s">
        <v>163</v>
      </c>
      <c r="Y253" s="209"/>
      <c r="Z253" s="209"/>
      <c r="AA253" s="209"/>
      <c r="AB253" s="209"/>
      <c r="AC253" s="209"/>
      <c r="AD253" s="209"/>
      <c r="AE253" s="209"/>
      <c r="AF253" s="209"/>
      <c r="AG253" s="209" t="s">
        <v>164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26"/>
      <c r="B254" s="227"/>
      <c r="C254" s="264" t="s">
        <v>479</v>
      </c>
      <c r="D254" s="260"/>
      <c r="E254" s="261">
        <v>1.615</v>
      </c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09"/>
      <c r="Z254" s="209"/>
      <c r="AA254" s="209"/>
      <c r="AB254" s="209"/>
      <c r="AC254" s="209"/>
      <c r="AD254" s="209"/>
      <c r="AE254" s="209"/>
      <c r="AF254" s="209"/>
      <c r="AG254" s="209" t="s">
        <v>166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26"/>
      <c r="B255" s="227"/>
      <c r="C255" s="264" t="s">
        <v>480</v>
      </c>
      <c r="D255" s="260"/>
      <c r="E255" s="261">
        <v>10</v>
      </c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09"/>
      <c r="Z255" s="209"/>
      <c r="AA255" s="209"/>
      <c r="AB255" s="209"/>
      <c r="AC255" s="209"/>
      <c r="AD255" s="209"/>
      <c r="AE255" s="209"/>
      <c r="AF255" s="209"/>
      <c r="AG255" s="209" t="s">
        <v>166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1" x14ac:dyDescent="0.25">
      <c r="A256" s="243">
        <v>117</v>
      </c>
      <c r="B256" s="244" t="s">
        <v>481</v>
      </c>
      <c r="C256" s="251" t="s">
        <v>482</v>
      </c>
      <c r="D256" s="245" t="s">
        <v>169</v>
      </c>
      <c r="E256" s="246">
        <v>1</v>
      </c>
      <c r="F256" s="247"/>
      <c r="G256" s="248">
        <f>ROUND(E256*F256,2)</f>
        <v>0</v>
      </c>
      <c r="H256" s="229">
        <v>123</v>
      </c>
      <c r="I256" s="228">
        <f>ROUND(E256*H256,2)</f>
        <v>123</v>
      </c>
      <c r="J256" s="229">
        <v>0</v>
      </c>
      <c r="K256" s="228">
        <f>ROUND(E256*J256,2)</f>
        <v>0</v>
      </c>
      <c r="L256" s="228">
        <v>15</v>
      </c>
      <c r="M256" s="228">
        <f>G256*(1+L256/100)</f>
        <v>0</v>
      </c>
      <c r="N256" s="228">
        <v>1.3999999999999999E-4</v>
      </c>
      <c r="O256" s="228">
        <f>ROUND(E256*N256,2)</f>
        <v>0</v>
      </c>
      <c r="P256" s="228">
        <v>0</v>
      </c>
      <c r="Q256" s="228">
        <f>ROUND(E256*P256,2)</f>
        <v>0</v>
      </c>
      <c r="R256" s="228"/>
      <c r="S256" s="228" t="s">
        <v>138</v>
      </c>
      <c r="T256" s="228" t="s">
        <v>139</v>
      </c>
      <c r="U256" s="228">
        <v>0</v>
      </c>
      <c r="V256" s="228">
        <f>ROUND(E256*U256,2)</f>
        <v>0</v>
      </c>
      <c r="W256" s="228"/>
      <c r="X256" s="228" t="s">
        <v>205</v>
      </c>
      <c r="Y256" s="209"/>
      <c r="Z256" s="209"/>
      <c r="AA256" s="209"/>
      <c r="AB256" s="209"/>
      <c r="AC256" s="209"/>
      <c r="AD256" s="209"/>
      <c r="AE256" s="209"/>
      <c r="AF256" s="209"/>
      <c r="AG256" s="209" t="s">
        <v>206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43">
        <v>118</v>
      </c>
      <c r="B257" s="244" t="s">
        <v>483</v>
      </c>
      <c r="C257" s="251" t="s">
        <v>484</v>
      </c>
      <c r="D257" s="245" t="s">
        <v>0</v>
      </c>
      <c r="E257" s="246">
        <v>217.52459999999999</v>
      </c>
      <c r="F257" s="247"/>
      <c r="G257" s="248">
        <f>ROUND(E257*F257,2)</f>
        <v>0</v>
      </c>
      <c r="H257" s="229">
        <v>0</v>
      </c>
      <c r="I257" s="228">
        <f>ROUND(E257*H257,2)</f>
        <v>0</v>
      </c>
      <c r="J257" s="229">
        <v>0.77</v>
      </c>
      <c r="K257" s="228">
        <f>ROUND(E257*J257,2)</f>
        <v>167.49</v>
      </c>
      <c r="L257" s="228">
        <v>15</v>
      </c>
      <c r="M257" s="228">
        <f>G257*(1+L257/100)</f>
        <v>0</v>
      </c>
      <c r="N257" s="228">
        <v>0</v>
      </c>
      <c r="O257" s="228">
        <f>ROUND(E257*N257,2)</f>
        <v>0</v>
      </c>
      <c r="P257" s="228">
        <v>0</v>
      </c>
      <c r="Q257" s="228">
        <f>ROUND(E257*P257,2)</f>
        <v>0</v>
      </c>
      <c r="R257" s="228"/>
      <c r="S257" s="228" t="s">
        <v>138</v>
      </c>
      <c r="T257" s="228" t="s">
        <v>139</v>
      </c>
      <c r="U257" s="228">
        <v>0</v>
      </c>
      <c r="V257" s="228">
        <f>ROUND(E257*U257,2)</f>
        <v>0</v>
      </c>
      <c r="W257" s="228"/>
      <c r="X257" s="228" t="s">
        <v>163</v>
      </c>
      <c r="Y257" s="209"/>
      <c r="Z257" s="209"/>
      <c r="AA257" s="209"/>
      <c r="AB257" s="209"/>
      <c r="AC257" s="209"/>
      <c r="AD257" s="209"/>
      <c r="AE257" s="209"/>
      <c r="AF257" s="209"/>
      <c r="AG257" s="209" t="s">
        <v>290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x14ac:dyDescent="0.25">
      <c r="A258" s="231" t="s">
        <v>133</v>
      </c>
      <c r="B258" s="232" t="s">
        <v>91</v>
      </c>
      <c r="C258" s="250" t="s">
        <v>92</v>
      </c>
      <c r="D258" s="233"/>
      <c r="E258" s="234"/>
      <c r="F258" s="235"/>
      <c r="G258" s="236">
        <f>SUMIF(AG259:AG289,"&lt;&gt;NOR",G259:G289)</f>
        <v>0</v>
      </c>
      <c r="H258" s="230"/>
      <c r="I258" s="230">
        <f>SUM(I259:I289)</f>
        <v>13877.01</v>
      </c>
      <c r="J258" s="230"/>
      <c r="K258" s="230">
        <f>SUM(K259:K289)</f>
        <v>17369.16</v>
      </c>
      <c r="L258" s="230"/>
      <c r="M258" s="230">
        <f>SUM(M259:M289)</f>
        <v>0</v>
      </c>
      <c r="N258" s="230"/>
      <c r="O258" s="230">
        <f>SUM(O259:O289)</f>
        <v>0.13</v>
      </c>
      <c r="P258" s="230"/>
      <c r="Q258" s="230">
        <f>SUM(Q259:Q289)</f>
        <v>0</v>
      </c>
      <c r="R258" s="230"/>
      <c r="S258" s="230"/>
      <c r="T258" s="230"/>
      <c r="U258" s="230"/>
      <c r="V258" s="230">
        <f>SUM(V259:V289)</f>
        <v>30.790000000000003</v>
      </c>
      <c r="W258" s="230"/>
      <c r="X258" s="230"/>
      <c r="AG258" t="s">
        <v>134</v>
      </c>
    </row>
    <row r="259" spans="1:60" outlineLevel="1" x14ac:dyDescent="0.25">
      <c r="A259" s="237">
        <v>119</v>
      </c>
      <c r="B259" s="238" t="s">
        <v>485</v>
      </c>
      <c r="C259" s="252" t="s">
        <v>486</v>
      </c>
      <c r="D259" s="239" t="s">
        <v>172</v>
      </c>
      <c r="E259" s="240">
        <v>19.055</v>
      </c>
      <c r="F259" s="241"/>
      <c r="G259" s="242">
        <f>ROUND(E259*F259,2)</f>
        <v>0</v>
      </c>
      <c r="H259" s="229">
        <v>0</v>
      </c>
      <c r="I259" s="228">
        <f>ROUND(E259*H259,2)</f>
        <v>0</v>
      </c>
      <c r="J259" s="229">
        <v>50.4</v>
      </c>
      <c r="K259" s="228">
        <f>ROUND(E259*J259,2)</f>
        <v>960.37</v>
      </c>
      <c r="L259" s="228">
        <v>15</v>
      </c>
      <c r="M259" s="228">
        <f>G259*(1+L259/100)</f>
        <v>0</v>
      </c>
      <c r="N259" s="228">
        <v>0</v>
      </c>
      <c r="O259" s="228">
        <f>ROUND(E259*N259,2)</f>
        <v>0</v>
      </c>
      <c r="P259" s="228">
        <v>0</v>
      </c>
      <c r="Q259" s="228">
        <f>ROUND(E259*P259,2)</f>
        <v>0</v>
      </c>
      <c r="R259" s="228"/>
      <c r="S259" s="228" t="s">
        <v>138</v>
      </c>
      <c r="T259" s="228" t="s">
        <v>139</v>
      </c>
      <c r="U259" s="228">
        <v>0.1</v>
      </c>
      <c r="V259" s="228">
        <f>ROUND(E259*U259,2)</f>
        <v>1.91</v>
      </c>
      <c r="W259" s="228"/>
      <c r="X259" s="228" t="s">
        <v>163</v>
      </c>
      <c r="Y259" s="209"/>
      <c r="Z259" s="209"/>
      <c r="AA259" s="209"/>
      <c r="AB259" s="209"/>
      <c r="AC259" s="209"/>
      <c r="AD259" s="209"/>
      <c r="AE259" s="209"/>
      <c r="AF259" s="209"/>
      <c r="AG259" s="209" t="s">
        <v>164</v>
      </c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1" x14ac:dyDescent="0.25">
      <c r="A260" s="226"/>
      <c r="B260" s="227"/>
      <c r="C260" s="264" t="s">
        <v>487</v>
      </c>
      <c r="D260" s="260"/>
      <c r="E260" s="261">
        <v>2.625</v>
      </c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09"/>
      <c r="Z260" s="209"/>
      <c r="AA260" s="209"/>
      <c r="AB260" s="209"/>
      <c r="AC260" s="209"/>
      <c r="AD260" s="209"/>
      <c r="AE260" s="209"/>
      <c r="AF260" s="209"/>
      <c r="AG260" s="209" t="s">
        <v>166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ht="30.6" outlineLevel="1" x14ac:dyDescent="0.25">
      <c r="A261" s="226"/>
      <c r="B261" s="227"/>
      <c r="C261" s="264" t="s">
        <v>488</v>
      </c>
      <c r="D261" s="260"/>
      <c r="E261" s="261">
        <v>17.829999999999998</v>
      </c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09"/>
      <c r="Z261" s="209"/>
      <c r="AA261" s="209"/>
      <c r="AB261" s="209"/>
      <c r="AC261" s="209"/>
      <c r="AD261" s="209"/>
      <c r="AE261" s="209"/>
      <c r="AF261" s="209"/>
      <c r="AG261" s="209" t="s">
        <v>166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26"/>
      <c r="B262" s="227"/>
      <c r="C262" s="264" t="s">
        <v>489</v>
      </c>
      <c r="D262" s="260"/>
      <c r="E262" s="261">
        <v>-1.4</v>
      </c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09"/>
      <c r="Z262" s="209"/>
      <c r="AA262" s="209"/>
      <c r="AB262" s="209"/>
      <c r="AC262" s="209"/>
      <c r="AD262" s="209"/>
      <c r="AE262" s="209"/>
      <c r="AF262" s="209"/>
      <c r="AG262" s="209" t="s">
        <v>166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ht="20.399999999999999" outlineLevel="1" x14ac:dyDescent="0.25">
      <c r="A263" s="237">
        <v>120</v>
      </c>
      <c r="B263" s="238" t="s">
        <v>490</v>
      </c>
      <c r="C263" s="252" t="s">
        <v>491</v>
      </c>
      <c r="D263" s="239" t="s">
        <v>172</v>
      </c>
      <c r="E263" s="240">
        <v>19.055</v>
      </c>
      <c r="F263" s="241"/>
      <c r="G263" s="242">
        <f>ROUND(E263*F263,2)</f>
        <v>0</v>
      </c>
      <c r="H263" s="229">
        <v>142.66</v>
      </c>
      <c r="I263" s="228">
        <f>ROUND(E263*H263,2)</f>
        <v>2718.39</v>
      </c>
      <c r="J263" s="229">
        <v>653.34</v>
      </c>
      <c r="K263" s="228">
        <f>ROUND(E263*J263,2)</f>
        <v>12449.39</v>
      </c>
      <c r="L263" s="228">
        <v>15</v>
      </c>
      <c r="M263" s="228">
        <f>G263*(1+L263/100)</f>
        <v>0</v>
      </c>
      <c r="N263" s="228">
        <v>5.3499999999999997E-3</v>
      </c>
      <c r="O263" s="228">
        <f>ROUND(E263*N263,2)</f>
        <v>0.1</v>
      </c>
      <c r="P263" s="228">
        <v>0</v>
      </c>
      <c r="Q263" s="228">
        <f>ROUND(E263*P263,2)</f>
        <v>0</v>
      </c>
      <c r="R263" s="228"/>
      <c r="S263" s="228" t="s">
        <v>138</v>
      </c>
      <c r="T263" s="228" t="s">
        <v>139</v>
      </c>
      <c r="U263" s="228">
        <v>1.288</v>
      </c>
      <c r="V263" s="228">
        <f>ROUND(E263*U263,2)</f>
        <v>24.54</v>
      </c>
      <c r="W263" s="228"/>
      <c r="X263" s="228" t="s">
        <v>163</v>
      </c>
      <c r="Y263" s="209"/>
      <c r="Z263" s="209"/>
      <c r="AA263" s="209"/>
      <c r="AB263" s="209"/>
      <c r="AC263" s="209"/>
      <c r="AD263" s="209"/>
      <c r="AE263" s="209"/>
      <c r="AF263" s="209"/>
      <c r="AG263" s="209" t="s">
        <v>164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5">
      <c r="A264" s="226"/>
      <c r="B264" s="227"/>
      <c r="C264" s="264" t="s">
        <v>487</v>
      </c>
      <c r="D264" s="260"/>
      <c r="E264" s="261">
        <v>2.625</v>
      </c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09"/>
      <c r="Z264" s="209"/>
      <c r="AA264" s="209"/>
      <c r="AB264" s="209"/>
      <c r="AC264" s="209"/>
      <c r="AD264" s="209"/>
      <c r="AE264" s="209"/>
      <c r="AF264" s="209"/>
      <c r="AG264" s="209" t="s">
        <v>166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ht="30.6" outlineLevel="1" x14ac:dyDescent="0.25">
      <c r="A265" s="226"/>
      <c r="B265" s="227"/>
      <c r="C265" s="264" t="s">
        <v>488</v>
      </c>
      <c r="D265" s="260"/>
      <c r="E265" s="261">
        <v>17.829999999999998</v>
      </c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166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1" x14ac:dyDescent="0.25">
      <c r="A266" s="226"/>
      <c r="B266" s="227"/>
      <c r="C266" s="264" t="s">
        <v>489</v>
      </c>
      <c r="D266" s="260"/>
      <c r="E266" s="261">
        <v>-1.4</v>
      </c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166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37">
        <v>121</v>
      </c>
      <c r="B267" s="238" t="s">
        <v>492</v>
      </c>
      <c r="C267" s="252" t="s">
        <v>493</v>
      </c>
      <c r="D267" s="239" t="s">
        <v>172</v>
      </c>
      <c r="E267" s="240">
        <v>19.055</v>
      </c>
      <c r="F267" s="241"/>
      <c r="G267" s="242">
        <f>ROUND(E267*F267,2)</f>
        <v>0</v>
      </c>
      <c r="H267" s="229">
        <v>9.1999999999999993</v>
      </c>
      <c r="I267" s="228">
        <f>ROUND(E267*H267,2)</f>
        <v>175.31</v>
      </c>
      <c r="J267" s="229">
        <v>0</v>
      </c>
      <c r="K267" s="228">
        <f>ROUND(E267*J267,2)</f>
        <v>0</v>
      </c>
      <c r="L267" s="228">
        <v>15</v>
      </c>
      <c r="M267" s="228">
        <f>G267*(1+L267/100)</f>
        <v>0</v>
      </c>
      <c r="N267" s="228">
        <v>8.9999999999999998E-4</v>
      </c>
      <c r="O267" s="228">
        <f>ROUND(E267*N267,2)</f>
        <v>0.02</v>
      </c>
      <c r="P267" s="228">
        <v>0</v>
      </c>
      <c r="Q267" s="228">
        <f>ROUND(E267*P267,2)</f>
        <v>0</v>
      </c>
      <c r="R267" s="228"/>
      <c r="S267" s="228" t="s">
        <v>138</v>
      </c>
      <c r="T267" s="228" t="s">
        <v>139</v>
      </c>
      <c r="U267" s="228">
        <v>0</v>
      </c>
      <c r="V267" s="228">
        <f>ROUND(E267*U267,2)</f>
        <v>0</v>
      </c>
      <c r="W267" s="228"/>
      <c r="X267" s="228" t="s">
        <v>163</v>
      </c>
      <c r="Y267" s="209"/>
      <c r="Z267" s="209"/>
      <c r="AA267" s="209"/>
      <c r="AB267" s="209"/>
      <c r="AC267" s="209"/>
      <c r="AD267" s="209"/>
      <c r="AE267" s="209"/>
      <c r="AF267" s="209"/>
      <c r="AG267" s="209" t="s">
        <v>164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26"/>
      <c r="B268" s="227"/>
      <c r="C268" s="264" t="s">
        <v>487</v>
      </c>
      <c r="D268" s="260"/>
      <c r="E268" s="261">
        <v>2.625</v>
      </c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09"/>
      <c r="Z268" s="209"/>
      <c r="AA268" s="209"/>
      <c r="AB268" s="209"/>
      <c r="AC268" s="209"/>
      <c r="AD268" s="209"/>
      <c r="AE268" s="209"/>
      <c r="AF268" s="209"/>
      <c r="AG268" s="209" t="s">
        <v>166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ht="30.6" outlineLevel="1" x14ac:dyDescent="0.25">
      <c r="A269" s="226"/>
      <c r="B269" s="227"/>
      <c r="C269" s="264" t="s">
        <v>488</v>
      </c>
      <c r="D269" s="260"/>
      <c r="E269" s="261">
        <v>17.829999999999998</v>
      </c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09"/>
      <c r="Z269" s="209"/>
      <c r="AA269" s="209"/>
      <c r="AB269" s="209"/>
      <c r="AC269" s="209"/>
      <c r="AD269" s="209"/>
      <c r="AE269" s="209"/>
      <c r="AF269" s="209"/>
      <c r="AG269" s="209" t="s">
        <v>166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1" x14ac:dyDescent="0.25">
      <c r="A270" s="226"/>
      <c r="B270" s="227"/>
      <c r="C270" s="264" t="s">
        <v>489</v>
      </c>
      <c r="D270" s="260"/>
      <c r="E270" s="261">
        <v>-1.4</v>
      </c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166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37">
        <v>122</v>
      </c>
      <c r="B271" s="238" t="s">
        <v>494</v>
      </c>
      <c r="C271" s="252" t="s">
        <v>495</v>
      </c>
      <c r="D271" s="239" t="s">
        <v>178</v>
      </c>
      <c r="E271" s="240">
        <v>13.145</v>
      </c>
      <c r="F271" s="241"/>
      <c r="G271" s="242">
        <f>ROUND(E271*F271,2)</f>
        <v>0</v>
      </c>
      <c r="H271" s="229">
        <v>0</v>
      </c>
      <c r="I271" s="228">
        <f>ROUND(E271*H271,2)</f>
        <v>0</v>
      </c>
      <c r="J271" s="229">
        <v>60.5</v>
      </c>
      <c r="K271" s="228">
        <f>ROUND(E271*J271,2)</f>
        <v>795.27</v>
      </c>
      <c r="L271" s="228">
        <v>15</v>
      </c>
      <c r="M271" s="228">
        <f>G271*(1+L271/100)</f>
        <v>0</v>
      </c>
      <c r="N271" s="228">
        <v>0</v>
      </c>
      <c r="O271" s="228">
        <f>ROUND(E271*N271,2)</f>
        <v>0</v>
      </c>
      <c r="P271" s="228">
        <v>0</v>
      </c>
      <c r="Q271" s="228">
        <f>ROUND(E271*P271,2)</f>
        <v>0</v>
      </c>
      <c r="R271" s="228"/>
      <c r="S271" s="228" t="s">
        <v>138</v>
      </c>
      <c r="T271" s="228" t="s">
        <v>139</v>
      </c>
      <c r="U271" s="228">
        <v>0.12</v>
      </c>
      <c r="V271" s="228">
        <f>ROUND(E271*U271,2)</f>
        <v>1.58</v>
      </c>
      <c r="W271" s="228"/>
      <c r="X271" s="228" t="s">
        <v>163</v>
      </c>
      <c r="Y271" s="209"/>
      <c r="Z271" s="209"/>
      <c r="AA271" s="209"/>
      <c r="AB271" s="209"/>
      <c r="AC271" s="209"/>
      <c r="AD271" s="209"/>
      <c r="AE271" s="209"/>
      <c r="AF271" s="209"/>
      <c r="AG271" s="209" t="s">
        <v>164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5">
      <c r="A272" s="226"/>
      <c r="B272" s="227"/>
      <c r="C272" s="264" t="s">
        <v>440</v>
      </c>
      <c r="D272" s="260"/>
      <c r="E272" s="261">
        <v>10</v>
      </c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09"/>
      <c r="Z272" s="209"/>
      <c r="AA272" s="209"/>
      <c r="AB272" s="209"/>
      <c r="AC272" s="209"/>
      <c r="AD272" s="209"/>
      <c r="AE272" s="209"/>
      <c r="AF272" s="209"/>
      <c r="AG272" s="209" t="s">
        <v>166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26"/>
      <c r="B273" s="227"/>
      <c r="C273" s="264" t="s">
        <v>450</v>
      </c>
      <c r="D273" s="260"/>
      <c r="E273" s="261">
        <v>1</v>
      </c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09"/>
      <c r="Z273" s="209"/>
      <c r="AA273" s="209"/>
      <c r="AB273" s="209"/>
      <c r="AC273" s="209"/>
      <c r="AD273" s="209"/>
      <c r="AE273" s="209"/>
      <c r="AF273" s="209"/>
      <c r="AG273" s="209" t="s">
        <v>166</v>
      </c>
      <c r="AH273" s="209">
        <v>0</v>
      </c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26"/>
      <c r="B274" s="227"/>
      <c r="C274" s="264" t="s">
        <v>496</v>
      </c>
      <c r="D274" s="260"/>
      <c r="E274" s="261">
        <v>0.85</v>
      </c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09"/>
      <c r="Z274" s="209"/>
      <c r="AA274" s="209"/>
      <c r="AB274" s="209"/>
      <c r="AC274" s="209"/>
      <c r="AD274" s="209"/>
      <c r="AE274" s="209"/>
      <c r="AF274" s="209"/>
      <c r="AG274" s="209" t="s">
        <v>166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26"/>
      <c r="B275" s="227"/>
      <c r="C275" s="264" t="s">
        <v>497</v>
      </c>
      <c r="D275" s="260"/>
      <c r="E275" s="261">
        <v>1.2949999999999999</v>
      </c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09"/>
      <c r="Z275" s="209"/>
      <c r="AA275" s="209"/>
      <c r="AB275" s="209"/>
      <c r="AC275" s="209"/>
      <c r="AD275" s="209"/>
      <c r="AE275" s="209"/>
      <c r="AF275" s="209"/>
      <c r="AG275" s="209" t="s">
        <v>166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43">
        <v>123</v>
      </c>
      <c r="B276" s="244" t="s">
        <v>498</v>
      </c>
      <c r="C276" s="251" t="s">
        <v>499</v>
      </c>
      <c r="D276" s="245" t="s">
        <v>169</v>
      </c>
      <c r="E276" s="246">
        <v>10</v>
      </c>
      <c r="F276" s="247"/>
      <c r="G276" s="248">
        <f>ROUND(E276*F276,2)</f>
        <v>0</v>
      </c>
      <c r="H276" s="229">
        <v>8.43</v>
      </c>
      <c r="I276" s="228">
        <f>ROUND(E276*H276,2)</f>
        <v>84.3</v>
      </c>
      <c r="J276" s="229">
        <v>131.57</v>
      </c>
      <c r="K276" s="228">
        <f>ROUND(E276*J276,2)</f>
        <v>1315.7</v>
      </c>
      <c r="L276" s="228">
        <v>15</v>
      </c>
      <c r="M276" s="228">
        <f>G276*(1+L276/100)</f>
        <v>0</v>
      </c>
      <c r="N276" s="228">
        <v>0</v>
      </c>
      <c r="O276" s="228">
        <f>ROUND(E276*N276,2)</f>
        <v>0</v>
      </c>
      <c r="P276" s="228">
        <v>0</v>
      </c>
      <c r="Q276" s="228">
        <f>ROUND(E276*P276,2)</f>
        <v>0</v>
      </c>
      <c r="R276" s="228"/>
      <c r="S276" s="228" t="s">
        <v>189</v>
      </c>
      <c r="T276" s="228" t="s">
        <v>139</v>
      </c>
      <c r="U276" s="228">
        <v>0.11</v>
      </c>
      <c r="V276" s="228">
        <f>ROUND(E276*U276,2)</f>
        <v>1.1000000000000001</v>
      </c>
      <c r="W276" s="228"/>
      <c r="X276" s="228" t="s">
        <v>163</v>
      </c>
      <c r="Y276" s="209"/>
      <c r="Z276" s="209"/>
      <c r="AA276" s="209"/>
      <c r="AB276" s="209"/>
      <c r="AC276" s="209"/>
      <c r="AD276" s="209"/>
      <c r="AE276" s="209"/>
      <c r="AF276" s="209"/>
      <c r="AG276" s="209" t="s">
        <v>164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37">
        <v>124</v>
      </c>
      <c r="B277" s="238" t="s">
        <v>500</v>
      </c>
      <c r="C277" s="252" t="s">
        <v>501</v>
      </c>
      <c r="D277" s="239" t="s">
        <v>172</v>
      </c>
      <c r="E277" s="240">
        <v>20.9605</v>
      </c>
      <c r="F277" s="241"/>
      <c r="G277" s="242">
        <f>ROUND(E277*F277,2)</f>
        <v>0</v>
      </c>
      <c r="H277" s="229">
        <v>450</v>
      </c>
      <c r="I277" s="228">
        <f>ROUND(E277*H277,2)</f>
        <v>9432.23</v>
      </c>
      <c r="J277" s="229">
        <v>0</v>
      </c>
      <c r="K277" s="228">
        <f>ROUND(E277*J277,2)</f>
        <v>0</v>
      </c>
      <c r="L277" s="228">
        <v>15</v>
      </c>
      <c r="M277" s="228">
        <f>G277*(1+L277/100)</f>
        <v>0</v>
      </c>
      <c r="N277" s="228">
        <v>0</v>
      </c>
      <c r="O277" s="228">
        <f>ROUND(E277*N277,2)</f>
        <v>0</v>
      </c>
      <c r="P277" s="228">
        <v>0</v>
      </c>
      <c r="Q277" s="228">
        <f>ROUND(E277*P277,2)</f>
        <v>0</v>
      </c>
      <c r="R277" s="228"/>
      <c r="S277" s="228" t="s">
        <v>138</v>
      </c>
      <c r="T277" s="228" t="s">
        <v>139</v>
      </c>
      <c r="U277" s="228">
        <v>0</v>
      </c>
      <c r="V277" s="228">
        <f>ROUND(E277*U277,2)</f>
        <v>0</v>
      </c>
      <c r="W277" s="228"/>
      <c r="X277" s="228" t="s">
        <v>205</v>
      </c>
      <c r="Y277" s="209"/>
      <c r="Z277" s="209"/>
      <c r="AA277" s="209"/>
      <c r="AB277" s="209"/>
      <c r="AC277" s="209"/>
      <c r="AD277" s="209"/>
      <c r="AE277" s="209"/>
      <c r="AF277" s="209"/>
      <c r="AG277" s="209" t="s">
        <v>206</v>
      </c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26"/>
      <c r="B278" s="227"/>
      <c r="C278" s="265" t="s">
        <v>453</v>
      </c>
      <c r="D278" s="262"/>
      <c r="E278" s="263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09"/>
      <c r="Z278" s="209"/>
      <c r="AA278" s="209"/>
      <c r="AB278" s="209"/>
      <c r="AC278" s="209"/>
      <c r="AD278" s="209"/>
      <c r="AE278" s="209"/>
      <c r="AF278" s="209"/>
      <c r="AG278" s="209" t="s">
        <v>166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26"/>
      <c r="B279" s="227"/>
      <c r="C279" s="266" t="s">
        <v>502</v>
      </c>
      <c r="D279" s="262"/>
      <c r="E279" s="263">
        <v>2.625</v>
      </c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166</v>
      </c>
      <c r="AH279" s="209">
        <v>2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ht="30.6" outlineLevel="1" x14ac:dyDescent="0.25">
      <c r="A280" s="226"/>
      <c r="B280" s="227"/>
      <c r="C280" s="266" t="s">
        <v>503</v>
      </c>
      <c r="D280" s="262"/>
      <c r="E280" s="263">
        <v>17.829999999999998</v>
      </c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166</v>
      </c>
      <c r="AH280" s="209">
        <v>2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26"/>
      <c r="B281" s="227"/>
      <c r="C281" s="266" t="s">
        <v>504</v>
      </c>
      <c r="D281" s="262"/>
      <c r="E281" s="263">
        <v>-1.4</v>
      </c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09"/>
      <c r="Z281" s="209"/>
      <c r="AA281" s="209"/>
      <c r="AB281" s="209"/>
      <c r="AC281" s="209"/>
      <c r="AD281" s="209"/>
      <c r="AE281" s="209"/>
      <c r="AF281" s="209"/>
      <c r="AG281" s="209" t="s">
        <v>166</v>
      </c>
      <c r="AH281" s="209">
        <v>2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1" x14ac:dyDescent="0.25">
      <c r="A282" s="226"/>
      <c r="B282" s="227"/>
      <c r="C282" s="265" t="s">
        <v>456</v>
      </c>
      <c r="D282" s="262"/>
      <c r="E282" s="263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09"/>
      <c r="Z282" s="209"/>
      <c r="AA282" s="209"/>
      <c r="AB282" s="209"/>
      <c r="AC282" s="209"/>
      <c r="AD282" s="209"/>
      <c r="AE282" s="209"/>
      <c r="AF282" s="209"/>
      <c r="AG282" s="209" t="s">
        <v>166</v>
      </c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26"/>
      <c r="B283" s="227"/>
      <c r="C283" s="264" t="s">
        <v>505</v>
      </c>
      <c r="D283" s="260"/>
      <c r="E283" s="261">
        <v>20.9605</v>
      </c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09"/>
      <c r="Z283" s="209"/>
      <c r="AA283" s="209"/>
      <c r="AB283" s="209"/>
      <c r="AC283" s="209"/>
      <c r="AD283" s="209"/>
      <c r="AE283" s="209"/>
      <c r="AF283" s="209"/>
      <c r="AG283" s="209" t="s">
        <v>166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37">
        <v>125</v>
      </c>
      <c r="B284" s="238" t="s">
        <v>506</v>
      </c>
      <c r="C284" s="252" t="s">
        <v>507</v>
      </c>
      <c r="D284" s="239" t="s">
        <v>178</v>
      </c>
      <c r="E284" s="240">
        <v>4.1449999999999996</v>
      </c>
      <c r="F284" s="241"/>
      <c r="G284" s="242">
        <f>ROUND(E284*F284,2)</f>
        <v>0</v>
      </c>
      <c r="H284" s="229">
        <v>39.03</v>
      </c>
      <c r="I284" s="228">
        <f>ROUND(E284*H284,2)</f>
        <v>161.78</v>
      </c>
      <c r="J284" s="229">
        <v>201.47</v>
      </c>
      <c r="K284" s="228">
        <f>ROUND(E284*J284,2)</f>
        <v>835.09</v>
      </c>
      <c r="L284" s="228">
        <v>15</v>
      </c>
      <c r="M284" s="228">
        <f>G284*(1+L284/100)</f>
        <v>0</v>
      </c>
      <c r="N284" s="228">
        <v>1.5100000000000001E-3</v>
      </c>
      <c r="O284" s="228">
        <f>ROUND(E284*N284,2)</f>
        <v>0.01</v>
      </c>
      <c r="P284" s="228">
        <v>0</v>
      </c>
      <c r="Q284" s="228">
        <f>ROUND(E284*P284,2)</f>
        <v>0</v>
      </c>
      <c r="R284" s="228"/>
      <c r="S284" s="228" t="s">
        <v>189</v>
      </c>
      <c r="T284" s="228" t="s">
        <v>189</v>
      </c>
      <c r="U284" s="228">
        <v>0.4</v>
      </c>
      <c r="V284" s="228">
        <f>ROUND(E284*U284,2)</f>
        <v>1.66</v>
      </c>
      <c r="W284" s="228"/>
      <c r="X284" s="228" t="s">
        <v>163</v>
      </c>
      <c r="Y284" s="209"/>
      <c r="Z284" s="209"/>
      <c r="AA284" s="209"/>
      <c r="AB284" s="209"/>
      <c r="AC284" s="209"/>
      <c r="AD284" s="209"/>
      <c r="AE284" s="209"/>
      <c r="AF284" s="209"/>
      <c r="AG284" s="209" t="s">
        <v>164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5">
      <c r="A285" s="226"/>
      <c r="B285" s="227"/>
      <c r="C285" s="264" t="s">
        <v>508</v>
      </c>
      <c r="D285" s="260"/>
      <c r="E285" s="261">
        <v>2</v>
      </c>
      <c r="F285" s="228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09"/>
      <c r="Z285" s="209"/>
      <c r="AA285" s="209"/>
      <c r="AB285" s="209"/>
      <c r="AC285" s="209"/>
      <c r="AD285" s="209"/>
      <c r="AE285" s="209"/>
      <c r="AF285" s="209"/>
      <c r="AG285" s="209" t="s">
        <v>166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26"/>
      <c r="B286" s="227"/>
      <c r="C286" s="264" t="s">
        <v>496</v>
      </c>
      <c r="D286" s="260"/>
      <c r="E286" s="261">
        <v>0.85</v>
      </c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166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5">
      <c r="A287" s="226"/>
      <c r="B287" s="227"/>
      <c r="C287" s="264" t="s">
        <v>497</v>
      </c>
      <c r="D287" s="260"/>
      <c r="E287" s="261">
        <v>1.2949999999999999</v>
      </c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09"/>
      <c r="Z287" s="209"/>
      <c r="AA287" s="209"/>
      <c r="AB287" s="209"/>
      <c r="AC287" s="209"/>
      <c r="AD287" s="209"/>
      <c r="AE287" s="209"/>
      <c r="AF287" s="209"/>
      <c r="AG287" s="209" t="s">
        <v>166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43">
        <v>126</v>
      </c>
      <c r="B288" s="244" t="s">
        <v>509</v>
      </c>
      <c r="C288" s="251" t="s">
        <v>510</v>
      </c>
      <c r="D288" s="245" t="s">
        <v>178</v>
      </c>
      <c r="E288" s="246">
        <v>15</v>
      </c>
      <c r="F288" s="247"/>
      <c r="G288" s="248">
        <f>ROUND(E288*F288,2)</f>
        <v>0</v>
      </c>
      <c r="H288" s="229">
        <v>87</v>
      </c>
      <c r="I288" s="228">
        <f>ROUND(E288*H288,2)</f>
        <v>1305</v>
      </c>
      <c r="J288" s="229">
        <v>0</v>
      </c>
      <c r="K288" s="228">
        <f>ROUND(E288*J288,2)</f>
        <v>0</v>
      </c>
      <c r="L288" s="228">
        <v>15</v>
      </c>
      <c r="M288" s="228">
        <f>G288*(1+L288/100)</f>
        <v>0</v>
      </c>
      <c r="N288" s="228">
        <v>2.2000000000000001E-4</v>
      </c>
      <c r="O288" s="228">
        <f>ROUND(E288*N288,2)</f>
        <v>0</v>
      </c>
      <c r="P288" s="228">
        <v>0</v>
      </c>
      <c r="Q288" s="228">
        <f>ROUND(E288*P288,2)</f>
        <v>0</v>
      </c>
      <c r="R288" s="228"/>
      <c r="S288" s="228" t="s">
        <v>138</v>
      </c>
      <c r="T288" s="228" t="s">
        <v>139</v>
      </c>
      <c r="U288" s="228">
        <v>0</v>
      </c>
      <c r="V288" s="228">
        <f>ROUND(E288*U288,2)</f>
        <v>0</v>
      </c>
      <c r="W288" s="228"/>
      <c r="X288" s="228" t="s">
        <v>205</v>
      </c>
      <c r="Y288" s="209"/>
      <c r="Z288" s="209"/>
      <c r="AA288" s="209"/>
      <c r="AB288" s="209"/>
      <c r="AC288" s="209"/>
      <c r="AD288" s="209"/>
      <c r="AE288" s="209"/>
      <c r="AF288" s="209"/>
      <c r="AG288" s="209" t="s">
        <v>206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43">
        <v>127</v>
      </c>
      <c r="B289" s="244" t="s">
        <v>511</v>
      </c>
      <c r="C289" s="251" t="s">
        <v>512</v>
      </c>
      <c r="D289" s="245" t="s">
        <v>0</v>
      </c>
      <c r="E289" s="246">
        <v>277.6284</v>
      </c>
      <c r="F289" s="247"/>
      <c r="G289" s="248">
        <f>ROUND(E289*F289,2)</f>
        <v>0</v>
      </c>
      <c r="H289" s="229">
        <v>0</v>
      </c>
      <c r="I289" s="228">
        <f>ROUND(E289*H289,2)</f>
        <v>0</v>
      </c>
      <c r="J289" s="229">
        <v>3.65</v>
      </c>
      <c r="K289" s="228">
        <f>ROUND(E289*J289,2)</f>
        <v>1013.34</v>
      </c>
      <c r="L289" s="228">
        <v>15</v>
      </c>
      <c r="M289" s="228">
        <f>G289*(1+L289/100)</f>
        <v>0</v>
      </c>
      <c r="N289" s="228">
        <v>0</v>
      </c>
      <c r="O289" s="228">
        <f>ROUND(E289*N289,2)</f>
        <v>0</v>
      </c>
      <c r="P289" s="228">
        <v>0</v>
      </c>
      <c r="Q289" s="228">
        <f>ROUND(E289*P289,2)</f>
        <v>0</v>
      </c>
      <c r="R289" s="228"/>
      <c r="S289" s="228" t="s">
        <v>138</v>
      </c>
      <c r="T289" s="228" t="s">
        <v>139</v>
      </c>
      <c r="U289" s="228">
        <v>0</v>
      </c>
      <c r="V289" s="228">
        <f>ROUND(E289*U289,2)</f>
        <v>0</v>
      </c>
      <c r="W289" s="228"/>
      <c r="X289" s="228" t="s">
        <v>163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290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x14ac:dyDescent="0.25">
      <c r="A290" s="231" t="s">
        <v>133</v>
      </c>
      <c r="B290" s="232" t="s">
        <v>93</v>
      </c>
      <c r="C290" s="250" t="s">
        <v>94</v>
      </c>
      <c r="D290" s="233"/>
      <c r="E290" s="234"/>
      <c r="F290" s="235"/>
      <c r="G290" s="236">
        <f>SUMIF(AG291:AG294,"&lt;&gt;NOR",G291:G294)</f>
        <v>0</v>
      </c>
      <c r="H290" s="230"/>
      <c r="I290" s="230">
        <f>SUM(I291:I294)</f>
        <v>338.75</v>
      </c>
      <c r="J290" s="230"/>
      <c r="K290" s="230">
        <f>SUM(K291:K294)</f>
        <v>1314.29</v>
      </c>
      <c r="L290" s="230"/>
      <c r="M290" s="230">
        <f>SUM(M291:M294)</f>
        <v>0</v>
      </c>
      <c r="N290" s="230"/>
      <c r="O290" s="230">
        <f>SUM(O291:O294)</f>
        <v>0</v>
      </c>
      <c r="P290" s="230"/>
      <c r="Q290" s="230">
        <f>SUM(Q291:Q294)</f>
        <v>0</v>
      </c>
      <c r="R290" s="230"/>
      <c r="S290" s="230"/>
      <c r="T290" s="230"/>
      <c r="U290" s="230"/>
      <c r="V290" s="230">
        <f>SUM(V291:V294)</f>
        <v>2.7</v>
      </c>
      <c r="W290" s="230"/>
      <c r="X290" s="230"/>
      <c r="AG290" t="s">
        <v>134</v>
      </c>
    </row>
    <row r="291" spans="1:60" outlineLevel="1" x14ac:dyDescent="0.25">
      <c r="A291" s="243">
        <v>128</v>
      </c>
      <c r="B291" s="244" t="s">
        <v>513</v>
      </c>
      <c r="C291" s="251" t="s">
        <v>514</v>
      </c>
      <c r="D291" s="245" t="s">
        <v>178</v>
      </c>
      <c r="E291" s="246">
        <v>10</v>
      </c>
      <c r="F291" s="247"/>
      <c r="G291" s="248">
        <f>ROUND(E291*F291,2)</f>
        <v>0</v>
      </c>
      <c r="H291" s="229">
        <v>16.11</v>
      </c>
      <c r="I291" s="228">
        <f>ROUND(E291*H291,2)</f>
        <v>161.1</v>
      </c>
      <c r="J291" s="229">
        <v>58.49</v>
      </c>
      <c r="K291" s="228">
        <f>ROUND(E291*J291,2)</f>
        <v>584.9</v>
      </c>
      <c r="L291" s="228">
        <v>15</v>
      </c>
      <c r="M291" s="228">
        <f>G291*(1+L291/100)</f>
        <v>0</v>
      </c>
      <c r="N291" s="228">
        <v>9.0000000000000006E-5</v>
      </c>
      <c r="O291" s="228">
        <f>ROUND(E291*N291,2)</f>
        <v>0</v>
      </c>
      <c r="P291" s="228">
        <v>0</v>
      </c>
      <c r="Q291" s="228">
        <f>ROUND(E291*P291,2)</f>
        <v>0</v>
      </c>
      <c r="R291" s="228"/>
      <c r="S291" s="228" t="s">
        <v>138</v>
      </c>
      <c r="T291" s="228" t="s">
        <v>139</v>
      </c>
      <c r="U291" s="228">
        <v>0.11600000000000001</v>
      </c>
      <c r="V291" s="228">
        <f>ROUND(E291*U291,2)</f>
        <v>1.1599999999999999</v>
      </c>
      <c r="W291" s="228"/>
      <c r="X291" s="228" t="s">
        <v>163</v>
      </c>
      <c r="Y291" s="209"/>
      <c r="Z291" s="209"/>
      <c r="AA291" s="209"/>
      <c r="AB291" s="209"/>
      <c r="AC291" s="209"/>
      <c r="AD291" s="209"/>
      <c r="AE291" s="209"/>
      <c r="AF291" s="209"/>
      <c r="AG291" s="209" t="s">
        <v>164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37">
        <v>129</v>
      </c>
      <c r="B292" s="238" t="s">
        <v>515</v>
      </c>
      <c r="C292" s="252" t="s">
        <v>516</v>
      </c>
      <c r="D292" s="239" t="s">
        <v>172</v>
      </c>
      <c r="E292" s="240">
        <v>3.7250000000000001</v>
      </c>
      <c r="F292" s="241"/>
      <c r="G292" s="242">
        <f>ROUND(E292*F292,2)</f>
        <v>0</v>
      </c>
      <c r="H292" s="229">
        <v>47.69</v>
      </c>
      <c r="I292" s="228">
        <f>ROUND(E292*H292,2)</f>
        <v>177.65</v>
      </c>
      <c r="J292" s="229">
        <v>195.81</v>
      </c>
      <c r="K292" s="228">
        <f>ROUND(E292*J292,2)</f>
        <v>729.39</v>
      </c>
      <c r="L292" s="228">
        <v>15</v>
      </c>
      <c r="M292" s="228">
        <f>G292*(1+L292/100)</f>
        <v>0</v>
      </c>
      <c r="N292" s="228">
        <v>3.6000000000000002E-4</v>
      </c>
      <c r="O292" s="228">
        <f>ROUND(E292*N292,2)</f>
        <v>0</v>
      </c>
      <c r="P292" s="228">
        <v>0</v>
      </c>
      <c r="Q292" s="228">
        <f>ROUND(E292*P292,2)</f>
        <v>0</v>
      </c>
      <c r="R292" s="228"/>
      <c r="S292" s="228" t="s">
        <v>138</v>
      </c>
      <c r="T292" s="228" t="s">
        <v>139</v>
      </c>
      <c r="U292" s="228">
        <v>0.41299999999999998</v>
      </c>
      <c r="V292" s="228">
        <f>ROUND(E292*U292,2)</f>
        <v>1.54</v>
      </c>
      <c r="W292" s="228"/>
      <c r="X292" s="228" t="s">
        <v>163</v>
      </c>
      <c r="Y292" s="209"/>
      <c r="Z292" s="209"/>
      <c r="AA292" s="209"/>
      <c r="AB292" s="209"/>
      <c r="AC292" s="209"/>
      <c r="AD292" s="209"/>
      <c r="AE292" s="209"/>
      <c r="AF292" s="209"/>
      <c r="AG292" s="209" t="s">
        <v>164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26"/>
      <c r="B293" s="227"/>
      <c r="C293" s="264" t="s">
        <v>517</v>
      </c>
      <c r="D293" s="260"/>
      <c r="E293" s="261">
        <v>2.5</v>
      </c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09"/>
      <c r="Z293" s="209"/>
      <c r="AA293" s="209"/>
      <c r="AB293" s="209"/>
      <c r="AC293" s="209"/>
      <c r="AD293" s="209"/>
      <c r="AE293" s="209"/>
      <c r="AF293" s="209"/>
      <c r="AG293" s="209" t="s">
        <v>166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64" t="s">
        <v>518</v>
      </c>
      <c r="D294" s="260"/>
      <c r="E294" s="261">
        <v>1.2250000000000001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166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x14ac:dyDescent="0.25">
      <c r="A295" s="231" t="s">
        <v>133</v>
      </c>
      <c r="B295" s="232" t="s">
        <v>95</v>
      </c>
      <c r="C295" s="250" t="s">
        <v>96</v>
      </c>
      <c r="D295" s="233"/>
      <c r="E295" s="234"/>
      <c r="F295" s="235"/>
      <c r="G295" s="236">
        <f>SUMIF(AG296:AG322,"&lt;&gt;NOR",G296:G322)</f>
        <v>0</v>
      </c>
      <c r="H295" s="230"/>
      <c r="I295" s="230">
        <f>SUM(I296:I322)</f>
        <v>748.3599999999999</v>
      </c>
      <c r="J295" s="230"/>
      <c r="K295" s="230">
        <f>SUM(K296:K322)</f>
        <v>11631.44</v>
      </c>
      <c r="L295" s="230"/>
      <c r="M295" s="230">
        <f>SUM(M296:M322)</f>
        <v>0</v>
      </c>
      <c r="N295" s="230"/>
      <c r="O295" s="230">
        <f>SUM(O296:O322)</f>
        <v>0.02</v>
      </c>
      <c r="P295" s="230"/>
      <c r="Q295" s="230">
        <f>SUM(Q296:Q322)</f>
        <v>0</v>
      </c>
      <c r="R295" s="230"/>
      <c r="S295" s="230"/>
      <c r="T295" s="230"/>
      <c r="U295" s="230"/>
      <c r="V295" s="230">
        <f>SUM(V296:V322)</f>
        <v>18.920000000000002</v>
      </c>
      <c r="W295" s="230"/>
      <c r="X295" s="230"/>
      <c r="AG295" t="s">
        <v>134</v>
      </c>
    </row>
    <row r="296" spans="1:60" outlineLevel="1" x14ac:dyDescent="0.25">
      <c r="A296" s="237">
        <v>130</v>
      </c>
      <c r="B296" s="238" t="s">
        <v>519</v>
      </c>
      <c r="C296" s="252" t="s">
        <v>520</v>
      </c>
      <c r="D296" s="239" t="s">
        <v>172</v>
      </c>
      <c r="E296" s="240">
        <v>82.88</v>
      </c>
      <c r="F296" s="241"/>
      <c r="G296" s="242">
        <f>ROUND(E296*F296,2)</f>
        <v>0</v>
      </c>
      <c r="H296" s="229">
        <v>0.1</v>
      </c>
      <c r="I296" s="228">
        <f>ROUND(E296*H296,2)</f>
        <v>8.2899999999999991</v>
      </c>
      <c r="J296" s="229">
        <v>34</v>
      </c>
      <c r="K296" s="228">
        <f>ROUND(E296*J296,2)</f>
        <v>2817.92</v>
      </c>
      <c r="L296" s="228">
        <v>15</v>
      </c>
      <c r="M296" s="228">
        <f>G296*(1+L296/100)</f>
        <v>0</v>
      </c>
      <c r="N296" s="228">
        <v>0</v>
      </c>
      <c r="O296" s="228">
        <f>ROUND(E296*N296,2)</f>
        <v>0</v>
      </c>
      <c r="P296" s="228">
        <v>0</v>
      </c>
      <c r="Q296" s="228">
        <f>ROUND(E296*P296,2)</f>
        <v>0</v>
      </c>
      <c r="R296" s="228"/>
      <c r="S296" s="228" t="s">
        <v>138</v>
      </c>
      <c r="T296" s="228" t="s">
        <v>139</v>
      </c>
      <c r="U296" s="228">
        <v>6.9709999999999994E-2</v>
      </c>
      <c r="V296" s="228">
        <f>ROUND(E296*U296,2)</f>
        <v>5.78</v>
      </c>
      <c r="W296" s="228"/>
      <c r="X296" s="228" t="s">
        <v>163</v>
      </c>
      <c r="Y296" s="209"/>
      <c r="Z296" s="209"/>
      <c r="AA296" s="209"/>
      <c r="AB296" s="209"/>
      <c r="AC296" s="209"/>
      <c r="AD296" s="209"/>
      <c r="AE296" s="209"/>
      <c r="AF296" s="209"/>
      <c r="AG296" s="209" t="s">
        <v>164</v>
      </c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5">
      <c r="A297" s="226"/>
      <c r="B297" s="227"/>
      <c r="C297" s="264" t="s">
        <v>521</v>
      </c>
      <c r="D297" s="260"/>
      <c r="E297" s="261"/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09"/>
      <c r="Z297" s="209"/>
      <c r="AA297" s="209"/>
      <c r="AB297" s="209"/>
      <c r="AC297" s="209"/>
      <c r="AD297" s="209"/>
      <c r="AE297" s="209"/>
      <c r="AF297" s="209"/>
      <c r="AG297" s="209" t="s">
        <v>166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26"/>
      <c r="B298" s="227"/>
      <c r="C298" s="264" t="s">
        <v>216</v>
      </c>
      <c r="D298" s="260"/>
      <c r="E298" s="261">
        <v>20</v>
      </c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09"/>
      <c r="Z298" s="209"/>
      <c r="AA298" s="209"/>
      <c r="AB298" s="209"/>
      <c r="AC298" s="209"/>
      <c r="AD298" s="209"/>
      <c r="AE298" s="209"/>
      <c r="AF298" s="209"/>
      <c r="AG298" s="209" t="s">
        <v>166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5">
      <c r="A299" s="226"/>
      <c r="B299" s="227"/>
      <c r="C299" s="264" t="s">
        <v>522</v>
      </c>
      <c r="D299" s="260"/>
      <c r="E299" s="261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166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64" t="s">
        <v>523</v>
      </c>
      <c r="D300" s="260"/>
      <c r="E300" s="261">
        <v>13.78</v>
      </c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166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64" t="s">
        <v>221</v>
      </c>
      <c r="D301" s="260"/>
      <c r="E301" s="261">
        <v>46.8</v>
      </c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166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26"/>
      <c r="B302" s="227"/>
      <c r="C302" s="264" t="s">
        <v>186</v>
      </c>
      <c r="D302" s="260"/>
      <c r="E302" s="261">
        <v>2.2999999999999998</v>
      </c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09"/>
      <c r="Z302" s="209"/>
      <c r="AA302" s="209"/>
      <c r="AB302" s="209"/>
      <c r="AC302" s="209"/>
      <c r="AD302" s="209"/>
      <c r="AE302" s="209"/>
      <c r="AF302" s="209"/>
      <c r="AG302" s="209" t="s">
        <v>166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ht="30.6" outlineLevel="1" x14ac:dyDescent="0.25">
      <c r="A303" s="237">
        <v>131</v>
      </c>
      <c r="B303" s="238" t="s">
        <v>524</v>
      </c>
      <c r="C303" s="252" t="s">
        <v>525</v>
      </c>
      <c r="D303" s="239" t="s">
        <v>172</v>
      </c>
      <c r="E303" s="240">
        <v>82.88</v>
      </c>
      <c r="F303" s="241"/>
      <c r="G303" s="242">
        <f>ROUND(E303*F303,2)</f>
        <v>0</v>
      </c>
      <c r="H303" s="229">
        <v>0.16</v>
      </c>
      <c r="I303" s="228">
        <f>ROUND(E303*H303,2)</f>
        <v>13.26</v>
      </c>
      <c r="J303" s="229">
        <v>34.840000000000003</v>
      </c>
      <c r="K303" s="228">
        <f>ROUND(E303*J303,2)</f>
        <v>2887.54</v>
      </c>
      <c r="L303" s="228">
        <v>15</v>
      </c>
      <c r="M303" s="228">
        <f>G303*(1+L303/100)</f>
        <v>0</v>
      </c>
      <c r="N303" s="228">
        <v>0</v>
      </c>
      <c r="O303" s="228">
        <f>ROUND(E303*N303,2)</f>
        <v>0</v>
      </c>
      <c r="P303" s="228">
        <v>0</v>
      </c>
      <c r="Q303" s="228">
        <f>ROUND(E303*P303,2)</f>
        <v>0</v>
      </c>
      <c r="R303" s="228"/>
      <c r="S303" s="228" t="s">
        <v>138</v>
      </c>
      <c r="T303" s="228" t="s">
        <v>139</v>
      </c>
      <c r="U303" s="228">
        <v>4.3220000000000001E-2</v>
      </c>
      <c r="V303" s="228">
        <f>ROUND(E303*U303,2)</f>
        <v>3.58</v>
      </c>
      <c r="W303" s="228"/>
      <c r="X303" s="228" t="s">
        <v>163</v>
      </c>
      <c r="Y303" s="209"/>
      <c r="Z303" s="209"/>
      <c r="AA303" s="209"/>
      <c r="AB303" s="209"/>
      <c r="AC303" s="209"/>
      <c r="AD303" s="209"/>
      <c r="AE303" s="209"/>
      <c r="AF303" s="209"/>
      <c r="AG303" s="209" t="s">
        <v>164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26"/>
      <c r="B304" s="227"/>
      <c r="C304" s="264" t="s">
        <v>521</v>
      </c>
      <c r="D304" s="260"/>
      <c r="E304" s="261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166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26"/>
      <c r="B305" s="227"/>
      <c r="C305" s="264" t="s">
        <v>216</v>
      </c>
      <c r="D305" s="260"/>
      <c r="E305" s="261">
        <v>20</v>
      </c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166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26"/>
      <c r="B306" s="227"/>
      <c r="C306" s="264" t="s">
        <v>522</v>
      </c>
      <c r="D306" s="260"/>
      <c r="E306" s="261"/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09"/>
      <c r="Z306" s="209"/>
      <c r="AA306" s="209"/>
      <c r="AB306" s="209"/>
      <c r="AC306" s="209"/>
      <c r="AD306" s="209"/>
      <c r="AE306" s="209"/>
      <c r="AF306" s="209"/>
      <c r="AG306" s="209" t="s">
        <v>166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64" t="s">
        <v>523</v>
      </c>
      <c r="D307" s="260"/>
      <c r="E307" s="261">
        <v>13.78</v>
      </c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166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26"/>
      <c r="B308" s="227"/>
      <c r="C308" s="264" t="s">
        <v>221</v>
      </c>
      <c r="D308" s="260"/>
      <c r="E308" s="261">
        <v>46.8</v>
      </c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166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5">
      <c r="A309" s="226"/>
      <c r="B309" s="227"/>
      <c r="C309" s="264" t="s">
        <v>186</v>
      </c>
      <c r="D309" s="260"/>
      <c r="E309" s="261">
        <v>2.2999999999999998</v>
      </c>
      <c r="F309" s="228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09"/>
      <c r="Z309" s="209"/>
      <c r="AA309" s="209"/>
      <c r="AB309" s="209"/>
      <c r="AC309" s="209"/>
      <c r="AD309" s="209"/>
      <c r="AE309" s="209"/>
      <c r="AF309" s="209"/>
      <c r="AG309" s="209" t="s">
        <v>166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37">
        <v>132</v>
      </c>
      <c r="B310" s="238" t="s">
        <v>526</v>
      </c>
      <c r="C310" s="252" t="s">
        <v>527</v>
      </c>
      <c r="D310" s="239" t="s">
        <v>172</v>
      </c>
      <c r="E310" s="240">
        <v>14.246</v>
      </c>
      <c r="F310" s="241"/>
      <c r="G310" s="242">
        <f>ROUND(E310*F310,2)</f>
        <v>0</v>
      </c>
      <c r="H310" s="229">
        <v>4.68</v>
      </c>
      <c r="I310" s="228">
        <f>ROUND(E310*H310,2)</f>
        <v>66.67</v>
      </c>
      <c r="J310" s="229">
        <v>16.420000000000002</v>
      </c>
      <c r="K310" s="228">
        <f>ROUND(E310*J310,2)</f>
        <v>233.92</v>
      </c>
      <c r="L310" s="228">
        <v>15</v>
      </c>
      <c r="M310" s="228">
        <f>G310*(1+L310/100)</f>
        <v>0</v>
      </c>
      <c r="N310" s="228">
        <v>6.9999999999999994E-5</v>
      </c>
      <c r="O310" s="228">
        <f>ROUND(E310*N310,2)</f>
        <v>0</v>
      </c>
      <c r="P310" s="228">
        <v>0</v>
      </c>
      <c r="Q310" s="228">
        <f>ROUND(E310*P310,2)</f>
        <v>0</v>
      </c>
      <c r="R310" s="228"/>
      <c r="S310" s="228" t="s">
        <v>138</v>
      </c>
      <c r="T310" s="228" t="s">
        <v>139</v>
      </c>
      <c r="U310" s="228">
        <v>3.2480000000000002E-2</v>
      </c>
      <c r="V310" s="228">
        <f>ROUND(E310*U310,2)</f>
        <v>0.46</v>
      </c>
      <c r="W310" s="228"/>
      <c r="X310" s="228" t="s">
        <v>163</v>
      </c>
      <c r="Y310" s="209"/>
      <c r="Z310" s="209"/>
      <c r="AA310" s="209"/>
      <c r="AB310" s="209"/>
      <c r="AC310" s="209"/>
      <c r="AD310" s="209"/>
      <c r="AE310" s="209"/>
      <c r="AF310" s="209"/>
      <c r="AG310" s="209" t="s">
        <v>164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26"/>
      <c r="B311" s="227"/>
      <c r="C311" s="264" t="s">
        <v>528</v>
      </c>
      <c r="D311" s="260"/>
      <c r="E311" s="261">
        <v>6.56</v>
      </c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09"/>
      <c r="Z311" s="209"/>
      <c r="AA311" s="209"/>
      <c r="AB311" s="209"/>
      <c r="AC311" s="209"/>
      <c r="AD311" s="209"/>
      <c r="AE311" s="209"/>
      <c r="AF311" s="209"/>
      <c r="AG311" s="209" t="s">
        <v>166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26"/>
      <c r="B312" s="227"/>
      <c r="C312" s="264" t="s">
        <v>529</v>
      </c>
      <c r="D312" s="260"/>
      <c r="E312" s="261">
        <v>7.6859999999999999</v>
      </c>
      <c r="F312" s="228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09"/>
      <c r="Z312" s="209"/>
      <c r="AA312" s="209"/>
      <c r="AB312" s="209"/>
      <c r="AC312" s="209"/>
      <c r="AD312" s="209"/>
      <c r="AE312" s="209"/>
      <c r="AF312" s="209"/>
      <c r="AG312" s="209" t="s">
        <v>166</v>
      </c>
      <c r="AH312" s="209">
        <v>0</v>
      </c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37">
        <v>133</v>
      </c>
      <c r="B313" s="238" t="s">
        <v>530</v>
      </c>
      <c r="C313" s="252" t="s">
        <v>531</v>
      </c>
      <c r="D313" s="239" t="s">
        <v>172</v>
      </c>
      <c r="E313" s="240">
        <v>85.748000000000005</v>
      </c>
      <c r="F313" s="241"/>
      <c r="G313" s="242">
        <f>ROUND(E313*F313,2)</f>
        <v>0</v>
      </c>
      <c r="H313" s="229">
        <v>4.66</v>
      </c>
      <c r="I313" s="228">
        <f>ROUND(E313*H313,2)</f>
        <v>399.59</v>
      </c>
      <c r="J313" s="229">
        <v>64.34</v>
      </c>
      <c r="K313" s="228">
        <f>ROUND(E313*J313,2)</f>
        <v>5517.03</v>
      </c>
      <c r="L313" s="228">
        <v>15</v>
      </c>
      <c r="M313" s="228">
        <f>G313*(1+L313/100)</f>
        <v>0</v>
      </c>
      <c r="N313" s="228">
        <v>1.3999999999999999E-4</v>
      </c>
      <c r="O313" s="228">
        <f>ROUND(E313*N313,2)</f>
        <v>0.01</v>
      </c>
      <c r="P313" s="228">
        <v>0</v>
      </c>
      <c r="Q313" s="228">
        <f>ROUND(E313*P313,2)</f>
        <v>0</v>
      </c>
      <c r="R313" s="228"/>
      <c r="S313" s="228" t="s">
        <v>138</v>
      </c>
      <c r="T313" s="228" t="s">
        <v>139</v>
      </c>
      <c r="U313" s="228">
        <v>0.10191</v>
      </c>
      <c r="V313" s="228">
        <f>ROUND(E313*U313,2)</f>
        <v>8.74</v>
      </c>
      <c r="W313" s="228"/>
      <c r="X313" s="228" t="s">
        <v>163</v>
      </c>
      <c r="Y313" s="209"/>
      <c r="Z313" s="209"/>
      <c r="AA313" s="209"/>
      <c r="AB313" s="209"/>
      <c r="AC313" s="209"/>
      <c r="AD313" s="209"/>
      <c r="AE313" s="209"/>
      <c r="AF313" s="209"/>
      <c r="AG313" s="209" t="s">
        <v>164</v>
      </c>
      <c r="AH313" s="209"/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64" t="s">
        <v>532</v>
      </c>
      <c r="D314" s="260"/>
      <c r="E314" s="261">
        <v>6.56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166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26"/>
      <c r="B315" s="227"/>
      <c r="C315" s="264" t="s">
        <v>533</v>
      </c>
      <c r="D315" s="260"/>
      <c r="E315" s="261">
        <v>20</v>
      </c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09"/>
      <c r="Z315" s="209"/>
      <c r="AA315" s="209"/>
      <c r="AB315" s="209"/>
      <c r="AC315" s="209"/>
      <c r="AD315" s="209"/>
      <c r="AE315" s="209"/>
      <c r="AF315" s="209"/>
      <c r="AG315" s="209" t="s">
        <v>166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26"/>
      <c r="B316" s="227"/>
      <c r="C316" s="264" t="s">
        <v>534</v>
      </c>
      <c r="D316" s="260"/>
      <c r="E316" s="261">
        <v>7.6859999999999999</v>
      </c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09"/>
      <c r="Z316" s="209"/>
      <c r="AA316" s="209"/>
      <c r="AB316" s="209"/>
      <c r="AC316" s="209"/>
      <c r="AD316" s="209"/>
      <c r="AE316" s="209"/>
      <c r="AF316" s="209"/>
      <c r="AG316" s="209" t="s">
        <v>166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26"/>
      <c r="B317" s="227"/>
      <c r="C317" s="264" t="s">
        <v>535</v>
      </c>
      <c r="D317" s="260"/>
      <c r="E317" s="261">
        <v>51.502000000000002</v>
      </c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09"/>
      <c r="Z317" s="209"/>
      <c r="AA317" s="209"/>
      <c r="AB317" s="209"/>
      <c r="AC317" s="209"/>
      <c r="AD317" s="209"/>
      <c r="AE317" s="209"/>
      <c r="AF317" s="209"/>
      <c r="AG317" s="209" t="s">
        <v>166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37">
        <v>134</v>
      </c>
      <c r="B318" s="238" t="s">
        <v>536</v>
      </c>
      <c r="C318" s="252" t="s">
        <v>537</v>
      </c>
      <c r="D318" s="239" t="s">
        <v>172</v>
      </c>
      <c r="E318" s="240">
        <v>26.56</v>
      </c>
      <c r="F318" s="241"/>
      <c r="G318" s="242">
        <f>ROUND(E318*F318,2)</f>
        <v>0</v>
      </c>
      <c r="H318" s="229">
        <v>9.81</v>
      </c>
      <c r="I318" s="228">
        <f>ROUND(E318*H318,2)</f>
        <v>260.55</v>
      </c>
      <c r="J318" s="229">
        <v>6.59</v>
      </c>
      <c r="K318" s="228">
        <f>ROUND(E318*J318,2)</f>
        <v>175.03</v>
      </c>
      <c r="L318" s="228">
        <v>15</v>
      </c>
      <c r="M318" s="228">
        <f>G318*(1+L318/100)</f>
        <v>0</v>
      </c>
      <c r="N318" s="228">
        <v>3.5E-4</v>
      </c>
      <c r="O318" s="228">
        <f>ROUND(E318*N318,2)</f>
        <v>0.01</v>
      </c>
      <c r="P318" s="228">
        <v>0</v>
      </c>
      <c r="Q318" s="228">
        <f>ROUND(E318*P318,2)</f>
        <v>0</v>
      </c>
      <c r="R318" s="228"/>
      <c r="S318" s="228" t="s">
        <v>138</v>
      </c>
      <c r="T318" s="228" t="s">
        <v>139</v>
      </c>
      <c r="U318" s="228">
        <v>1.35E-2</v>
      </c>
      <c r="V318" s="228">
        <f>ROUND(E318*U318,2)</f>
        <v>0.36</v>
      </c>
      <c r="W318" s="228"/>
      <c r="X318" s="228" t="s">
        <v>163</v>
      </c>
      <c r="Y318" s="209"/>
      <c r="Z318" s="209"/>
      <c r="AA318" s="209"/>
      <c r="AB318" s="209"/>
      <c r="AC318" s="209"/>
      <c r="AD318" s="209"/>
      <c r="AE318" s="209"/>
      <c r="AF318" s="209"/>
      <c r="AG318" s="209" t="s">
        <v>164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64" t="s">
        <v>202</v>
      </c>
      <c r="D319" s="260"/>
      <c r="E319" s="261">
        <v>3.23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166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26"/>
      <c r="B320" s="227"/>
      <c r="C320" s="264" t="s">
        <v>216</v>
      </c>
      <c r="D320" s="260"/>
      <c r="E320" s="261">
        <v>20</v>
      </c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166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64" t="s">
        <v>246</v>
      </c>
      <c r="D321" s="260"/>
      <c r="E321" s="261">
        <v>2.2662499999999999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166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5">
      <c r="A322" s="226"/>
      <c r="B322" s="227"/>
      <c r="C322" s="264" t="s">
        <v>255</v>
      </c>
      <c r="D322" s="260"/>
      <c r="E322" s="261">
        <v>1.06375</v>
      </c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09"/>
      <c r="Z322" s="209"/>
      <c r="AA322" s="209"/>
      <c r="AB322" s="209"/>
      <c r="AC322" s="209"/>
      <c r="AD322" s="209"/>
      <c r="AE322" s="209"/>
      <c r="AF322" s="209"/>
      <c r="AG322" s="209" t="s">
        <v>166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x14ac:dyDescent="0.25">
      <c r="A323" s="231" t="s">
        <v>133</v>
      </c>
      <c r="B323" s="232" t="s">
        <v>97</v>
      </c>
      <c r="C323" s="250" t="s">
        <v>98</v>
      </c>
      <c r="D323" s="233"/>
      <c r="E323" s="234"/>
      <c r="F323" s="235"/>
      <c r="G323" s="236">
        <f>SUMIF(AG324:AG324,"&lt;&gt;NOR",G324:G324)</f>
        <v>0</v>
      </c>
      <c r="H323" s="230"/>
      <c r="I323" s="230">
        <f>SUM(I324:I324)</f>
        <v>0</v>
      </c>
      <c r="J323" s="230"/>
      <c r="K323" s="230">
        <f>SUM(K324:K324)</f>
        <v>319.5</v>
      </c>
      <c r="L323" s="230"/>
      <c r="M323" s="230">
        <f>SUM(M324:M324)</f>
        <v>0</v>
      </c>
      <c r="N323" s="230"/>
      <c r="O323" s="230">
        <f>SUM(O324:O324)</f>
        <v>0</v>
      </c>
      <c r="P323" s="230"/>
      <c r="Q323" s="230">
        <f>SUM(Q324:Q324)</f>
        <v>0.02</v>
      </c>
      <c r="R323" s="230"/>
      <c r="S323" s="230"/>
      <c r="T323" s="230"/>
      <c r="U323" s="230"/>
      <c r="V323" s="230">
        <f>SUM(V324:V324)</f>
        <v>0.63</v>
      </c>
      <c r="W323" s="230"/>
      <c r="X323" s="230"/>
      <c r="AG323" t="s">
        <v>134</v>
      </c>
    </row>
    <row r="324" spans="1:60" outlineLevel="1" x14ac:dyDescent="0.25">
      <c r="A324" s="243">
        <v>135</v>
      </c>
      <c r="B324" s="244" t="s">
        <v>538</v>
      </c>
      <c r="C324" s="251" t="s">
        <v>539</v>
      </c>
      <c r="D324" s="245" t="s">
        <v>169</v>
      </c>
      <c r="E324" s="246">
        <v>1</v>
      </c>
      <c r="F324" s="247"/>
      <c r="G324" s="248">
        <f>ROUND(E324*F324,2)</f>
        <v>0</v>
      </c>
      <c r="H324" s="229">
        <v>0</v>
      </c>
      <c r="I324" s="228">
        <f>ROUND(E324*H324,2)</f>
        <v>0</v>
      </c>
      <c r="J324" s="229">
        <v>319.5</v>
      </c>
      <c r="K324" s="228">
        <f>ROUND(E324*J324,2)</f>
        <v>319.5</v>
      </c>
      <c r="L324" s="228">
        <v>15</v>
      </c>
      <c r="M324" s="228">
        <f>G324*(1+L324/100)</f>
        <v>0</v>
      </c>
      <c r="N324" s="228">
        <v>0</v>
      </c>
      <c r="O324" s="228">
        <f>ROUND(E324*N324,2)</f>
        <v>0</v>
      </c>
      <c r="P324" s="228">
        <v>1.6E-2</v>
      </c>
      <c r="Q324" s="228">
        <f>ROUND(E324*P324,2)</f>
        <v>0.02</v>
      </c>
      <c r="R324" s="228"/>
      <c r="S324" s="228" t="s">
        <v>138</v>
      </c>
      <c r="T324" s="228" t="s">
        <v>139</v>
      </c>
      <c r="U324" s="228">
        <v>0.63390000000000002</v>
      </c>
      <c r="V324" s="228">
        <f>ROUND(E324*U324,2)</f>
        <v>0.63</v>
      </c>
      <c r="W324" s="228"/>
      <c r="X324" s="228" t="s">
        <v>163</v>
      </c>
      <c r="Y324" s="209"/>
      <c r="Z324" s="209"/>
      <c r="AA324" s="209"/>
      <c r="AB324" s="209"/>
      <c r="AC324" s="209"/>
      <c r="AD324" s="209"/>
      <c r="AE324" s="209"/>
      <c r="AF324" s="209"/>
      <c r="AG324" s="209" t="s">
        <v>164</v>
      </c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x14ac:dyDescent="0.25">
      <c r="A325" s="231" t="s">
        <v>133</v>
      </c>
      <c r="B325" s="232" t="s">
        <v>99</v>
      </c>
      <c r="C325" s="250" t="s">
        <v>100</v>
      </c>
      <c r="D325" s="233"/>
      <c r="E325" s="234"/>
      <c r="F325" s="235"/>
      <c r="G325" s="236">
        <f>SUMIF(AG326:AG365,"&lt;&gt;NOR",G326:G365)</f>
        <v>0</v>
      </c>
      <c r="H325" s="230"/>
      <c r="I325" s="230">
        <f>SUM(I326:I365)</f>
        <v>19208.89</v>
      </c>
      <c r="J325" s="230"/>
      <c r="K325" s="230">
        <f>SUM(K326:K365)</f>
        <v>19197.61</v>
      </c>
      <c r="L325" s="230"/>
      <c r="M325" s="230">
        <f>SUM(M326:M365)</f>
        <v>0</v>
      </c>
      <c r="N325" s="230"/>
      <c r="O325" s="230">
        <f>SUM(O326:O365)</f>
        <v>15.07</v>
      </c>
      <c r="P325" s="230"/>
      <c r="Q325" s="230">
        <f>SUM(Q326:Q365)</f>
        <v>0</v>
      </c>
      <c r="R325" s="230"/>
      <c r="S325" s="230"/>
      <c r="T325" s="230"/>
      <c r="U325" s="230"/>
      <c r="V325" s="230">
        <f>SUM(V326:V365)</f>
        <v>24.860000000000003</v>
      </c>
      <c r="W325" s="230"/>
      <c r="X325" s="230"/>
      <c r="AG325" t="s">
        <v>134</v>
      </c>
    </row>
    <row r="326" spans="1:60" ht="20.399999999999999" outlineLevel="1" x14ac:dyDescent="0.25">
      <c r="A326" s="243">
        <v>136</v>
      </c>
      <c r="B326" s="244" t="s">
        <v>540</v>
      </c>
      <c r="C326" s="251" t="s">
        <v>541</v>
      </c>
      <c r="D326" s="245" t="s">
        <v>178</v>
      </c>
      <c r="E326" s="246">
        <v>12</v>
      </c>
      <c r="F326" s="247"/>
      <c r="G326" s="248">
        <f>ROUND(E326*F326,2)</f>
        <v>0</v>
      </c>
      <c r="H326" s="229">
        <v>25.52</v>
      </c>
      <c r="I326" s="228">
        <f>ROUND(E326*H326,2)</f>
        <v>306.24</v>
      </c>
      <c r="J326" s="229">
        <v>60.88</v>
      </c>
      <c r="K326" s="228">
        <f>ROUND(E326*J326,2)</f>
        <v>730.56</v>
      </c>
      <c r="L326" s="228">
        <v>15</v>
      </c>
      <c r="M326" s="228">
        <f>G326*(1+L326/100)</f>
        <v>0</v>
      </c>
      <c r="N326" s="228">
        <v>2.7E-4</v>
      </c>
      <c r="O326" s="228">
        <f>ROUND(E326*N326,2)</f>
        <v>0</v>
      </c>
      <c r="P326" s="228">
        <v>0</v>
      </c>
      <c r="Q326" s="228">
        <f>ROUND(E326*P326,2)</f>
        <v>0</v>
      </c>
      <c r="R326" s="228"/>
      <c r="S326" s="228" t="s">
        <v>138</v>
      </c>
      <c r="T326" s="228" t="s">
        <v>139</v>
      </c>
      <c r="U326" s="228">
        <v>0.125</v>
      </c>
      <c r="V326" s="228">
        <f>ROUND(E326*U326,2)</f>
        <v>1.5</v>
      </c>
      <c r="W326" s="228"/>
      <c r="X326" s="228" t="s">
        <v>163</v>
      </c>
      <c r="Y326" s="209"/>
      <c r="Z326" s="209"/>
      <c r="AA326" s="209"/>
      <c r="AB326" s="209"/>
      <c r="AC326" s="209"/>
      <c r="AD326" s="209"/>
      <c r="AE326" s="209"/>
      <c r="AF326" s="209"/>
      <c r="AG326" s="209" t="s">
        <v>164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43">
        <v>137</v>
      </c>
      <c r="B327" s="244" t="s">
        <v>542</v>
      </c>
      <c r="C327" s="251" t="s">
        <v>543</v>
      </c>
      <c r="D327" s="245" t="s">
        <v>169</v>
      </c>
      <c r="E327" s="246">
        <v>4</v>
      </c>
      <c r="F327" s="247"/>
      <c r="G327" s="248">
        <f>ROUND(E327*F327,2)</f>
        <v>0</v>
      </c>
      <c r="H327" s="229">
        <v>0</v>
      </c>
      <c r="I327" s="228">
        <f>ROUND(E327*H327,2)</f>
        <v>0</v>
      </c>
      <c r="J327" s="229">
        <v>24.9</v>
      </c>
      <c r="K327" s="228">
        <f>ROUND(E327*J327,2)</f>
        <v>99.6</v>
      </c>
      <c r="L327" s="228">
        <v>15</v>
      </c>
      <c r="M327" s="228">
        <f>G327*(1+L327/100)</f>
        <v>0</v>
      </c>
      <c r="N327" s="228">
        <v>0</v>
      </c>
      <c r="O327" s="228">
        <f>ROUND(E327*N327,2)</f>
        <v>0</v>
      </c>
      <c r="P327" s="228">
        <v>0</v>
      </c>
      <c r="Q327" s="228">
        <f>ROUND(E327*P327,2)</f>
        <v>0</v>
      </c>
      <c r="R327" s="228"/>
      <c r="S327" s="228" t="s">
        <v>138</v>
      </c>
      <c r="T327" s="228" t="s">
        <v>139</v>
      </c>
      <c r="U327" s="228">
        <v>5.0500000000000003E-2</v>
      </c>
      <c r="V327" s="228">
        <f>ROUND(E327*U327,2)</f>
        <v>0.2</v>
      </c>
      <c r="W327" s="228"/>
      <c r="X327" s="228" t="s">
        <v>163</v>
      </c>
      <c r="Y327" s="209"/>
      <c r="Z327" s="209"/>
      <c r="AA327" s="209"/>
      <c r="AB327" s="209"/>
      <c r="AC327" s="209"/>
      <c r="AD327" s="209"/>
      <c r="AE327" s="209"/>
      <c r="AF327" s="209"/>
      <c r="AG327" s="209" t="s">
        <v>164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43">
        <v>138</v>
      </c>
      <c r="B328" s="244" t="s">
        <v>544</v>
      </c>
      <c r="C328" s="251" t="s">
        <v>545</v>
      </c>
      <c r="D328" s="245" t="s">
        <v>169</v>
      </c>
      <c r="E328" s="246">
        <v>2</v>
      </c>
      <c r="F328" s="247"/>
      <c r="G328" s="248">
        <f>ROUND(E328*F328,2)</f>
        <v>0</v>
      </c>
      <c r="H328" s="229">
        <v>0</v>
      </c>
      <c r="I328" s="228">
        <f>ROUND(E328*H328,2)</f>
        <v>0</v>
      </c>
      <c r="J328" s="229">
        <v>29.6</v>
      </c>
      <c r="K328" s="228">
        <f>ROUND(E328*J328,2)</f>
        <v>59.2</v>
      </c>
      <c r="L328" s="228">
        <v>15</v>
      </c>
      <c r="M328" s="228">
        <f>G328*(1+L328/100)</f>
        <v>0</v>
      </c>
      <c r="N328" s="228">
        <v>0</v>
      </c>
      <c r="O328" s="228">
        <f>ROUND(E328*N328,2)</f>
        <v>0</v>
      </c>
      <c r="P328" s="228">
        <v>0</v>
      </c>
      <c r="Q328" s="228">
        <f>ROUND(E328*P328,2)</f>
        <v>0</v>
      </c>
      <c r="R328" s="228"/>
      <c r="S328" s="228" t="s">
        <v>138</v>
      </c>
      <c r="T328" s="228" t="s">
        <v>139</v>
      </c>
      <c r="U328" s="228">
        <v>0.06</v>
      </c>
      <c r="V328" s="228">
        <f>ROUND(E328*U328,2)</f>
        <v>0.12</v>
      </c>
      <c r="W328" s="228"/>
      <c r="X328" s="228" t="s">
        <v>163</v>
      </c>
      <c r="Y328" s="209"/>
      <c r="Z328" s="209"/>
      <c r="AA328" s="209"/>
      <c r="AB328" s="209"/>
      <c r="AC328" s="209"/>
      <c r="AD328" s="209"/>
      <c r="AE328" s="209"/>
      <c r="AF328" s="209"/>
      <c r="AG328" s="209" t="s">
        <v>164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1" x14ac:dyDescent="0.25">
      <c r="A329" s="243">
        <v>139</v>
      </c>
      <c r="B329" s="244" t="s">
        <v>546</v>
      </c>
      <c r="C329" s="251" t="s">
        <v>547</v>
      </c>
      <c r="D329" s="245" t="s">
        <v>169</v>
      </c>
      <c r="E329" s="246">
        <v>7</v>
      </c>
      <c r="F329" s="247"/>
      <c r="G329" s="248">
        <f>ROUND(E329*F329,2)</f>
        <v>0</v>
      </c>
      <c r="H329" s="229">
        <v>0</v>
      </c>
      <c r="I329" s="228">
        <f>ROUND(E329*H329,2)</f>
        <v>0</v>
      </c>
      <c r="J329" s="229">
        <v>151</v>
      </c>
      <c r="K329" s="228">
        <f>ROUND(E329*J329,2)</f>
        <v>1057</v>
      </c>
      <c r="L329" s="228">
        <v>15</v>
      </c>
      <c r="M329" s="228">
        <f>G329*(1+L329/100)</f>
        <v>0</v>
      </c>
      <c r="N329" s="228">
        <v>0</v>
      </c>
      <c r="O329" s="228">
        <f>ROUND(E329*N329,2)</f>
        <v>0</v>
      </c>
      <c r="P329" s="228">
        <v>0</v>
      </c>
      <c r="Q329" s="228">
        <f>ROUND(E329*P329,2)</f>
        <v>0</v>
      </c>
      <c r="R329" s="228"/>
      <c r="S329" s="228" t="s">
        <v>138</v>
      </c>
      <c r="T329" s="228" t="s">
        <v>139</v>
      </c>
      <c r="U329" s="228">
        <v>0.30567</v>
      </c>
      <c r="V329" s="228">
        <f>ROUND(E329*U329,2)</f>
        <v>2.14</v>
      </c>
      <c r="W329" s="228"/>
      <c r="X329" s="228" t="s">
        <v>163</v>
      </c>
      <c r="Y329" s="209"/>
      <c r="Z329" s="209"/>
      <c r="AA329" s="209"/>
      <c r="AB329" s="209"/>
      <c r="AC329" s="209"/>
      <c r="AD329" s="209"/>
      <c r="AE329" s="209"/>
      <c r="AF329" s="209"/>
      <c r="AG329" s="209" t="s">
        <v>164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ht="20.399999999999999" outlineLevel="1" x14ac:dyDescent="0.25">
      <c r="A330" s="243">
        <v>140</v>
      </c>
      <c r="B330" s="244" t="s">
        <v>548</v>
      </c>
      <c r="C330" s="251" t="s">
        <v>549</v>
      </c>
      <c r="D330" s="245" t="s">
        <v>169</v>
      </c>
      <c r="E330" s="246">
        <v>10</v>
      </c>
      <c r="F330" s="247"/>
      <c r="G330" s="248">
        <f>ROUND(E330*F330,2)</f>
        <v>0</v>
      </c>
      <c r="H330" s="229">
        <v>260.66000000000003</v>
      </c>
      <c r="I330" s="228">
        <f>ROUND(E330*H330,2)</f>
        <v>2606.6</v>
      </c>
      <c r="J330" s="229">
        <v>122.84</v>
      </c>
      <c r="K330" s="228">
        <f>ROUND(E330*J330,2)</f>
        <v>1228.4000000000001</v>
      </c>
      <c r="L330" s="228">
        <v>15</v>
      </c>
      <c r="M330" s="228">
        <f>G330*(1+L330/100)</f>
        <v>0</v>
      </c>
      <c r="N330" s="228">
        <v>1E-4</v>
      </c>
      <c r="O330" s="228">
        <f>ROUND(E330*N330,2)</f>
        <v>0</v>
      </c>
      <c r="P330" s="228">
        <v>0</v>
      </c>
      <c r="Q330" s="228">
        <f>ROUND(E330*P330,2)</f>
        <v>0</v>
      </c>
      <c r="R330" s="228"/>
      <c r="S330" s="228" t="s">
        <v>138</v>
      </c>
      <c r="T330" s="228" t="s">
        <v>139</v>
      </c>
      <c r="U330" s="228">
        <v>0.249</v>
      </c>
      <c r="V330" s="228">
        <f>ROUND(E330*U330,2)</f>
        <v>2.4900000000000002</v>
      </c>
      <c r="W330" s="228"/>
      <c r="X330" s="228" t="s">
        <v>163</v>
      </c>
      <c r="Y330" s="209"/>
      <c r="Z330" s="209"/>
      <c r="AA330" s="209"/>
      <c r="AB330" s="209"/>
      <c r="AC330" s="209"/>
      <c r="AD330" s="209"/>
      <c r="AE330" s="209"/>
      <c r="AF330" s="209"/>
      <c r="AG330" s="209" t="s">
        <v>164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43">
        <v>141</v>
      </c>
      <c r="B331" s="244" t="s">
        <v>550</v>
      </c>
      <c r="C331" s="251" t="s">
        <v>551</v>
      </c>
      <c r="D331" s="245" t="s">
        <v>169</v>
      </c>
      <c r="E331" s="246">
        <v>4</v>
      </c>
      <c r="F331" s="247"/>
      <c r="G331" s="248">
        <f>ROUND(E331*F331,2)</f>
        <v>0</v>
      </c>
      <c r="H331" s="229">
        <v>0</v>
      </c>
      <c r="I331" s="228">
        <f>ROUND(E331*H331,2)</f>
        <v>0</v>
      </c>
      <c r="J331" s="229">
        <v>167.5</v>
      </c>
      <c r="K331" s="228">
        <f>ROUND(E331*J331,2)</f>
        <v>670</v>
      </c>
      <c r="L331" s="228">
        <v>15</v>
      </c>
      <c r="M331" s="228">
        <f>G331*(1+L331/100)</f>
        <v>0</v>
      </c>
      <c r="N331" s="228">
        <v>0</v>
      </c>
      <c r="O331" s="228">
        <f>ROUND(E331*N331,2)</f>
        <v>0</v>
      </c>
      <c r="P331" s="228">
        <v>0</v>
      </c>
      <c r="Q331" s="228">
        <f>ROUND(E331*P331,2)</f>
        <v>0</v>
      </c>
      <c r="R331" s="228"/>
      <c r="S331" s="228" t="s">
        <v>138</v>
      </c>
      <c r="T331" s="228" t="s">
        <v>139</v>
      </c>
      <c r="U331" s="228">
        <v>0.34</v>
      </c>
      <c r="V331" s="228">
        <f>ROUND(E331*U331,2)</f>
        <v>1.36</v>
      </c>
      <c r="W331" s="228"/>
      <c r="X331" s="228" t="s">
        <v>163</v>
      </c>
      <c r="Y331" s="209"/>
      <c r="Z331" s="209"/>
      <c r="AA331" s="209"/>
      <c r="AB331" s="209"/>
      <c r="AC331" s="209"/>
      <c r="AD331" s="209"/>
      <c r="AE331" s="209"/>
      <c r="AF331" s="209"/>
      <c r="AG331" s="209" t="s">
        <v>164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43">
        <v>142</v>
      </c>
      <c r="B332" s="244" t="s">
        <v>552</v>
      </c>
      <c r="C332" s="251" t="s">
        <v>553</v>
      </c>
      <c r="D332" s="245" t="s">
        <v>169</v>
      </c>
      <c r="E332" s="246">
        <v>1</v>
      </c>
      <c r="F332" s="247"/>
      <c r="G332" s="248">
        <f>ROUND(E332*F332,2)</f>
        <v>0</v>
      </c>
      <c r="H332" s="229">
        <v>0</v>
      </c>
      <c r="I332" s="228">
        <f>ROUND(E332*H332,2)</f>
        <v>0</v>
      </c>
      <c r="J332" s="229">
        <v>223.5</v>
      </c>
      <c r="K332" s="228">
        <f>ROUND(E332*J332,2)</f>
        <v>223.5</v>
      </c>
      <c r="L332" s="228">
        <v>15</v>
      </c>
      <c r="M332" s="228">
        <f>G332*(1+L332/100)</f>
        <v>0</v>
      </c>
      <c r="N332" s="228">
        <v>0</v>
      </c>
      <c r="O332" s="228">
        <f>ROUND(E332*N332,2)</f>
        <v>0</v>
      </c>
      <c r="P332" s="228">
        <v>0</v>
      </c>
      <c r="Q332" s="228">
        <f>ROUND(E332*P332,2)</f>
        <v>0</v>
      </c>
      <c r="R332" s="228"/>
      <c r="S332" s="228" t="s">
        <v>138</v>
      </c>
      <c r="T332" s="228" t="s">
        <v>139</v>
      </c>
      <c r="U332" s="228">
        <v>0.45350000000000001</v>
      </c>
      <c r="V332" s="228">
        <f>ROUND(E332*U332,2)</f>
        <v>0.45</v>
      </c>
      <c r="W332" s="228"/>
      <c r="X332" s="228" t="s">
        <v>163</v>
      </c>
      <c r="Y332" s="209"/>
      <c r="Z332" s="209"/>
      <c r="AA332" s="209"/>
      <c r="AB332" s="209"/>
      <c r="AC332" s="209"/>
      <c r="AD332" s="209"/>
      <c r="AE332" s="209"/>
      <c r="AF332" s="209"/>
      <c r="AG332" s="209" t="s">
        <v>164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43">
        <v>143</v>
      </c>
      <c r="B333" s="244" t="s">
        <v>554</v>
      </c>
      <c r="C333" s="251" t="s">
        <v>555</v>
      </c>
      <c r="D333" s="245" t="s">
        <v>169</v>
      </c>
      <c r="E333" s="246">
        <v>1</v>
      </c>
      <c r="F333" s="247"/>
      <c r="G333" s="248">
        <f>ROUND(E333*F333,2)</f>
        <v>0</v>
      </c>
      <c r="H333" s="229">
        <v>0</v>
      </c>
      <c r="I333" s="228">
        <f>ROUND(E333*H333,2)</f>
        <v>0</v>
      </c>
      <c r="J333" s="229">
        <v>178.5</v>
      </c>
      <c r="K333" s="228">
        <f>ROUND(E333*J333,2)</f>
        <v>178.5</v>
      </c>
      <c r="L333" s="228">
        <v>15</v>
      </c>
      <c r="M333" s="228">
        <f>G333*(1+L333/100)</f>
        <v>0</v>
      </c>
      <c r="N333" s="228">
        <v>0</v>
      </c>
      <c r="O333" s="228">
        <f>ROUND(E333*N333,2)</f>
        <v>0</v>
      </c>
      <c r="P333" s="228">
        <v>0</v>
      </c>
      <c r="Q333" s="228">
        <f>ROUND(E333*P333,2)</f>
        <v>0</v>
      </c>
      <c r="R333" s="228"/>
      <c r="S333" s="228" t="s">
        <v>138</v>
      </c>
      <c r="T333" s="228" t="s">
        <v>139</v>
      </c>
      <c r="U333" s="228">
        <v>0.36199999999999999</v>
      </c>
      <c r="V333" s="228">
        <f>ROUND(E333*U333,2)</f>
        <v>0.36</v>
      </c>
      <c r="W333" s="228"/>
      <c r="X333" s="228" t="s">
        <v>163</v>
      </c>
      <c r="Y333" s="209"/>
      <c r="Z333" s="209"/>
      <c r="AA333" s="209"/>
      <c r="AB333" s="209"/>
      <c r="AC333" s="209"/>
      <c r="AD333" s="209"/>
      <c r="AE333" s="209"/>
      <c r="AF333" s="209"/>
      <c r="AG333" s="209" t="s">
        <v>164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5">
      <c r="A334" s="243">
        <v>144</v>
      </c>
      <c r="B334" s="244" t="s">
        <v>556</v>
      </c>
      <c r="C334" s="251" t="s">
        <v>557</v>
      </c>
      <c r="D334" s="245" t="s">
        <v>169</v>
      </c>
      <c r="E334" s="246">
        <v>4</v>
      </c>
      <c r="F334" s="247"/>
      <c r="G334" s="248">
        <f>ROUND(E334*F334,2)</f>
        <v>0</v>
      </c>
      <c r="H334" s="229">
        <v>0</v>
      </c>
      <c r="I334" s="228">
        <f>ROUND(E334*H334,2)</f>
        <v>0</v>
      </c>
      <c r="J334" s="229">
        <v>212</v>
      </c>
      <c r="K334" s="228">
        <f>ROUND(E334*J334,2)</f>
        <v>848</v>
      </c>
      <c r="L334" s="228">
        <v>15</v>
      </c>
      <c r="M334" s="228">
        <f>G334*(1+L334/100)</f>
        <v>0</v>
      </c>
      <c r="N334" s="228">
        <v>0</v>
      </c>
      <c r="O334" s="228">
        <f>ROUND(E334*N334,2)</f>
        <v>0</v>
      </c>
      <c r="P334" s="228">
        <v>0</v>
      </c>
      <c r="Q334" s="228">
        <f>ROUND(E334*P334,2)</f>
        <v>0</v>
      </c>
      <c r="R334" s="228"/>
      <c r="S334" s="228" t="s">
        <v>138</v>
      </c>
      <c r="T334" s="228" t="s">
        <v>139</v>
      </c>
      <c r="U334" s="228">
        <v>0.43</v>
      </c>
      <c r="V334" s="228">
        <f>ROUND(E334*U334,2)</f>
        <v>1.72</v>
      </c>
      <c r="W334" s="228"/>
      <c r="X334" s="228" t="s">
        <v>163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164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5">
      <c r="A335" s="243">
        <v>145</v>
      </c>
      <c r="B335" s="244" t="s">
        <v>558</v>
      </c>
      <c r="C335" s="251" t="s">
        <v>559</v>
      </c>
      <c r="D335" s="245" t="s">
        <v>178</v>
      </c>
      <c r="E335" s="246">
        <v>6</v>
      </c>
      <c r="F335" s="247"/>
      <c r="G335" s="248">
        <f>ROUND(E335*F335,2)</f>
        <v>0</v>
      </c>
      <c r="H335" s="229">
        <v>0</v>
      </c>
      <c r="I335" s="228">
        <f>ROUND(E335*H335,2)</f>
        <v>0</v>
      </c>
      <c r="J335" s="229">
        <v>31.7</v>
      </c>
      <c r="K335" s="228">
        <f>ROUND(E335*J335,2)</f>
        <v>190.2</v>
      </c>
      <c r="L335" s="228">
        <v>15</v>
      </c>
      <c r="M335" s="228">
        <f>G335*(1+L335/100)</f>
        <v>0</v>
      </c>
      <c r="N335" s="228">
        <v>0</v>
      </c>
      <c r="O335" s="228">
        <f>ROUND(E335*N335,2)</f>
        <v>0</v>
      </c>
      <c r="P335" s="228">
        <v>0</v>
      </c>
      <c r="Q335" s="228">
        <f>ROUND(E335*P335,2)</f>
        <v>0</v>
      </c>
      <c r="R335" s="228"/>
      <c r="S335" s="228" t="s">
        <v>138</v>
      </c>
      <c r="T335" s="228" t="s">
        <v>139</v>
      </c>
      <c r="U335" s="228">
        <v>6.4149999999999999E-2</v>
      </c>
      <c r="V335" s="228">
        <f>ROUND(E335*U335,2)</f>
        <v>0.38</v>
      </c>
      <c r="W335" s="228"/>
      <c r="X335" s="228" t="s">
        <v>163</v>
      </c>
      <c r="Y335" s="209"/>
      <c r="Z335" s="209"/>
      <c r="AA335" s="209"/>
      <c r="AB335" s="209"/>
      <c r="AC335" s="209"/>
      <c r="AD335" s="209"/>
      <c r="AE335" s="209"/>
      <c r="AF335" s="209"/>
      <c r="AG335" s="209" t="s">
        <v>164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43">
        <v>146</v>
      </c>
      <c r="B336" s="244" t="s">
        <v>560</v>
      </c>
      <c r="C336" s="251" t="s">
        <v>561</v>
      </c>
      <c r="D336" s="245" t="s">
        <v>178</v>
      </c>
      <c r="E336" s="246">
        <v>0.5</v>
      </c>
      <c r="F336" s="247"/>
      <c r="G336" s="248">
        <f>ROUND(E336*F336,2)</f>
        <v>0</v>
      </c>
      <c r="H336" s="229">
        <v>0</v>
      </c>
      <c r="I336" s="228">
        <f>ROUND(E336*H336,2)</f>
        <v>0</v>
      </c>
      <c r="J336" s="229">
        <v>73.400000000000006</v>
      </c>
      <c r="K336" s="228">
        <f>ROUND(E336*J336,2)</f>
        <v>36.700000000000003</v>
      </c>
      <c r="L336" s="228">
        <v>15</v>
      </c>
      <c r="M336" s="228">
        <f>G336*(1+L336/100)</f>
        <v>0</v>
      </c>
      <c r="N336" s="228">
        <v>0</v>
      </c>
      <c r="O336" s="228">
        <f>ROUND(E336*N336,2)</f>
        <v>0</v>
      </c>
      <c r="P336" s="228">
        <v>0</v>
      </c>
      <c r="Q336" s="228">
        <f>ROUND(E336*P336,2)</f>
        <v>0</v>
      </c>
      <c r="R336" s="228"/>
      <c r="S336" s="228" t="s">
        <v>138</v>
      </c>
      <c r="T336" s="228" t="s">
        <v>139</v>
      </c>
      <c r="U336" s="228">
        <v>0.14868000000000001</v>
      </c>
      <c r="V336" s="228">
        <f>ROUND(E336*U336,2)</f>
        <v>7.0000000000000007E-2</v>
      </c>
      <c r="W336" s="228"/>
      <c r="X336" s="228" t="s">
        <v>163</v>
      </c>
      <c r="Y336" s="209"/>
      <c r="Z336" s="209"/>
      <c r="AA336" s="209"/>
      <c r="AB336" s="209"/>
      <c r="AC336" s="209"/>
      <c r="AD336" s="209"/>
      <c r="AE336" s="209"/>
      <c r="AF336" s="209"/>
      <c r="AG336" s="209" t="s">
        <v>164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ht="20.399999999999999" outlineLevel="1" x14ac:dyDescent="0.25">
      <c r="A337" s="243">
        <v>147</v>
      </c>
      <c r="B337" s="244" t="s">
        <v>562</v>
      </c>
      <c r="C337" s="251" t="s">
        <v>563</v>
      </c>
      <c r="D337" s="245" t="s">
        <v>178</v>
      </c>
      <c r="E337" s="246">
        <v>40</v>
      </c>
      <c r="F337" s="247"/>
      <c r="G337" s="248">
        <f>ROUND(E337*F337,2)</f>
        <v>0</v>
      </c>
      <c r="H337" s="229">
        <v>18.670000000000002</v>
      </c>
      <c r="I337" s="228">
        <f>ROUND(E337*H337,2)</f>
        <v>746.8</v>
      </c>
      <c r="J337" s="229">
        <v>34.53</v>
      </c>
      <c r="K337" s="228">
        <f>ROUND(E337*J337,2)</f>
        <v>1381.2</v>
      </c>
      <c r="L337" s="228">
        <v>15</v>
      </c>
      <c r="M337" s="228">
        <f>G337*(1+L337/100)</f>
        <v>0</v>
      </c>
      <c r="N337" s="228">
        <v>1.6000000000000001E-4</v>
      </c>
      <c r="O337" s="228">
        <f>ROUND(E337*N337,2)</f>
        <v>0.01</v>
      </c>
      <c r="P337" s="228">
        <v>0</v>
      </c>
      <c r="Q337" s="228">
        <f>ROUND(E337*P337,2)</f>
        <v>0</v>
      </c>
      <c r="R337" s="228"/>
      <c r="S337" s="228" t="s">
        <v>138</v>
      </c>
      <c r="T337" s="228" t="s">
        <v>139</v>
      </c>
      <c r="U337" s="228">
        <v>7.0000000000000007E-2</v>
      </c>
      <c r="V337" s="228">
        <f>ROUND(E337*U337,2)</f>
        <v>2.8</v>
      </c>
      <c r="W337" s="228"/>
      <c r="X337" s="228" t="s">
        <v>163</v>
      </c>
      <c r="Y337" s="209"/>
      <c r="Z337" s="209"/>
      <c r="AA337" s="209"/>
      <c r="AB337" s="209"/>
      <c r="AC337" s="209"/>
      <c r="AD337" s="209"/>
      <c r="AE337" s="209"/>
      <c r="AF337" s="209"/>
      <c r="AG337" s="209" t="s">
        <v>164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ht="20.399999999999999" outlineLevel="1" x14ac:dyDescent="0.25">
      <c r="A338" s="243">
        <v>148</v>
      </c>
      <c r="B338" s="244" t="s">
        <v>564</v>
      </c>
      <c r="C338" s="251" t="s">
        <v>565</v>
      </c>
      <c r="D338" s="245" t="s">
        <v>178</v>
      </c>
      <c r="E338" s="246">
        <v>65</v>
      </c>
      <c r="F338" s="247"/>
      <c r="G338" s="248">
        <f>ROUND(E338*F338,2)</f>
        <v>0</v>
      </c>
      <c r="H338" s="229">
        <v>30.07</v>
      </c>
      <c r="I338" s="228">
        <f>ROUND(E338*H338,2)</f>
        <v>1954.55</v>
      </c>
      <c r="J338" s="229">
        <v>34.53</v>
      </c>
      <c r="K338" s="228">
        <f>ROUND(E338*J338,2)</f>
        <v>2244.4499999999998</v>
      </c>
      <c r="L338" s="228">
        <v>15</v>
      </c>
      <c r="M338" s="228">
        <f>G338*(1+L338/100)</f>
        <v>0</v>
      </c>
      <c r="N338" s="228">
        <v>2.1000000000000001E-4</v>
      </c>
      <c r="O338" s="228">
        <f>ROUND(E338*N338,2)</f>
        <v>0.01</v>
      </c>
      <c r="P338" s="228">
        <v>0</v>
      </c>
      <c r="Q338" s="228">
        <f>ROUND(E338*P338,2)</f>
        <v>0</v>
      </c>
      <c r="R338" s="228"/>
      <c r="S338" s="228" t="s">
        <v>138</v>
      </c>
      <c r="T338" s="228" t="s">
        <v>139</v>
      </c>
      <c r="U338" s="228">
        <v>7.0000000000000007E-2</v>
      </c>
      <c r="V338" s="228">
        <f>ROUND(E338*U338,2)</f>
        <v>4.55</v>
      </c>
      <c r="W338" s="228"/>
      <c r="X338" s="228" t="s">
        <v>163</v>
      </c>
      <c r="Y338" s="209"/>
      <c r="Z338" s="209"/>
      <c r="AA338" s="209"/>
      <c r="AB338" s="209"/>
      <c r="AC338" s="209"/>
      <c r="AD338" s="209"/>
      <c r="AE338" s="209"/>
      <c r="AF338" s="209"/>
      <c r="AG338" s="209" t="s">
        <v>164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43">
        <v>149</v>
      </c>
      <c r="B339" s="244" t="s">
        <v>566</v>
      </c>
      <c r="C339" s="251" t="s">
        <v>567</v>
      </c>
      <c r="D339" s="245" t="s">
        <v>178</v>
      </c>
      <c r="E339" s="246">
        <v>12</v>
      </c>
      <c r="F339" s="247"/>
      <c r="G339" s="248">
        <f>ROUND(E339*F339,2)</f>
        <v>0</v>
      </c>
      <c r="H339" s="229">
        <v>0</v>
      </c>
      <c r="I339" s="228">
        <f>ROUND(E339*H339,2)</f>
        <v>0</v>
      </c>
      <c r="J339" s="229">
        <v>30.9</v>
      </c>
      <c r="K339" s="228">
        <f>ROUND(E339*J339,2)</f>
        <v>370.8</v>
      </c>
      <c r="L339" s="228">
        <v>15</v>
      </c>
      <c r="M339" s="228">
        <f>G339*(1+L339/100)</f>
        <v>0</v>
      </c>
      <c r="N339" s="228">
        <v>0</v>
      </c>
      <c r="O339" s="228">
        <f>ROUND(E339*N339,2)</f>
        <v>0</v>
      </c>
      <c r="P339" s="228">
        <v>0</v>
      </c>
      <c r="Q339" s="228">
        <f>ROUND(E339*P339,2)</f>
        <v>0</v>
      </c>
      <c r="R339" s="228"/>
      <c r="S339" s="228" t="s">
        <v>138</v>
      </c>
      <c r="T339" s="228" t="s">
        <v>139</v>
      </c>
      <c r="U339" s="228">
        <v>6.2700000000000006E-2</v>
      </c>
      <c r="V339" s="228">
        <f>ROUND(E339*U339,2)</f>
        <v>0.75</v>
      </c>
      <c r="W339" s="228"/>
      <c r="X339" s="228" t="s">
        <v>163</v>
      </c>
      <c r="Y339" s="209"/>
      <c r="Z339" s="209"/>
      <c r="AA339" s="209"/>
      <c r="AB339" s="209"/>
      <c r="AC339" s="209"/>
      <c r="AD339" s="209"/>
      <c r="AE339" s="209"/>
      <c r="AF339" s="209"/>
      <c r="AG339" s="209" t="s">
        <v>164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43">
        <v>150</v>
      </c>
      <c r="B340" s="244" t="s">
        <v>568</v>
      </c>
      <c r="C340" s="251" t="s">
        <v>569</v>
      </c>
      <c r="D340" s="245" t="s">
        <v>169</v>
      </c>
      <c r="E340" s="246">
        <v>17</v>
      </c>
      <c r="F340" s="247"/>
      <c r="G340" s="248">
        <f>ROUND(E340*F340,2)</f>
        <v>0</v>
      </c>
      <c r="H340" s="229">
        <v>0</v>
      </c>
      <c r="I340" s="228">
        <f>ROUND(E340*H340,2)</f>
        <v>0</v>
      </c>
      <c r="J340" s="229">
        <v>163</v>
      </c>
      <c r="K340" s="228">
        <f>ROUND(E340*J340,2)</f>
        <v>2771</v>
      </c>
      <c r="L340" s="228">
        <v>15</v>
      </c>
      <c r="M340" s="228">
        <f>G340*(1+L340/100)</f>
        <v>0</v>
      </c>
      <c r="N340" s="228">
        <v>0</v>
      </c>
      <c r="O340" s="228">
        <f>ROUND(E340*N340,2)</f>
        <v>0</v>
      </c>
      <c r="P340" s="228">
        <v>0</v>
      </c>
      <c r="Q340" s="228">
        <f>ROUND(E340*P340,2)</f>
        <v>0</v>
      </c>
      <c r="R340" s="228"/>
      <c r="S340" s="228" t="s">
        <v>138</v>
      </c>
      <c r="T340" s="228" t="s">
        <v>139</v>
      </c>
      <c r="U340" s="228">
        <v>0.33050000000000002</v>
      </c>
      <c r="V340" s="228">
        <f>ROUND(E340*U340,2)</f>
        <v>5.62</v>
      </c>
      <c r="W340" s="228"/>
      <c r="X340" s="228" t="s">
        <v>163</v>
      </c>
      <c r="Y340" s="209"/>
      <c r="Z340" s="209"/>
      <c r="AA340" s="209"/>
      <c r="AB340" s="209"/>
      <c r="AC340" s="209"/>
      <c r="AD340" s="209"/>
      <c r="AE340" s="209"/>
      <c r="AF340" s="209"/>
      <c r="AG340" s="209" t="s">
        <v>164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5">
      <c r="A341" s="243">
        <v>151</v>
      </c>
      <c r="B341" s="244" t="s">
        <v>570</v>
      </c>
      <c r="C341" s="251" t="s">
        <v>571</v>
      </c>
      <c r="D341" s="245" t="s">
        <v>169</v>
      </c>
      <c r="E341" s="246">
        <v>1</v>
      </c>
      <c r="F341" s="247"/>
      <c r="G341" s="248">
        <f>ROUND(E341*F341,2)</f>
        <v>0</v>
      </c>
      <c r="H341" s="229">
        <v>0</v>
      </c>
      <c r="I341" s="228">
        <f>ROUND(E341*H341,2)</f>
        <v>0</v>
      </c>
      <c r="J341" s="229">
        <v>172.5</v>
      </c>
      <c r="K341" s="228">
        <f>ROUND(E341*J341,2)</f>
        <v>172.5</v>
      </c>
      <c r="L341" s="228">
        <v>15</v>
      </c>
      <c r="M341" s="228">
        <f>G341*(1+L341/100)</f>
        <v>0</v>
      </c>
      <c r="N341" s="228">
        <v>0</v>
      </c>
      <c r="O341" s="228">
        <f>ROUND(E341*N341,2)</f>
        <v>0</v>
      </c>
      <c r="P341" s="228">
        <v>0</v>
      </c>
      <c r="Q341" s="228">
        <f>ROUND(E341*P341,2)</f>
        <v>0</v>
      </c>
      <c r="R341" s="228"/>
      <c r="S341" s="228" t="s">
        <v>138</v>
      </c>
      <c r="T341" s="228" t="s">
        <v>139</v>
      </c>
      <c r="U341" s="228">
        <v>0.35</v>
      </c>
      <c r="V341" s="228">
        <f>ROUND(E341*U341,2)</f>
        <v>0.35</v>
      </c>
      <c r="W341" s="228"/>
      <c r="X341" s="228" t="s">
        <v>163</v>
      </c>
      <c r="Y341" s="209"/>
      <c r="Z341" s="209"/>
      <c r="AA341" s="209"/>
      <c r="AB341" s="209"/>
      <c r="AC341" s="209"/>
      <c r="AD341" s="209"/>
      <c r="AE341" s="209"/>
      <c r="AF341" s="209"/>
      <c r="AG341" s="209" t="s">
        <v>164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43">
        <v>152</v>
      </c>
      <c r="B342" s="244" t="s">
        <v>572</v>
      </c>
      <c r="C342" s="251" t="s">
        <v>573</v>
      </c>
      <c r="D342" s="245" t="s">
        <v>293</v>
      </c>
      <c r="E342" s="246">
        <v>1</v>
      </c>
      <c r="F342" s="247"/>
      <c r="G342" s="248">
        <f>ROUND(E342*F342,2)</f>
        <v>0</v>
      </c>
      <c r="H342" s="229">
        <v>0</v>
      </c>
      <c r="I342" s="228">
        <f>ROUND(E342*H342,2)</f>
        <v>0</v>
      </c>
      <c r="J342" s="229">
        <v>1500</v>
      </c>
      <c r="K342" s="228">
        <f>ROUND(E342*J342,2)</f>
        <v>1500</v>
      </c>
      <c r="L342" s="228">
        <v>15</v>
      </c>
      <c r="M342" s="228">
        <f>G342*(1+L342/100)</f>
        <v>0</v>
      </c>
      <c r="N342" s="228">
        <v>0</v>
      </c>
      <c r="O342" s="228">
        <f>ROUND(E342*N342,2)</f>
        <v>0</v>
      </c>
      <c r="P342" s="228">
        <v>0</v>
      </c>
      <c r="Q342" s="228">
        <f>ROUND(E342*P342,2)</f>
        <v>0</v>
      </c>
      <c r="R342" s="228"/>
      <c r="S342" s="228" t="s">
        <v>138</v>
      </c>
      <c r="T342" s="228" t="s">
        <v>139</v>
      </c>
      <c r="U342" s="228">
        <v>0</v>
      </c>
      <c r="V342" s="228">
        <f>ROUND(E342*U342,2)</f>
        <v>0</v>
      </c>
      <c r="W342" s="228"/>
      <c r="X342" s="228" t="s">
        <v>163</v>
      </c>
      <c r="Y342" s="209"/>
      <c r="Z342" s="209"/>
      <c r="AA342" s="209"/>
      <c r="AB342" s="209"/>
      <c r="AC342" s="209"/>
      <c r="AD342" s="209"/>
      <c r="AE342" s="209"/>
      <c r="AF342" s="209"/>
      <c r="AG342" s="209" t="s">
        <v>164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43">
        <v>153</v>
      </c>
      <c r="B343" s="244" t="s">
        <v>574</v>
      </c>
      <c r="C343" s="251" t="s">
        <v>575</v>
      </c>
      <c r="D343" s="245" t="s">
        <v>306</v>
      </c>
      <c r="E343" s="246">
        <v>2</v>
      </c>
      <c r="F343" s="247"/>
      <c r="G343" s="248">
        <f>ROUND(E343*F343,2)</f>
        <v>0</v>
      </c>
      <c r="H343" s="229">
        <v>0</v>
      </c>
      <c r="I343" s="228">
        <f>ROUND(E343*H343,2)</f>
        <v>0</v>
      </c>
      <c r="J343" s="229">
        <v>518</v>
      </c>
      <c r="K343" s="228">
        <f>ROUND(E343*J343,2)</f>
        <v>1036</v>
      </c>
      <c r="L343" s="228">
        <v>15</v>
      </c>
      <c r="M343" s="228">
        <f>G343*(1+L343/100)</f>
        <v>0</v>
      </c>
      <c r="N343" s="228">
        <v>0</v>
      </c>
      <c r="O343" s="228">
        <f>ROUND(E343*N343,2)</f>
        <v>0</v>
      </c>
      <c r="P343" s="228">
        <v>0</v>
      </c>
      <c r="Q343" s="228">
        <f>ROUND(E343*P343,2)</f>
        <v>0</v>
      </c>
      <c r="R343" s="228"/>
      <c r="S343" s="228" t="s">
        <v>138</v>
      </c>
      <c r="T343" s="228" t="s">
        <v>139</v>
      </c>
      <c r="U343" s="228">
        <v>0</v>
      </c>
      <c r="V343" s="228">
        <f>ROUND(E343*U343,2)</f>
        <v>0</v>
      </c>
      <c r="W343" s="228"/>
      <c r="X343" s="228" t="s">
        <v>163</v>
      </c>
      <c r="Y343" s="209"/>
      <c r="Z343" s="209"/>
      <c r="AA343" s="209"/>
      <c r="AB343" s="209"/>
      <c r="AC343" s="209"/>
      <c r="AD343" s="209"/>
      <c r="AE343" s="209"/>
      <c r="AF343" s="209"/>
      <c r="AG343" s="209" t="s">
        <v>164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ht="20.399999999999999" outlineLevel="1" x14ac:dyDescent="0.25">
      <c r="A344" s="243">
        <v>154</v>
      </c>
      <c r="B344" s="244" t="s">
        <v>576</v>
      </c>
      <c r="C344" s="251" t="s">
        <v>577</v>
      </c>
      <c r="D344" s="245" t="s">
        <v>306</v>
      </c>
      <c r="E344" s="246">
        <v>4</v>
      </c>
      <c r="F344" s="247"/>
      <c r="G344" s="248">
        <f>ROUND(E344*F344,2)</f>
        <v>0</v>
      </c>
      <c r="H344" s="229">
        <v>0</v>
      </c>
      <c r="I344" s="228">
        <f>ROUND(E344*H344,2)</f>
        <v>0</v>
      </c>
      <c r="J344" s="229">
        <v>350</v>
      </c>
      <c r="K344" s="228">
        <f>ROUND(E344*J344,2)</f>
        <v>1400</v>
      </c>
      <c r="L344" s="228">
        <v>15</v>
      </c>
      <c r="M344" s="228">
        <f>G344*(1+L344/100)</f>
        <v>0</v>
      </c>
      <c r="N344" s="228">
        <v>0</v>
      </c>
      <c r="O344" s="228">
        <f>ROUND(E344*N344,2)</f>
        <v>0</v>
      </c>
      <c r="P344" s="228">
        <v>0</v>
      </c>
      <c r="Q344" s="228">
        <f>ROUND(E344*P344,2)</f>
        <v>0</v>
      </c>
      <c r="R344" s="228"/>
      <c r="S344" s="228" t="s">
        <v>138</v>
      </c>
      <c r="T344" s="228" t="s">
        <v>139</v>
      </c>
      <c r="U344" s="228">
        <v>0</v>
      </c>
      <c r="V344" s="228">
        <f>ROUND(E344*U344,2)</f>
        <v>0</v>
      </c>
      <c r="W344" s="228"/>
      <c r="X344" s="228" t="s">
        <v>163</v>
      </c>
      <c r="Y344" s="209"/>
      <c r="Z344" s="209"/>
      <c r="AA344" s="209"/>
      <c r="AB344" s="209"/>
      <c r="AC344" s="209"/>
      <c r="AD344" s="209"/>
      <c r="AE344" s="209"/>
      <c r="AF344" s="209"/>
      <c r="AG344" s="209" t="s">
        <v>164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43">
        <v>155</v>
      </c>
      <c r="B345" s="244" t="s">
        <v>578</v>
      </c>
      <c r="C345" s="251" t="s">
        <v>579</v>
      </c>
      <c r="D345" s="245" t="s">
        <v>204</v>
      </c>
      <c r="E345" s="246">
        <v>1</v>
      </c>
      <c r="F345" s="247"/>
      <c r="G345" s="248">
        <f>ROUND(E345*F345,2)</f>
        <v>0</v>
      </c>
      <c r="H345" s="229">
        <v>490</v>
      </c>
      <c r="I345" s="228">
        <f>ROUND(E345*H345,2)</f>
        <v>490</v>
      </c>
      <c r="J345" s="229">
        <v>0</v>
      </c>
      <c r="K345" s="228">
        <f>ROUND(E345*J345,2)</f>
        <v>0</v>
      </c>
      <c r="L345" s="228">
        <v>15</v>
      </c>
      <c r="M345" s="228">
        <f>G345*(1+L345/100)</f>
        <v>0</v>
      </c>
      <c r="N345" s="228">
        <v>0</v>
      </c>
      <c r="O345" s="228">
        <f>ROUND(E345*N345,2)</f>
        <v>0</v>
      </c>
      <c r="P345" s="228">
        <v>0</v>
      </c>
      <c r="Q345" s="228">
        <f>ROUND(E345*P345,2)</f>
        <v>0</v>
      </c>
      <c r="R345" s="228"/>
      <c r="S345" s="228" t="s">
        <v>138</v>
      </c>
      <c r="T345" s="228" t="s">
        <v>139</v>
      </c>
      <c r="U345" s="228">
        <v>0</v>
      </c>
      <c r="V345" s="228">
        <f>ROUND(E345*U345,2)</f>
        <v>0</v>
      </c>
      <c r="W345" s="228"/>
      <c r="X345" s="228" t="s">
        <v>205</v>
      </c>
      <c r="Y345" s="209"/>
      <c r="Z345" s="209"/>
      <c r="AA345" s="209"/>
      <c r="AB345" s="209"/>
      <c r="AC345" s="209"/>
      <c r="AD345" s="209"/>
      <c r="AE345" s="209"/>
      <c r="AF345" s="209"/>
      <c r="AG345" s="209" t="s">
        <v>206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43">
        <v>156</v>
      </c>
      <c r="B346" s="244" t="s">
        <v>580</v>
      </c>
      <c r="C346" s="251" t="s">
        <v>581</v>
      </c>
      <c r="D346" s="245" t="s">
        <v>178</v>
      </c>
      <c r="E346" s="246">
        <v>12</v>
      </c>
      <c r="F346" s="247"/>
      <c r="G346" s="248">
        <f>ROUND(E346*F346,2)</f>
        <v>0</v>
      </c>
      <c r="H346" s="229">
        <v>103.5</v>
      </c>
      <c r="I346" s="228">
        <f>ROUND(E346*H346,2)</f>
        <v>1242</v>
      </c>
      <c r="J346" s="229">
        <v>0</v>
      </c>
      <c r="K346" s="228">
        <f>ROUND(E346*J346,2)</f>
        <v>0</v>
      </c>
      <c r="L346" s="228">
        <v>15</v>
      </c>
      <c r="M346" s="228">
        <f>G346*(1+L346/100)</f>
        <v>0</v>
      </c>
      <c r="N346" s="228">
        <v>5.2999999999999998E-4</v>
      </c>
      <c r="O346" s="228">
        <f>ROUND(E346*N346,2)</f>
        <v>0.01</v>
      </c>
      <c r="P346" s="228">
        <v>0</v>
      </c>
      <c r="Q346" s="228">
        <f>ROUND(E346*P346,2)</f>
        <v>0</v>
      </c>
      <c r="R346" s="228"/>
      <c r="S346" s="228" t="s">
        <v>138</v>
      </c>
      <c r="T346" s="228" t="s">
        <v>139</v>
      </c>
      <c r="U346" s="228">
        <v>0</v>
      </c>
      <c r="V346" s="228">
        <f>ROUND(E346*U346,2)</f>
        <v>0</v>
      </c>
      <c r="W346" s="228"/>
      <c r="X346" s="228" t="s">
        <v>205</v>
      </c>
      <c r="Y346" s="209"/>
      <c r="Z346" s="209"/>
      <c r="AA346" s="209"/>
      <c r="AB346" s="209"/>
      <c r="AC346" s="209"/>
      <c r="AD346" s="209"/>
      <c r="AE346" s="209"/>
      <c r="AF346" s="209"/>
      <c r="AG346" s="209" t="s">
        <v>206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43">
        <v>157</v>
      </c>
      <c r="B347" s="244" t="s">
        <v>582</v>
      </c>
      <c r="C347" s="251" t="s">
        <v>583</v>
      </c>
      <c r="D347" s="245" t="s">
        <v>178</v>
      </c>
      <c r="E347" s="246">
        <v>5</v>
      </c>
      <c r="F347" s="247"/>
      <c r="G347" s="248">
        <f>ROUND(E347*F347,2)</f>
        <v>0</v>
      </c>
      <c r="H347" s="229">
        <v>17.2</v>
      </c>
      <c r="I347" s="228">
        <f>ROUND(E347*H347,2)</f>
        <v>86</v>
      </c>
      <c r="J347" s="229">
        <v>0</v>
      </c>
      <c r="K347" s="228">
        <f>ROUND(E347*J347,2)</f>
        <v>0</v>
      </c>
      <c r="L347" s="228">
        <v>15</v>
      </c>
      <c r="M347" s="228">
        <f>G347*(1+L347/100)</f>
        <v>0</v>
      </c>
      <c r="N347" s="228">
        <v>8.0000000000000007E-5</v>
      </c>
      <c r="O347" s="228">
        <f>ROUND(E347*N347,2)</f>
        <v>0</v>
      </c>
      <c r="P347" s="228">
        <v>0</v>
      </c>
      <c r="Q347" s="228">
        <f>ROUND(E347*P347,2)</f>
        <v>0</v>
      </c>
      <c r="R347" s="228"/>
      <c r="S347" s="228" t="s">
        <v>138</v>
      </c>
      <c r="T347" s="228" t="s">
        <v>139</v>
      </c>
      <c r="U347" s="228">
        <v>0</v>
      </c>
      <c r="V347" s="228">
        <f>ROUND(E347*U347,2)</f>
        <v>0</v>
      </c>
      <c r="W347" s="228"/>
      <c r="X347" s="228" t="s">
        <v>205</v>
      </c>
      <c r="Y347" s="209"/>
      <c r="Z347" s="209"/>
      <c r="AA347" s="209"/>
      <c r="AB347" s="209"/>
      <c r="AC347" s="209"/>
      <c r="AD347" s="209"/>
      <c r="AE347" s="209"/>
      <c r="AF347" s="209"/>
      <c r="AG347" s="209" t="s">
        <v>206</v>
      </c>
      <c r="AH347" s="209"/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43">
        <v>158</v>
      </c>
      <c r="B348" s="244" t="s">
        <v>584</v>
      </c>
      <c r="C348" s="251" t="s">
        <v>585</v>
      </c>
      <c r="D348" s="245" t="s">
        <v>178</v>
      </c>
      <c r="E348" s="246">
        <v>0.5</v>
      </c>
      <c r="F348" s="247"/>
      <c r="G348" s="248">
        <f>ROUND(E348*F348,2)</f>
        <v>0</v>
      </c>
      <c r="H348" s="229">
        <v>21.2</v>
      </c>
      <c r="I348" s="228">
        <f>ROUND(E348*H348,2)</f>
        <v>10.6</v>
      </c>
      <c r="J348" s="229">
        <v>0</v>
      </c>
      <c r="K348" s="228">
        <f>ROUND(E348*J348,2)</f>
        <v>0</v>
      </c>
      <c r="L348" s="228">
        <v>15</v>
      </c>
      <c r="M348" s="228">
        <f>G348*(1+L348/100)</f>
        <v>0</v>
      </c>
      <c r="N348" s="228">
        <v>6.0000000000000002E-5</v>
      </c>
      <c r="O348" s="228">
        <f>ROUND(E348*N348,2)</f>
        <v>0</v>
      </c>
      <c r="P348" s="228">
        <v>0</v>
      </c>
      <c r="Q348" s="228">
        <f>ROUND(E348*P348,2)</f>
        <v>0</v>
      </c>
      <c r="R348" s="228"/>
      <c r="S348" s="228" t="s">
        <v>138</v>
      </c>
      <c r="T348" s="228" t="s">
        <v>139</v>
      </c>
      <c r="U348" s="228">
        <v>0</v>
      </c>
      <c r="V348" s="228">
        <f>ROUND(E348*U348,2)</f>
        <v>0</v>
      </c>
      <c r="W348" s="228"/>
      <c r="X348" s="228" t="s">
        <v>205</v>
      </c>
      <c r="Y348" s="209"/>
      <c r="Z348" s="209"/>
      <c r="AA348" s="209"/>
      <c r="AB348" s="209"/>
      <c r="AC348" s="209"/>
      <c r="AD348" s="209"/>
      <c r="AE348" s="209"/>
      <c r="AF348" s="209"/>
      <c r="AG348" s="209" t="s">
        <v>206</v>
      </c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5">
      <c r="A349" s="243">
        <v>159</v>
      </c>
      <c r="B349" s="244" t="s">
        <v>586</v>
      </c>
      <c r="C349" s="251" t="s">
        <v>587</v>
      </c>
      <c r="D349" s="245" t="s">
        <v>169</v>
      </c>
      <c r="E349" s="246">
        <v>7</v>
      </c>
      <c r="F349" s="247"/>
      <c r="G349" s="248">
        <f>ROUND(E349*F349,2)</f>
        <v>0</v>
      </c>
      <c r="H349" s="229">
        <v>143.5</v>
      </c>
      <c r="I349" s="228">
        <f>ROUND(E349*H349,2)</f>
        <v>1004.5</v>
      </c>
      <c r="J349" s="229">
        <v>0</v>
      </c>
      <c r="K349" s="228">
        <f>ROUND(E349*J349,2)</f>
        <v>0</v>
      </c>
      <c r="L349" s="228">
        <v>15</v>
      </c>
      <c r="M349" s="228">
        <f>G349*(1+L349/100)</f>
        <v>0</v>
      </c>
      <c r="N349" s="228">
        <v>1.0000000000000001E-5</v>
      </c>
      <c r="O349" s="228">
        <f>ROUND(E349*N349,2)</f>
        <v>0</v>
      </c>
      <c r="P349" s="228">
        <v>0</v>
      </c>
      <c r="Q349" s="228">
        <f>ROUND(E349*P349,2)</f>
        <v>0</v>
      </c>
      <c r="R349" s="228"/>
      <c r="S349" s="228" t="s">
        <v>138</v>
      </c>
      <c r="T349" s="228" t="s">
        <v>139</v>
      </c>
      <c r="U349" s="228">
        <v>0</v>
      </c>
      <c r="V349" s="228">
        <f>ROUND(E349*U349,2)</f>
        <v>0</v>
      </c>
      <c r="W349" s="228"/>
      <c r="X349" s="228" t="s">
        <v>205</v>
      </c>
      <c r="Y349" s="209"/>
      <c r="Z349" s="209"/>
      <c r="AA349" s="209"/>
      <c r="AB349" s="209"/>
      <c r="AC349" s="209"/>
      <c r="AD349" s="209"/>
      <c r="AE349" s="209"/>
      <c r="AF349" s="209"/>
      <c r="AG349" s="209" t="s">
        <v>206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5">
      <c r="A350" s="243">
        <v>160</v>
      </c>
      <c r="B350" s="244" t="s">
        <v>588</v>
      </c>
      <c r="C350" s="251" t="s">
        <v>589</v>
      </c>
      <c r="D350" s="245" t="s">
        <v>169</v>
      </c>
      <c r="E350" s="246">
        <v>1</v>
      </c>
      <c r="F350" s="247"/>
      <c r="G350" s="248">
        <f>ROUND(E350*F350,2)</f>
        <v>0</v>
      </c>
      <c r="H350" s="229">
        <v>557</v>
      </c>
      <c r="I350" s="228">
        <f>ROUND(E350*H350,2)</f>
        <v>557</v>
      </c>
      <c r="J350" s="229">
        <v>0</v>
      </c>
      <c r="K350" s="228">
        <f>ROUND(E350*J350,2)</f>
        <v>0</v>
      </c>
      <c r="L350" s="228">
        <v>15</v>
      </c>
      <c r="M350" s="228">
        <f>G350*(1+L350/100)</f>
        <v>0</v>
      </c>
      <c r="N350" s="228">
        <v>2.4000000000000001E-4</v>
      </c>
      <c r="O350" s="228">
        <f>ROUND(E350*N350,2)</f>
        <v>0</v>
      </c>
      <c r="P350" s="228">
        <v>0</v>
      </c>
      <c r="Q350" s="228">
        <f>ROUND(E350*P350,2)</f>
        <v>0</v>
      </c>
      <c r="R350" s="228"/>
      <c r="S350" s="228" t="s">
        <v>138</v>
      </c>
      <c r="T350" s="228" t="s">
        <v>139</v>
      </c>
      <c r="U350" s="228">
        <v>0</v>
      </c>
      <c r="V350" s="228">
        <f>ROUND(E350*U350,2)</f>
        <v>0</v>
      </c>
      <c r="W350" s="228"/>
      <c r="X350" s="228" t="s">
        <v>205</v>
      </c>
      <c r="Y350" s="209"/>
      <c r="Z350" s="209"/>
      <c r="AA350" s="209"/>
      <c r="AB350" s="209"/>
      <c r="AC350" s="209"/>
      <c r="AD350" s="209"/>
      <c r="AE350" s="209"/>
      <c r="AF350" s="209"/>
      <c r="AG350" s="209" t="s">
        <v>206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43">
        <v>161</v>
      </c>
      <c r="B351" s="244" t="s">
        <v>590</v>
      </c>
      <c r="C351" s="251" t="s">
        <v>591</v>
      </c>
      <c r="D351" s="245" t="s">
        <v>169</v>
      </c>
      <c r="E351" s="246">
        <v>1</v>
      </c>
      <c r="F351" s="247"/>
      <c r="G351" s="248">
        <f>ROUND(E351*F351,2)</f>
        <v>0</v>
      </c>
      <c r="H351" s="229">
        <v>865</v>
      </c>
      <c r="I351" s="228">
        <f>ROUND(E351*H351,2)</f>
        <v>865</v>
      </c>
      <c r="J351" s="229">
        <v>0</v>
      </c>
      <c r="K351" s="228">
        <f>ROUND(E351*J351,2)</f>
        <v>0</v>
      </c>
      <c r="L351" s="228">
        <v>15</v>
      </c>
      <c r="M351" s="228">
        <f>G351*(1+L351/100)</f>
        <v>0</v>
      </c>
      <c r="N351" s="228">
        <v>3.8999999999999999E-4</v>
      </c>
      <c r="O351" s="228">
        <f>ROUND(E351*N351,2)</f>
        <v>0</v>
      </c>
      <c r="P351" s="228">
        <v>0</v>
      </c>
      <c r="Q351" s="228">
        <f>ROUND(E351*P351,2)</f>
        <v>0</v>
      </c>
      <c r="R351" s="228"/>
      <c r="S351" s="228" t="s">
        <v>138</v>
      </c>
      <c r="T351" s="228" t="s">
        <v>139</v>
      </c>
      <c r="U351" s="228">
        <v>0</v>
      </c>
      <c r="V351" s="228">
        <f>ROUND(E351*U351,2)</f>
        <v>0</v>
      </c>
      <c r="W351" s="228"/>
      <c r="X351" s="228" t="s">
        <v>205</v>
      </c>
      <c r="Y351" s="209"/>
      <c r="Z351" s="209"/>
      <c r="AA351" s="209"/>
      <c r="AB351" s="209"/>
      <c r="AC351" s="209"/>
      <c r="AD351" s="209"/>
      <c r="AE351" s="209"/>
      <c r="AF351" s="209"/>
      <c r="AG351" s="209" t="s">
        <v>206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43">
        <v>162</v>
      </c>
      <c r="B352" s="244" t="s">
        <v>592</v>
      </c>
      <c r="C352" s="251" t="s">
        <v>593</v>
      </c>
      <c r="D352" s="245" t="s">
        <v>169</v>
      </c>
      <c r="E352" s="246">
        <v>7</v>
      </c>
      <c r="F352" s="247"/>
      <c r="G352" s="248">
        <f>ROUND(E352*F352,2)</f>
        <v>0</v>
      </c>
      <c r="H352" s="229">
        <v>48.6</v>
      </c>
      <c r="I352" s="228">
        <f>ROUND(E352*H352,2)</f>
        <v>340.2</v>
      </c>
      <c r="J352" s="229">
        <v>0</v>
      </c>
      <c r="K352" s="228">
        <f>ROUND(E352*J352,2)</f>
        <v>0</v>
      </c>
      <c r="L352" s="228">
        <v>15</v>
      </c>
      <c r="M352" s="228">
        <f>G352*(1+L352/100)</f>
        <v>0</v>
      </c>
      <c r="N352" s="228">
        <v>1.0000000000000001E-5</v>
      </c>
      <c r="O352" s="228">
        <f>ROUND(E352*N352,2)</f>
        <v>0</v>
      </c>
      <c r="P352" s="228">
        <v>0</v>
      </c>
      <c r="Q352" s="228">
        <f>ROUND(E352*P352,2)</f>
        <v>0</v>
      </c>
      <c r="R352" s="228"/>
      <c r="S352" s="228" t="s">
        <v>138</v>
      </c>
      <c r="T352" s="228" t="s">
        <v>139</v>
      </c>
      <c r="U352" s="228">
        <v>0</v>
      </c>
      <c r="V352" s="228">
        <f>ROUND(E352*U352,2)</f>
        <v>0</v>
      </c>
      <c r="W352" s="228"/>
      <c r="X352" s="228" t="s">
        <v>205</v>
      </c>
      <c r="Y352" s="209"/>
      <c r="Z352" s="209"/>
      <c r="AA352" s="209"/>
      <c r="AB352" s="209"/>
      <c r="AC352" s="209"/>
      <c r="AD352" s="209"/>
      <c r="AE352" s="209"/>
      <c r="AF352" s="209"/>
      <c r="AG352" s="209" t="s">
        <v>206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43">
        <v>163</v>
      </c>
      <c r="B353" s="244" t="s">
        <v>594</v>
      </c>
      <c r="C353" s="251" t="s">
        <v>595</v>
      </c>
      <c r="D353" s="245" t="s">
        <v>169</v>
      </c>
      <c r="E353" s="246">
        <v>7</v>
      </c>
      <c r="F353" s="247"/>
      <c r="G353" s="248">
        <f>ROUND(E353*F353,2)</f>
        <v>0</v>
      </c>
      <c r="H353" s="229">
        <v>30.8</v>
      </c>
      <c r="I353" s="228">
        <f>ROUND(E353*H353,2)</f>
        <v>215.6</v>
      </c>
      <c r="J353" s="229">
        <v>0</v>
      </c>
      <c r="K353" s="228">
        <f>ROUND(E353*J353,2)</f>
        <v>0</v>
      </c>
      <c r="L353" s="228">
        <v>15</v>
      </c>
      <c r="M353" s="228">
        <f>G353*(1+L353/100)</f>
        <v>0</v>
      </c>
      <c r="N353" s="228">
        <v>5.0000000000000002E-5</v>
      </c>
      <c r="O353" s="228">
        <f>ROUND(E353*N353,2)</f>
        <v>0</v>
      </c>
      <c r="P353" s="228">
        <v>0</v>
      </c>
      <c r="Q353" s="228">
        <f>ROUND(E353*P353,2)</f>
        <v>0</v>
      </c>
      <c r="R353" s="228"/>
      <c r="S353" s="228" t="s">
        <v>138</v>
      </c>
      <c r="T353" s="228" t="s">
        <v>139</v>
      </c>
      <c r="U353" s="228">
        <v>0</v>
      </c>
      <c r="V353" s="228">
        <f>ROUND(E353*U353,2)</f>
        <v>0</v>
      </c>
      <c r="W353" s="228"/>
      <c r="X353" s="228" t="s">
        <v>205</v>
      </c>
      <c r="Y353" s="209"/>
      <c r="Z353" s="209"/>
      <c r="AA353" s="209"/>
      <c r="AB353" s="209"/>
      <c r="AC353" s="209"/>
      <c r="AD353" s="209"/>
      <c r="AE353" s="209"/>
      <c r="AF353" s="209"/>
      <c r="AG353" s="209" t="s">
        <v>206</v>
      </c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43">
        <v>164</v>
      </c>
      <c r="B354" s="244" t="s">
        <v>596</v>
      </c>
      <c r="C354" s="251" t="s">
        <v>597</v>
      </c>
      <c r="D354" s="245" t="s">
        <v>169</v>
      </c>
      <c r="E354" s="246">
        <v>1</v>
      </c>
      <c r="F354" s="247"/>
      <c r="G354" s="248">
        <f>ROUND(E354*F354,2)</f>
        <v>0</v>
      </c>
      <c r="H354" s="229">
        <v>42.3</v>
      </c>
      <c r="I354" s="228">
        <f>ROUND(E354*H354,2)</f>
        <v>42.3</v>
      </c>
      <c r="J354" s="229">
        <v>0</v>
      </c>
      <c r="K354" s="228">
        <f>ROUND(E354*J354,2)</f>
        <v>0</v>
      </c>
      <c r="L354" s="228">
        <v>15</v>
      </c>
      <c r="M354" s="228">
        <f>G354*(1+L354/100)</f>
        <v>0</v>
      </c>
      <c r="N354" s="228">
        <v>0</v>
      </c>
      <c r="O354" s="228">
        <f>ROUND(E354*N354,2)</f>
        <v>0</v>
      </c>
      <c r="P354" s="228">
        <v>0</v>
      </c>
      <c r="Q354" s="228">
        <f>ROUND(E354*P354,2)</f>
        <v>0</v>
      </c>
      <c r="R354" s="228"/>
      <c r="S354" s="228" t="s">
        <v>138</v>
      </c>
      <c r="T354" s="228" t="s">
        <v>139</v>
      </c>
      <c r="U354" s="228">
        <v>0</v>
      </c>
      <c r="V354" s="228">
        <f>ROUND(E354*U354,2)</f>
        <v>0</v>
      </c>
      <c r="W354" s="228"/>
      <c r="X354" s="228" t="s">
        <v>205</v>
      </c>
      <c r="Y354" s="209"/>
      <c r="Z354" s="209"/>
      <c r="AA354" s="209"/>
      <c r="AB354" s="209"/>
      <c r="AC354" s="209"/>
      <c r="AD354" s="209"/>
      <c r="AE354" s="209"/>
      <c r="AF354" s="209"/>
      <c r="AG354" s="209" t="s">
        <v>206</v>
      </c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43">
        <v>165</v>
      </c>
      <c r="B355" s="244" t="s">
        <v>598</v>
      </c>
      <c r="C355" s="251" t="s">
        <v>599</v>
      </c>
      <c r="D355" s="245" t="s">
        <v>169</v>
      </c>
      <c r="E355" s="246">
        <v>17</v>
      </c>
      <c r="F355" s="247"/>
      <c r="G355" s="248">
        <f>ROUND(E355*F355,2)</f>
        <v>0</v>
      </c>
      <c r="H355" s="229">
        <v>13</v>
      </c>
      <c r="I355" s="228">
        <f>ROUND(E355*H355,2)</f>
        <v>221</v>
      </c>
      <c r="J355" s="229">
        <v>0</v>
      </c>
      <c r="K355" s="228">
        <f>ROUND(E355*J355,2)</f>
        <v>0</v>
      </c>
      <c r="L355" s="228">
        <v>15</v>
      </c>
      <c r="M355" s="228">
        <f>G355*(1+L355/100)</f>
        <v>0</v>
      </c>
      <c r="N355" s="228">
        <v>4.0000000000000003E-5</v>
      </c>
      <c r="O355" s="228">
        <f>ROUND(E355*N355,2)</f>
        <v>0</v>
      </c>
      <c r="P355" s="228">
        <v>0</v>
      </c>
      <c r="Q355" s="228">
        <f>ROUND(E355*P355,2)</f>
        <v>0</v>
      </c>
      <c r="R355" s="228"/>
      <c r="S355" s="228" t="s">
        <v>138</v>
      </c>
      <c r="T355" s="228" t="s">
        <v>139</v>
      </c>
      <c r="U355" s="228">
        <v>0</v>
      </c>
      <c r="V355" s="228">
        <f>ROUND(E355*U355,2)</f>
        <v>0</v>
      </c>
      <c r="W355" s="228"/>
      <c r="X355" s="228" t="s">
        <v>205</v>
      </c>
      <c r="Y355" s="209"/>
      <c r="Z355" s="209"/>
      <c r="AA355" s="209"/>
      <c r="AB355" s="209"/>
      <c r="AC355" s="209"/>
      <c r="AD355" s="209"/>
      <c r="AE355" s="209"/>
      <c r="AF355" s="209"/>
      <c r="AG355" s="209" t="s">
        <v>206</v>
      </c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43">
        <v>166</v>
      </c>
      <c r="B356" s="244" t="s">
        <v>600</v>
      </c>
      <c r="C356" s="251" t="s">
        <v>601</v>
      </c>
      <c r="D356" s="245" t="s">
        <v>169</v>
      </c>
      <c r="E356" s="246">
        <v>3</v>
      </c>
      <c r="F356" s="247"/>
      <c r="G356" s="248">
        <f>ROUND(E356*F356,2)</f>
        <v>0</v>
      </c>
      <c r="H356" s="229">
        <v>1043</v>
      </c>
      <c r="I356" s="228">
        <f>ROUND(E356*H356,2)</f>
        <v>3129</v>
      </c>
      <c r="J356" s="229">
        <v>0</v>
      </c>
      <c r="K356" s="228">
        <f>ROUND(E356*J356,2)</f>
        <v>0</v>
      </c>
      <c r="L356" s="228">
        <v>15</v>
      </c>
      <c r="M356" s="228">
        <f>G356*(1+L356/100)</f>
        <v>0</v>
      </c>
      <c r="N356" s="228">
        <v>4.0000000000000001E-3</v>
      </c>
      <c r="O356" s="228">
        <f>ROUND(E356*N356,2)</f>
        <v>0.01</v>
      </c>
      <c r="P356" s="228">
        <v>0</v>
      </c>
      <c r="Q356" s="228">
        <f>ROUND(E356*P356,2)</f>
        <v>0</v>
      </c>
      <c r="R356" s="228"/>
      <c r="S356" s="228" t="s">
        <v>138</v>
      </c>
      <c r="T356" s="228" t="s">
        <v>139</v>
      </c>
      <c r="U356" s="228">
        <v>0</v>
      </c>
      <c r="V356" s="228">
        <f>ROUND(E356*U356,2)</f>
        <v>0</v>
      </c>
      <c r="W356" s="228"/>
      <c r="X356" s="228" t="s">
        <v>205</v>
      </c>
      <c r="Y356" s="209"/>
      <c r="Z356" s="209"/>
      <c r="AA356" s="209"/>
      <c r="AB356" s="209"/>
      <c r="AC356" s="209"/>
      <c r="AD356" s="209"/>
      <c r="AE356" s="209"/>
      <c r="AF356" s="209"/>
      <c r="AG356" s="209" t="s">
        <v>206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43">
        <v>167</v>
      </c>
      <c r="B357" s="244" t="s">
        <v>602</v>
      </c>
      <c r="C357" s="251" t="s">
        <v>603</v>
      </c>
      <c r="D357" s="245" t="s">
        <v>169</v>
      </c>
      <c r="E357" s="246">
        <v>1</v>
      </c>
      <c r="F357" s="247"/>
      <c r="G357" s="248">
        <f>ROUND(E357*F357,2)</f>
        <v>0</v>
      </c>
      <c r="H357" s="229">
        <v>1210</v>
      </c>
      <c r="I357" s="228">
        <f>ROUND(E357*H357,2)</f>
        <v>1210</v>
      </c>
      <c r="J357" s="229">
        <v>0</v>
      </c>
      <c r="K357" s="228">
        <f>ROUND(E357*J357,2)</f>
        <v>0</v>
      </c>
      <c r="L357" s="228">
        <v>15</v>
      </c>
      <c r="M357" s="228">
        <f>G357*(1+L357/100)</f>
        <v>0</v>
      </c>
      <c r="N357" s="228">
        <v>4.0000000000000001E-3</v>
      </c>
      <c r="O357" s="228">
        <f>ROUND(E357*N357,2)</f>
        <v>0</v>
      </c>
      <c r="P357" s="228">
        <v>0</v>
      </c>
      <c r="Q357" s="228">
        <f>ROUND(E357*P357,2)</f>
        <v>0</v>
      </c>
      <c r="R357" s="228"/>
      <c r="S357" s="228" t="s">
        <v>138</v>
      </c>
      <c r="T357" s="228" t="s">
        <v>139</v>
      </c>
      <c r="U357" s="228">
        <v>0</v>
      </c>
      <c r="V357" s="228">
        <f>ROUND(E357*U357,2)</f>
        <v>0</v>
      </c>
      <c r="W357" s="228"/>
      <c r="X357" s="228" t="s">
        <v>205</v>
      </c>
      <c r="Y357" s="209"/>
      <c r="Z357" s="209"/>
      <c r="AA357" s="209"/>
      <c r="AB357" s="209"/>
      <c r="AC357" s="209"/>
      <c r="AD357" s="209"/>
      <c r="AE357" s="209"/>
      <c r="AF357" s="209"/>
      <c r="AG357" s="209" t="s">
        <v>206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43">
        <v>168</v>
      </c>
      <c r="B358" s="244" t="s">
        <v>604</v>
      </c>
      <c r="C358" s="251" t="s">
        <v>605</v>
      </c>
      <c r="D358" s="245" t="s">
        <v>169</v>
      </c>
      <c r="E358" s="246">
        <v>1</v>
      </c>
      <c r="F358" s="247"/>
      <c r="G358" s="248">
        <f>ROUND(E358*F358,2)</f>
        <v>0</v>
      </c>
      <c r="H358" s="229">
        <v>978</v>
      </c>
      <c r="I358" s="228">
        <f>ROUND(E358*H358,2)</f>
        <v>978</v>
      </c>
      <c r="J358" s="229">
        <v>0</v>
      </c>
      <c r="K358" s="228">
        <f>ROUND(E358*J358,2)</f>
        <v>0</v>
      </c>
      <c r="L358" s="228">
        <v>15</v>
      </c>
      <c r="M358" s="228">
        <f>G358*(1+L358/100)</f>
        <v>0</v>
      </c>
      <c r="N358" s="228">
        <v>2.63E-2</v>
      </c>
      <c r="O358" s="228">
        <f>ROUND(E358*N358,2)</f>
        <v>0.03</v>
      </c>
      <c r="P358" s="228">
        <v>0</v>
      </c>
      <c r="Q358" s="228">
        <f>ROUND(E358*P358,2)</f>
        <v>0</v>
      </c>
      <c r="R358" s="228"/>
      <c r="S358" s="228" t="s">
        <v>138</v>
      </c>
      <c r="T358" s="228" t="s">
        <v>139</v>
      </c>
      <c r="U358" s="228">
        <v>0</v>
      </c>
      <c r="V358" s="228">
        <f>ROUND(E358*U358,2)</f>
        <v>0</v>
      </c>
      <c r="W358" s="228"/>
      <c r="X358" s="228" t="s">
        <v>205</v>
      </c>
      <c r="Y358" s="209"/>
      <c r="Z358" s="209"/>
      <c r="AA358" s="209"/>
      <c r="AB358" s="209"/>
      <c r="AC358" s="209"/>
      <c r="AD358" s="209"/>
      <c r="AE358" s="209"/>
      <c r="AF358" s="209"/>
      <c r="AG358" s="209" t="s">
        <v>206</v>
      </c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43">
        <v>169</v>
      </c>
      <c r="B359" s="244" t="s">
        <v>606</v>
      </c>
      <c r="C359" s="251" t="s">
        <v>607</v>
      </c>
      <c r="D359" s="245" t="s">
        <v>169</v>
      </c>
      <c r="E359" s="246">
        <v>1</v>
      </c>
      <c r="F359" s="247"/>
      <c r="G359" s="248">
        <f>ROUND(E359*F359,2)</f>
        <v>0</v>
      </c>
      <c r="H359" s="229">
        <v>199.5</v>
      </c>
      <c r="I359" s="228">
        <f>ROUND(E359*H359,2)</f>
        <v>199.5</v>
      </c>
      <c r="J359" s="229">
        <v>0</v>
      </c>
      <c r="K359" s="228">
        <f>ROUND(E359*J359,2)</f>
        <v>0</v>
      </c>
      <c r="L359" s="228">
        <v>15</v>
      </c>
      <c r="M359" s="228">
        <f>G359*(1+L359/100)</f>
        <v>0</v>
      </c>
      <c r="N359" s="228">
        <v>1.8000000000000001E-4</v>
      </c>
      <c r="O359" s="228">
        <f>ROUND(E359*N359,2)</f>
        <v>0</v>
      </c>
      <c r="P359" s="228">
        <v>0</v>
      </c>
      <c r="Q359" s="228">
        <f>ROUND(E359*P359,2)</f>
        <v>0</v>
      </c>
      <c r="R359" s="228"/>
      <c r="S359" s="228" t="s">
        <v>138</v>
      </c>
      <c r="T359" s="228" t="s">
        <v>139</v>
      </c>
      <c r="U359" s="228">
        <v>0</v>
      </c>
      <c r="V359" s="228">
        <f>ROUND(E359*U359,2)</f>
        <v>0</v>
      </c>
      <c r="W359" s="228"/>
      <c r="X359" s="228" t="s">
        <v>205</v>
      </c>
      <c r="Y359" s="209"/>
      <c r="Z359" s="209"/>
      <c r="AA359" s="209"/>
      <c r="AB359" s="209"/>
      <c r="AC359" s="209"/>
      <c r="AD359" s="209"/>
      <c r="AE359" s="209"/>
      <c r="AF359" s="209"/>
      <c r="AG359" s="209" t="s">
        <v>206</v>
      </c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43">
        <v>170</v>
      </c>
      <c r="B360" s="244" t="s">
        <v>608</v>
      </c>
      <c r="C360" s="251" t="s">
        <v>609</v>
      </c>
      <c r="D360" s="245" t="s">
        <v>169</v>
      </c>
      <c r="E360" s="246">
        <v>1</v>
      </c>
      <c r="F360" s="247"/>
      <c r="G360" s="248">
        <f>ROUND(E360*F360,2)</f>
        <v>0</v>
      </c>
      <c r="H360" s="229">
        <v>145</v>
      </c>
      <c r="I360" s="228">
        <f>ROUND(E360*H360,2)</f>
        <v>145</v>
      </c>
      <c r="J360" s="229">
        <v>0</v>
      </c>
      <c r="K360" s="228">
        <f>ROUND(E360*J360,2)</f>
        <v>0</v>
      </c>
      <c r="L360" s="228">
        <v>15</v>
      </c>
      <c r="M360" s="228">
        <f>G360*(1+L360/100)</f>
        <v>0</v>
      </c>
      <c r="N360" s="228">
        <v>1.8000000000000001E-4</v>
      </c>
      <c r="O360" s="228">
        <f>ROUND(E360*N360,2)</f>
        <v>0</v>
      </c>
      <c r="P360" s="228">
        <v>0</v>
      </c>
      <c r="Q360" s="228">
        <f>ROUND(E360*P360,2)</f>
        <v>0</v>
      </c>
      <c r="R360" s="228"/>
      <c r="S360" s="228" t="s">
        <v>138</v>
      </c>
      <c r="T360" s="228" t="s">
        <v>139</v>
      </c>
      <c r="U360" s="228">
        <v>0</v>
      </c>
      <c r="V360" s="228">
        <f>ROUND(E360*U360,2)</f>
        <v>0</v>
      </c>
      <c r="W360" s="228"/>
      <c r="X360" s="228" t="s">
        <v>205</v>
      </c>
      <c r="Y360" s="209"/>
      <c r="Z360" s="209"/>
      <c r="AA360" s="209"/>
      <c r="AB360" s="209"/>
      <c r="AC360" s="209"/>
      <c r="AD360" s="209"/>
      <c r="AE360" s="209"/>
      <c r="AF360" s="209"/>
      <c r="AG360" s="209" t="s">
        <v>206</v>
      </c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43">
        <v>171</v>
      </c>
      <c r="B361" s="244" t="s">
        <v>610</v>
      </c>
      <c r="C361" s="251" t="s">
        <v>611</v>
      </c>
      <c r="D361" s="245" t="s">
        <v>169</v>
      </c>
      <c r="E361" s="246">
        <v>1</v>
      </c>
      <c r="F361" s="247"/>
      <c r="G361" s="248">
        <f>ROUND(E361*F361,2)</f>
        <v>0</v>
      </c>
      <c r="H361" s="229">
        <v>378</v>
      </c>
      <c r="I361" s="228">
        <f>ROUND(E361*H361,2)</f>
        <v>378</v>
      </c>
      <c r="J361" s="229">
        <v>0</v>
      </c>
      <c r="K361" s="228">
        <f>ROUND(E361*J361,2)</f>
        <v>0</v>
      </c>
      <c r="L361" s="228">
        <v>15</v>
      </c>
      <c r="M361" s="228">
        <f>G361*(1+L361/100)</f>
        <v>0</v>
      </c>
      <c r="N361" s="228">
        <v>4.0000000000000002E-4</v>
      </c>
      <c r="O361" s="228">
        <f>ROUND(E361*N361,2)</f>
        <v>0</v>
      </c>
      <c r="P361" s="228">
        <v>0</v>
      </c>
      <c r="Q361" s="228">
        <f>ROUND(E361*P361,2)</f>
        <v>0</v>
      </c>
      <c r="R361" s="228"/>
      <c r="S361" s="228" t="s">
        <v>138</v>
      </c>
      <c r="T361" s="228" t="s">
        <v>139</v>
      </c>
      <c r="U361" s="228">
        <v>0</v>
      </c>
      <c r="V361" s="228">
        <f>ROUND(E361*U361,2)</f>
        <v>0</v>
      </c>
      <c r="W361" s="228"/>
      <c r="X361" s="228" t="s">
        <v>205</v>
      </c>
      <c r="Y361" s="209"/>
      <c r="Z361" s="209"/>
      <c r="AA361" s="209"/>
      <c r="AB361" s="209"/>
      <c r="AC361" s="209"/>
      <c r="AD361" s="209"/>
      <c r="AE361" s="209"/>
      <c r="AF361" s="209"/>
      <c r="AG361" s="209" t="s">
        <v>206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43">
        <v>172</v>
      </c>
      <c r="B362" s="244" t="s">
        <v>612</v>
      </c>
      <c r="C362" s="251" t="s">
        <v>613</v>
      </c>
      <c r="D362" s="245" t="s">
        <v>169</v>
      </c>
      <c r="E362" s="246">
        <v>1</v>
      </c>
      <c r="F362" s="247"/>
      <c r="G362" s="248">
        <f>ROUND(E362*F362,2)</f>
        <v>0</v>
      </c>
      <c r="H362" s="229">
        <v>885</v>
      </c>
      <c r="I362" s="228">
        <f>ROUND(E362*H362,2)</f>
        <v>885</v>
      </c>
      <c r="J362" s="229">
        <v>0</v>
      </c>
      <c r="K362" s="228">
        <f>ROUND(E362*J362,2)</f>
        <v>0</v>
      </c>
      <c r="L362" s="228">
        <v>15</v>
      </c>
      <c r="M362" s="228">
        <f>G362*(1+L362/100)</f>
        <v>0</v>
      </c>
      <c r="N362" s="228">
        <v>5.0000000000000001E-4</v>
      </c>
      <c r="O362" s="228">
        <f>ROUND(E362*N362,2)</f>
        <v>0</v>
      </c>
      <c r="P362" s="228">
        <v>0</v>
      </c>
      <c r="Q362" s="228">
        <f>ROUND(E362*P362,2)</f>
        <v>0</v>
      </c>
      <c r="R362" s="228"/>
      <c r="S362" s="228" t="s">
        <v>138</v>
      </c>
      <c r="T362" s="228" t="s">
        <v>139</v>
      </c>
      <c r="U362" s="228">
        <v>0</v>
      </c>
      <c r="V362" s="228">
        <f>ROUND(E362*U362,2)</f>
        <v>0</v>
      </c>
      <c r="W362" s="228"/>
      <c r="X362" s="228" t="s">
        <v>205</v>
      </c>
      <c r="Y362" s="209"/>
      <c r="Z362" s="209"/>
      <c r="AA362" s="209"/>
      <c r="AB362" s="209"/>
      <c r="AC362" s="209"/>
      <c r="AD362" s="209"/>
      <c r="AE362" s="209"/>
      <c r="AF362" s="209"/>
      <c r="AG362" s="209" t="s">
        <v>206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ht="20.399999999999999" outlineLevel="1" x14ac:dyDescent="0.25">
      <c r="A363" s="243">
        <v>173</v>
      </c>
      <c r="B363" s="244" t="s">
        <v>614</v>
      </c>
      <c r="C363" s="251" t="s">
        <v>615</v>
      </c>
      <c r="D363" s="245" t="s">
        <v>169</v>
      </c>
      <c r="E363" s="246">
        <v>1</v>
      </c>
      <c r="F363" s="247"/>
      <c r="G363" s="248">
        <f>ROUND(E363*F363,2)</f>
        <v>0</v>
      </c>
      <c r="H363" s="229">
        <v>1416</v>
      </c>
      <c r="I363" s="228">
        <f>ROUND(E363*H363,2)</f>
        <v>1416</v>
      </c>
      <c r="J363" s="229">
        <v>0</v>
      </c>
      <c r="K363" s="228">
        <f>ROUND(E363*J363,2)</f>
        <v>0</v>
      </c>
      <c r="L363" s="228">
        <v>15</v>
      </c>
      <c r="M363" s="228">
        <f>G363*(1+L363/100)</f>
        <v>0</v>
      </c>
      <c r="N363" s="228">
        <v>2.7E-4</v>
      </c>
      <c r="O363" s="228">
        <f>ROUND(E363*N363,2)</f>
        <v>0</v>
      </c>
      <c r="P363" s="228">
        <v>0</v>
      </c>
      <c r="Q363" s="228">
        <f>ROUND(E363*P363,2)</f>
        <v>0</v>
      </c>
      <c r="R363" s="228"/>
      <c r="S363" s="228" t="s">
        <v>138</v>
      </c>
      <c r="T363" s="228" t="s">
        <v>139</v>
      </c>
      <c r="U363" s="228">
        <v>0</v>
      </c>
      <c r="V363" s="228">
        <f>ROUND(E363*U363,2)</f>
        <v>0</v>
      </c>
      <c r="W363" s="228"/>
      <c r="X363" s="228" t="s">
        <v>205</v>
      </c>
      <c r="Y363" s="209"/>
      <c r="Z363" s="209"/>
      <c r="AA363" s="209"/>
      <c r="AB363" s="209"/>
      <c r="AC363" s="209"/>
      <c r="AD363" s="209"/>
      <c r="AE363" s="209"/>
      <c r="AF363" s="209"/>
      <c r="AG363" s="209" t="s">
        <v>206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43">
        <v>174</v>
      </c>
      <c r="B364" s="244" t="s">
        <v>616</v>
      </c>
      <c r="C364" s="251" t="s">
        <v>617</v>
      </c>
      <c r="D364" s="245" t="s">
        <v>618</v>
      </c>
      <c r="E364" s="246">
        <v>15</v>
      </c>
      <c r="F364" s="247"/>
      <c r="G364" s="248">
        <f>ROUND(E364*F364,2)</f>
        <v>0</v>
      </c>
      <c r="H364" s="229">
        <v>12</v>
      </c>
      <c r="I364" s="228">
        <f>ROUND(E364*H364,2)</f>
        <v>180</v>
      </c>
      <c r="J364" s="229">
        <v>0</v>
      </c>
      <c r="K364" s="228">
        <f>ROUND(E364*J364,2)</f>
        <v>0</v>
      </c>
      <c r="L364" s="228">
        <v>15</v>
      </c>
      <c r="M364" s="228">
        <f>G364*(1+L364/100)</f>
        <v>0</v>
      </c>
      <c r="N364" s="228">
        <v>1</v>
      </c>
      <c r="O364" s="228">
        <f>ROUND(E364*N364,2)</f>
        <v>15</v>
      </c>
      <c r="P364" s="228">
        <v>0</v>
      </c>
      <c r="Q364" s="228">
        <f>ROUND(E364*P364,2)</f>
        <v>0</v>
      </c>
      <c r="R364" s="228"/>
      <c r="S364" s="228" t="s">
        <v>138</v>
      </c>
      <c r="T364" s="228" t="s">
        <v>139</v>
      </c>
      <c r="U364" s="228">
        <v>0</v>
      </c>
      <c r="V364" s="228">
        <f>ROUND(E364*U364,2)</f>
        <v>0</v>
      </c>
      <c r="W364" s="228"/>
      <c r="X364" s="228" t="s">
        <v>205</v>
      </c>
      <c r="Y364" s="209"/>
      <c r="Z364" s="209"/>
      <c r="AA364" s="209"/>
      <c r="AB364" s="209"/>
      <c r="AC364" s="209"/>
      <c r="AD364" s="209"/>
      <c r="AE364" s="209"/>
      <c r="AF364" s="209"/>
      <c r="AG364" s="209" t="s">
        <v>206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5">
      <c r="A365" s="243">
        <v>175</v>
      </c>
      <c r="B365" s="244" t="s">
        <v>619</v>
      </c>
      <c r="C365" s="251" t="s">
        <v>620</v>
      </c>
      <c r="D365" s="245" t="s">
        <v>293</v>
      </c>
      <c r="E365" s="246">
        <v>1</v>
      </c>
      <c r="F365" s="247"/>
      <c r="G365" s="248">
        <f>ROUND(E365*F365,2)</f>
        <v>0</v>
      </c>
      <c r="H365" s="229">
        <v>0</v>
      </c>
      <c r="I365" s="228">
        <f>ROUND(E365*H365,2)</f>
        <v>0</v>
      </c>
      <c r="J365" s="229">
        <v>3000</v>
      </c>
      <c r="K365" s="228">
        <f>ROUND(E365*J365,2)</f>
        <v>3000</v>
      </c>
      <c r="L365" s="228">
        <v>15</v>
      </c>
      <c r="M365" s="228">
        <f>G365*(1+L365/100)</f>
        <v>0</v>
      </c>
      <c r="N365" s="228">
        <v>0</v>
      </c>
      <c r="O365" s="228">
        <f>ROUND(E365*N365,2)</f>
        <v>0</v>
      </c>
      <c r="P365" s="228">
        <v>0</v>
      </c>
      <c r="Q365" s="228">
        <f>ROUND(E365*P365,2)</f>
        <v>0</v>
      </c>
      <c r="R365" s="228"/>
      <c r="S365" s="228" t="s">
        <v>138</v>
      </c>
      <c r="T365" s="228" t="s">
        <v>139</v>
      </c>
      <c r="U365" s="228">
        <v>0</v>
      </c>
      <c r="V365" s="228">
        <f>ROUND(E365*U365,2)</f>
        <v>0</v>
      </c>
      <c r="W365" s="228"/>
      <c r="X365" s="228" t="s">
        <v>236</v>
      </c>
      <c r="Y365" s="209"/>
      <c r="Z365" s="209"/>
      <c r="AA365" s="209"/>
      <c r="AB365" s="209"/>
      <c r="AC365" s="209"/>
      <c r="AD365" s="209"/>
      <c r="AE365" s="209"/>
      <c r="AF365" s="209"/>
      <c r="AG365" s="209" t="s">
        <v>237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x14ac:dyDescent="0.25">
      <c r="A366" s="231" t="s">
        <v>133</v>
      </c>
      <c r="B366" s="232" t="s">
        <v>101</v>
      </c>
      <c r="C366" s="250" t="s">
        <v>102</v>
      </c>
      <c r="D366" s="233"/>
      <c r="E366" s="234"/>
      <c r="F366" s="235"/>
      <c r="G366" s="236">
        <f>SUMIF(AG367:AG372,"&lt;&gt;NOR",G367:G372)</f>
        <v>0</v>
      </c>
      <c r="H366" s="230"/>
      <c r="I366" s="230">
        <f>SUM(I367:I372)</f>
        <v>569.14</v>
      </c>
      <c r="J366" s="230"/>
      <c r="K366" s="230">
        <f>SUM(K367:K372)</f>
        <v>874.36</v>
      </c>
      <c r="L366" s="230"/>
      <c r="M366" s="230">
        <f>SUM(M367:M372)</f>
        <v>0</v>
      </c>
      <c r="N366" s="230"/>
      <c r="O366" s="230">
        <f>SUM(O367:O372)</f>
        <v>0</v>
      </c>
      <c r="P366" s="230"/>
      <c r="Q366" s="230">
        <f>SUM(Q367:Q372)</f>
        <v>0</v>
      </c>
      <c r="R366" s="230"/>
      <c r="S366" s="230"/>
      <c r="T366" s="230"/>
      <c r="U366" s="230"/>
      <c r="V366" s="230">
        <f>SUM(V367:V372)</f>
        <v>1.7699999999999998</v>
      </c>
      <c r="W366" s="230"/>
      <c r="X366" s="230"/>
      <c r="AG366" t="s">
        <v>134</v>
      </c>
    </row>
    <row r="367" spans="1:60" outlineLevel="1" x14ac:dyDescent="0.25">
      <c r="A367" s="243">
        <v>176</v>
      </c>
      <c r="B367" s="244" t="s">
        <v>621</v>
      </c>
      <c r="C367" s="251" t="s">
        <v>622</v>
      </c>
      <c r="D367" s="245" t="s">
        <v>169</v>
      </c>
      <c r="E367" s="246">
        <v>2</v>
      </c>
      <c r="F367" s="247"/>
      <c r="G367" s="248">
        <f>ROUND(E367*F367,2)</f>
        <v>0</v>
      </c>
      <c r="H367" s="229">
        <v>75.069999999999993</v>
      </c>
      <c r="I367" s="228">
        <f>ROUND(E367*H367,2)</f>
        <v>150.13999999999999</v>
      </c>
      <c r="J367" s="229">
        <v>116.43</v>
      </c>
      <c r="K367" s="228">
        <f>ROUND(E367*J367,2)</f>
        <v>232.86</v>
      </c>
      <c r="L367" s="228">
        <v>15</v>
      </c>
      <c r="M367" s="228">
        <f>G367*(1+L367/100)</f>
        <v>0</v>
      </c>
      <c r="N367" s="228">
        <v>0</v>
      </c>
      <c r="O367" s="228">
        <f>ROUND(E367*N367,2)</f>
        <v>0</v>
      </c>
      <c r="P367" s="228">
        <v>0</v>
      </c>
      <c r="Q367" s="228">
        <f>ROUND(E367*P367,2)</f>
        <v>0</v>
      </c>
      <c r="R367" s="228"/>
      <c r="S367" s="228" t="s">
        <v>138</v>
      </c>
      <c r="T367" s="228" t="s">
        <v>139</v>
      </c>
      <c r="U367" s="228">
        <v>0.23599999999999999</v>
      </c>
      <c r="V367" s="228">
        <f>ROUND(E367*U367,2)</f>
        <v>0.47</v>
      </c>
      <c r="W367" s="228"/>
      <c r="X367" s="228" t="s">
        <v>163</v>
      </c>
      <c r="Y367" s="209"/>
      <c r="Z367" s="209"/>
      <c r="AA367" s="209"/>
      <c r="AB367" s="209"/>
      <c r="AC367" s="209"/>
      <c r="AD367" s="209"/>
      <c r="AE367" s="209"/>
      <c r="AF367" s="209"/>
      <c r="AG367" s="209" t="s">
        <v>164</v>
      </c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43">
        <v>177</v>
      </c>
      <c r="B368" s="244" t="s">
        <v>623</v>
      </c>
      <c r="C368" s="251" t="s">
        <v>624</v>
      </c>
      <c r="D368" s="245" t="s">
        <v>178</v>
      </c>
      <c r="E368" s="246">
        <v>10</v>
      </c>
      <c r="F368" s="247"/>
      <c r="G368" s="248">
        <f>ROUND(E368*F368,2)</f>
        <v>0</v>
      </c>
      <c r="H368" s="229">
        <v>0</v>
      </c>
      <c r="I368" s="228">
        <f>ROUND(E368*H368,2)</f>
        <v>0</v>
      </c>
      <c r="J368" s="229">
        <v>30.5</v>
      </c>
      <c r="K368" s="228">
        <f>ROUND(E368*J368,2)</f>
        <v>305</v>
      </c>
      <c r="L368" s="228">
        <v>15</v>
      </c>
      <c r="M368" s="228">
        <f>G368*(1+L368/100)</f>
        <v>0</v>
      </c>
      <c r="N368" s="228">
        <v>0</v>
      </c>
      <c r="O368" s="228">
        <f>ROUND(E368*N368,2)</f>
        <v>0</v>
      </c>
      <c r="P368" s="228">
        <v>0</v>
      </c>
      <c r="Q368" s="228">
        <f>ROUND(E368*P368,2)</f>
        <v>0</v>
      </c>
      <c r="R368" s="228"/>
      <c r="S368" s="228" t="s">
        <v>138</v>
      </c>
      <c r="T368" s="228" t="s">
        <v>139</v>
      </c>
      <c r="U368" s="228">
        <v>6.1830000000000003E-2</v>
      </c>
      <c r="V368" s="228">
        <f>ROUND(E368*U368,2)</f>
        <v>0.62</v>
      </c>
      <c r="W368" s="228"/>
      <c r="X368" s="228" t="s">
        <v>163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164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43">
        <v>178</v>
      </c>
      <c r="B369" s="244" t="s">
        <v>625</v>
      </c>
      <c r="C369" s="251" t="s">
        <v>626</v>
      </c>
      <c r="D369" s="245" t="s">
        <v>169</v>
      </c>
      <c r="E369" s="246">
        <v>1</v>
      </c>
      <c r="F369" s="247"/>
      <c r="G369" s="248">
        <f>ROUND(E369*F369,2)</f>
        <v>0</v>
      </c>
      <c r="H369" s="229">
        <v>0</v>
      </c>
      <c r="I369" s="228">
        <f>ROUND(E369*H369,2)</f>
        <v>0</v>
      </c>
      <c r="J369" s="229">
        <v>237</v>
      </c>
      <c r="K369" s="228">
        <f>ROUND(E369*J369,2)</f>
        <v>237</v>
      </c>
      <c r="L369" s="228">
        <v>15</v>
      </c>
      <c r="M369" s="228">
        <f>G369*(1+L369/100)</f>
        <v>0</v>
      </c>
      <c r="N369" s="228">
        <v>0</v>
      </c>
      <c r="O369" s="228">
        <f>ROUND(E369*N369,2)</f>
        <v>0</v>
      </c>
      <c r="P369" s="228">
        <v>0</v>
      </c>
      <c r="Q369" s="228">
        <f>ROUND(E369*P369,2)</f>
        <v>0</v>
      </c>
      <c r="R369" s="228"/>
      <c r="S369" s="228" t="s">
        <v>138</v>
      </c>
      <c r="T369" s="228" t="s">
        <v>139</v>
      </c>
      <c r="U369" s="228">
        <v>0.48</v>
      </c>
      <c r="V369" s="228">
        <f>ROUND(E369*U369,2)</f>
        <v>0.48</v>
      </c>
      <c r="W369" s="228"/>
      <c r="X369" s="228" t="s">
        <v>163</v>
      </c>
      <c r="Y369" s="209"/>
      <c r="Z369" s="209"/>
      <c r="AA369" s="209"/>
      <c r="AB369" s="209"/>
      <c r="AC369" s="209"/>
      <c r="AD369" s="209"/>
      <c r="AE369" s="209"/>
      <c r="AF369" s="209"/>
      <c r="AG369" s="209" t="s">
        <v>164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1" x14ac:dyDescent="0.25">
      <c r="A370" s="243">
        <v>179</v>
      </c>
      <c r="B370" s="244" t="s">
        <v>627</v>
      </c>
      <c r="C370" s="251" t="s">
        <v>628</v>
      </c>
      <c r="D370" s="245" t="s">
        <v>169</v>
      </c>
      <c r="E370" s="246">
        <v>1</v>
      </c>
      <c r="F370" s="247"/>
      <c r="G370" s="248">
        <f>ROUND(E370*F370,2)</f>
        <v>0</v>
      </c>
      <c r="H370" s="229">
        <v>0</v>
      </c>
      <c r="I370" s="228">
        <f>ROUND(E370*H370,2)</f>
        <v>0</v>
      </c>
      <c r="J370" s="229">
        <v>99.5</v>
      </c>
      <c r="K370" s="228">
        <f>ROUND(E370*J370,2)</f>
        <v>99.5</v>
      </c>
      <c r="L370" s="228">
        <v>15</v>
      </c>
      <c r="M370" s="228">
        <f>G370*(1+L370/100)</f>
        <v>0</v>
      </c>
      <c r="N370" s="228">
        <v>0</v>
      </c>
      <c r="O370" s="228">
        <f>ROUND(E370*N370,2)</f>
        <v>0</v>
      </c>
      <c r="P370" s="228">
        <v>0</v>
      </c>
      <c r="Q370" s="228">
        <f>ROUND(E370*P370,2)</f>
        <v>0</v>
      </c>
      <c r="R370" s="228"/>
      <c r="S370" s="228" t="s">
        <v>138</v>
      </c>
      <c r="T370" s="228" t="s">
        <v>139</v>
      </c>
      <c r="U370" s="228">
        <v>0.20166999999999999</v>
      </c>
      <c r="V370" s="228">
        <f>ROUND(E370*U370,2)</f>
        <v>0.2</v>
      </c>
      <c r="W370" s="228"/>
      <c r="X370" s="228" t="s">
        <v>163</v>
      </c>
      <c r="Y370" s="209"/>
      <c r="Z370" s="209"/>
      <c r="AA370" s="209"/>
      <c r="AB370" s="209"/>
      <c r="AC370" s="209"/>
      <c r="AD370" s="209"/>
      <c r="AE370" s="209"/>
      <c r="AF370" s="209"/>
      <c r="AG370" s="209" t="s">
        <v>164</v>
      </c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1" x14ac:dyDescent="0.25">
      <c r="A371" s="243">
        <v>180</v>
      </c>
      <c r="B371" s="244" t="s">
        <v>629</v>
      </c>
      <c r="C371" s="251" t="s">
        <v>630</v>
      </c>
      <c r="D371" s="245" t="s">
        <v>178</v>
      </c>
      <c r="E371" s="246">
        <v>10</v>
      </c>
      <c r="F371" s="247"/>
      <c r="G371" s="248">
        <f>ROUND(E371*F371,2)</f>
        <v>0</v>
      </c>
      <c r="H371" s="229">
        <v>16.899999999999999</v>
      </c>
      <c r="I371" s="228">
        <f>ROUND(E371*H371,2)</f>
        <v>169</v>
      </c>
      <c r="J371" s="229">
        <v>0</v>
      </c>
      <c r="K371" s="228">
        <f>ROUND(E371*J371,2)</f>
        <v>0</v>
      </c>
      <c r="L371" s="228">
        <v>15</v>
      </c>
      <c r="M371" s="228">
        <f>G371*(1+L371/100)</f>
        <v>0</v>
      </c>
      <c r="N371" s="228">
        <v>0</v>
      </c>
      <c r="O371" s="228">
        <f>ROUND(E371*N371,2)</f>
        <v>0</v>
      </c>
      <c r="P371" s="228">
        <v>0</v>
      </c>
      <c r="Q371" s="228">
        <f>ROUND(E371*P371,2)</f>
        <v>0</v>
      </c>
      <c r="R371" s="228"/>
      <c r="S371" s="228" t="s">
        <v>138</v>
      </c>
      <c r="T371" s="228" t="s">
        <v>139</v>
      </c>
      <c r="U371" s="228">
        <v>0</v>
      </c>
      <c r="V371" s="228">
        <f>ROUND(E371*U371,2)</f>
        <v>0</v>
      </c>
      <c r="W371" s="228"/>
      <c r="X371" s="228" t="s">
        <v>205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206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43">
        <v>181</v>
      </c>
      <c r="B372" s="244" t="s">
        <v>631</v>
      </c>
      <c r="C372" s="251" t="s">
        <v>632</v>
      </c>
      <c r="D372" s="245" t="s">
        <v>169</v>
      </c>
      <c r="E372" s="246">
        <v>1</v>
      </c>
      <c r="F372" s="247"/>
      <c r="G372" s="248">
        <f>ROUND(E372*F372,2)</f>
        <v>0</v>
      </c>
      <c r="H372" s="229">
        <v>250</v>
      </c>
      <c r="I372" s="228">
        <f>ROUND(E372*H372,2)</f>
        <v>250</v>
      </c>
      <c r="J372" s="229">
        <v>0</v>
      </c>
      <c r="K372" s="228">
        <f>ROUND(E372*J372,2)</f>
        <v>0</v>
      </c>
      <c r="L372" s="228">
        <v>15</v>
      </c>
      <c r="M372" s="228">
        <f>G372*(1+L372/100)</f>
        <v>0</v>
      </c>
      <c r="N372" s="228">
        <v>1.0000000000000001E-5</v>
      </c>
      <c r="O372" s="228">
        <f>ROUND(E372*N372,2)</f>
        <v>0</v>
      </c>
      <c r="P372" s="228">
        <v>0</v>
      </c>
      <c r="Q372" s="228">
        <f>ROUND(E372*P372,2)</f>
        <v>0</v>
      </c>
      <c r="R372" s="228"/>
      <c r="S372" s="228" t="s">
        <v>138</v>
      </c>
      <c r="T372" s="228" t="s">
        <v>139</v>
      </c>
      <c r="U372" s="228">
        <v>0</v>
      </c>
      <c r="V372" s="228">
        <f>ROUND(E372*U372,2)</f>
        <v>0</v>
      </c>
      <c r="W372" s="228"/>
      <c r="X372" s="228" t="s">
        <v>205</v>
      </c>
      <c r="Y372" s="209"/>
      <c r="Z372" s="209"/>
      <c r="AA372" s="209"/>
      <c r="AB372" s="209"/>
      <c r="AC372" s="209"/>
      <c r="AD372" s="209"/>
      <c r="AE372" s="209"/>
      <c r="AF372" s="209"/>
      <c r="AG372" s="209" t="s">
        <v>206</v>
      </c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x14ac:dyDescent="0.25">
      <c r="A373" s="231" t="s">
        <v>133</v>
      </c>
      <c r="B373" s="232" t="s">
        <v>103</v>
      </c>
      <c r="C373" s="250" t="s">
        <v>104</v>
      </c>
      <c r="D373" s="233"/>
      <c r="E373" s="234"/>
      <c r="F373" s="235"/>
      <c r="G373" s="236">
        <f>SUMIF(AG374:AG381,"&lt;&gt;NOR",G374:G381)</f>
        <v>0</v>
      </c>
      <c r="H373" s="230"/>
      <c r="I373" s="230">
        <f>SUM(I374:I381)</f>
        <v>0</v>
      </c>
      <c r="J373" s="230"/>
      <c r="K373" s="230">
        <f>SUM(K374:K381)</f>
        <v>3121.24</v>
      </c>
      <c r="L373" s="230"/>
      <c r="M373" s="230">
        <f>SUM(M374:M381)</f>
        <v>0</v>
      </c>
      <c r="N373" s="230"/>
      <c r="O373" s="230">
        <f>SUM(O374:O381)</f>
        <v>0</v>
      </c>
      <c r="P373" s="230"/>
      <c r="Q373" s="230">
        <f>SUM(Q374:Q381)</f>
        <v>0</v>
      </c>
      <c r="R373" s="230"/>
      <c r="S373" s="230"/>
      <c r="T373" s="230"/>
      <c r="U373" s="230"/>
      <c r="V373" s="230">
        <f>SUM(V374:V381)</f>
        <v>5.32</v>
      </c>
      <c r="W373" s="230"/>
      <c r="X373" s="230"/>
      <c r="AG373" t="s">
        <v>134</v>
      </c>
    </row>
    <row r="374" spans="1:60" outlineLevel="1" x14ac:dyDescent="0.25">
      <c r="A374" s="243">
        <v>182</v>
      </c>
      <c r="B374" s="244" t="s">
        <v>633</v>
      </c>
      <c r="C374" s="251" t="s">
        <v>634</v>
      </c>
      <c r="D374" s="245" t="s">
        <v>162</v>
      </c>
      <c r="E374" s="246">
        <v>1.1902200000000001</v>
      </c>
      <c r="F374" s="247"/>
      <c r="G374" s="248">
        <f>ROUND(E374*F374,2)</f>
        <v>0</v>
      </c>
      <c r="H374" s="229">
        <v>0</v>
      </c>
      <c r="I374" s="228">
        <f>ROUND(E374*H374,2)</f>
        <v>0</v>
      </c>
      <c r="J374" s="229">
        <v>168.5</v>
      </c>
      <c r="K374" s="228">
        <f>ROUND(E374*J374,2)</f>
        <v>200.55</v>
      </c>
      <c r="L374" s="228">
        <v>15</v>
      </c>
      <c r="M374" s="228">
        <f>G374*(1+L374/100)</f>
        <v>0</v>
      </c>
      <c r="N374" s="228">
        <v>0</v>
      </c>
      <c r="O374" s="228">
        <f>ROUND(E374*N374,2)</f>
        <v>0</v>
      </c>
      <c r="P374" s="228">
        <v>0</v>
      </c>
      <c r="Q374" s="228">
        <f>ROUND(E374*P374,2)</f>
        <v>0</v>
      </c>
      <c r="R374" s="228"/>
      <c r="S374" s="228" t="s">
        <v>138</v>
      </c>
      <c r="T374" s="228" t="s">
        <v>139</v>
      </c>
      <c r="U374" s="228">
        <v>0.27700000000000002</v>
      </c>
      <c r="V374" s="228">
        <f>ROUND(E374*U374,2)</f>
        <v>0.33</v>
      </c>
      <c r="W374" s="228"/>
      <c r="X374" s="228" t="s">
        <v>635</v>
      </c>
      <c r="Y374" s="209"/>
      <c r="Z374" s="209"/>
      <c r="AA374" s="209"/>
      <c r="AB374" s="209"/>
      <c r="AC374" s="209"/>
      <c r="AD374" s="209"/>
      <c r="AE374" s="209"/>
      <c r="AF374" s="209"/>
      <c r="AG374" s="209" t="s">
        <v>636</v>
      </c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43">
        <v>183</v>
      </c>
      <c r="B375" s="244" t="s">
        <v>637</v>
      </c>
      <c r="C375" s="251" t="s">
        <v>638</v>
      </c>
      <c r="D375" s="245" t="s">
        <v>162</v>
      </c>
      <c r="E375" s="246">
        <v>1.1902200000000001</v>
      </c>
      <c r="F375" s="247"/>
      <c r="G375" s="248">
        <f>ROUND(E375*F375,2)</f>
        <v>0</v>
      </c>
      <c r="H375" s="229">
        <v>0</v>
      </c>
      <c r="I375" s="228">
        <f>ROUND(E375*H375,2)</f>
        <v>0</v>
      </c>
      <c r="J375" s="229">
        <v>706</v>
      </c>
      <c r="K375" s="228">
        <f>ROUND(E375*J375,2)</f>
        <v>840.3</v>
      </c>
      <c r="L375" s="228">
        <v>15</v>
      </c>
      <c r="M375" s="228">
        <f>G375*(1+L375/100)</f>
        <v>0</v>
      </c>
      <c r="N375" s="228">
        <v>0</v>
      </c>
      <c r="O375" s="228">
        <f>ROUND(E375*N375,2)</f>
        <v>0</v>
      </c>
      <c r="P375" s="228">
        <v>0</v>
      </c>
      <c r="Q375" s="228">
        <f>ROUND(E375*P375,2)</f>
        <v>0</v>
      </c>
      <c r="R375" s="228"/>
      <c r="S375" s="228" t="s">
        <v>138</v>
      </c>
      <c r="T375" s="228" t="s">
        <v>139</v>
      </c>
      <c r="U375" s="228">
        <v>2.0089999999999999</v>
      </c>
      <c r="V375" s="228">
        <f>ROUND(E375*U375,2)</f>
        <v>2.39</v>
      </c>
      <c r="W375" s="228"/>
      <c r="X375" s="228" t="s">
        <v>635</v>
      </c>
      <c r="Y375" s="209"/>
      <c r="Z375" s="209"/>
      <c r="AA375" s="209"/>
      <c r="AB375" s="209"/>
      <c r="AC375" s="209"/>
      <c r="AD375" s="209"/>
      <c r="AE375" s="209"/>
      <c r="AF375" s="209"/>
      <c r="AG375" s="209" t="s">
        <v>636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43">
        <v>184</v>
      </c>
      <c r="B376" s="244" t="s">
        <v>639</v>
      </c>
      <c r="C376" s="251" t="s">
        <v>640</v>
      </c>
      <c r="D376" s="245" t="s">
        <v>162</v>
      </c>
      <c r="E376" s="246">
        <v>1.1902200000000001</v>
      </c>
      <c r="F376" s="247"/>
      <c r="G376" s="248">
        <f>ROUND(E376*F376,2)</f>
        <v>0</v>
      </c>
      <c r="H376" s="229">
        <v>0</v>
      </c>
      <c r="I376" s="228">
        <f>ROUND(E376*H376,2)</f>
        <v>0</v>
      </c>
      <c r="J376" s="229">
        <v>229.5</v>
      </c>
      <c r="K376" s="228">
        <f>ROUND(E376*J376,2)</f>
        <v>273.16000000000003</v>
      </c>
      <c r="L376" s="228">
        <v>15</v>
      </c>
      <c r="M376" s="228">
        <f>G376*(1+L376/100)</f>
        <v>0</v>
      </c>
      <c r="N376" s="228">
        <v>0</v>
      </c>
      <c r="O376" s="228">
        <f>ROUND(E376*N376,2)</f>
        <v>0</v>
      </c>
      <c r="P376" s="228">
        <v>0</v>
      </c>
      <c r="Q376" s="228">
        <f>ROUND(E376*P376,2)</f>
        <v>0</v>
      </c>
      <c r="R376" s="228"/>
      <c r="S376" s="228" t="s">
        <v>189</v>
      </c>
      <c r="T376" s="228" t="s">
        <v>189</v>
      </c>
      <c r="U376" s="228">
        <v>0.65300000000000002</v>
      </c>
      <c r="V376" s="228">
        <f>ROUND(E376*U376,2)</f>
        <v>0.78</v>
      </c>
      <c r="W376" s="228"/>
      <c r="X376" s="228" t="s">
        <v>635</v>
      </c>
      <c r="Y376" s="209"/>
      <c r="Z376" s="209"/>
      <c r="AA376" s="209"/>
      <c r="AB376" s="209"/>
      <c r="AC376" s="209"/>
      <c r="AD376" s="209"/>
      <c r="AE376" s="209"/>
      <c r="AF376" s="209"/>
      <c r="AG376" s="209" t="s">
        <v>636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5">
      <c r="A377" s="243">
        <v>185</v>
      </c>
      <c r="B377" s="244" t="s">
        <v>641</v>
      </c>
      <c r="C377" s="251" t="s">
        <v>642</v>
      </c>
      <c r="D377" s="245" t="s">
        <v>162</v>
      </c>
      <c r="E377" s="246">
        <v>1.1902200000000001</v>
      </c>
      <c r="F377" s="247"/>
      <c r="G377" s="248">
        <f>ROUND(E377*F377,2)</f>
        <v>0</v>
      </c>
      <c r="H377" s="229">
        <v>0</v>
      </c>
      <c r="I377" s="228">
        <f>ROUND(E377*H377,2)</f>
        <v>0</v>
      </c>
      <c r="J377" s="229">
        <v>234.5</v>
      </c>
      <c r="K377" s="228">
        <f>ROUND(E377*J377,2)</f>
        <v>279.11</v>
      </c>
      <c r="L377" s="228">
        <v>15</v>
      </c>
      <c r="M377" s="228">
        <f>G377*(1+L377/100)</f>
        <v>0</v>
      </c>
      <c r="N377" s="228">
        <v>0</v>
      </c>
      <c r="O377" s="228">
        <f>ROUND(E377*N377,2)</f>
        <v>0</v>
      </c>
      <c r="P377" s="228">
        <v>0</v>
      </c>
      <c r="Q377" s="228">
        <f>ROUND(E377*P377,2)</f>
        <v>0</v>
      </c>
      <c r="R377" s="228"/>
      <c r="S377" s="228" t="s">
        <v>138</v>
      </c>
      <c r="T377" s="228" t="s">
        <v>139</v>
      </c>
      <c r="U377" s="228">
        <v>0.49</v>
      </c>
      <c r="V377" s="228">
        <f>ROUND(E377*U377,2)</f>
        <v>0.57999999999999996</v>
      </c>
      <c r="W377" s="228"/>
      <c r="X377" s="228" t="s">
        <v>635</v>
      </c>
      <c r="Y377" s="209"/>
      <c r="Z377" s="209"/>
      <c r="AA377" s="209"/>
      <c r="AB377" s="209"/>
      <c r="AC377" s="209"/>
      <c r="AD377" s="209"/>
      <c r="AE377" s="209"/>
      <c r="AF377" s="209"/>
      <c r="AG377" s="209" t="s">
        <v>636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43">
        <v>186</v>
      </c>
      <c r="B378" s="244" t="s">
        <v>643</v>
      </c>
      <c r="C378" s="251" t="s">
        <v>644</v>
      </c>
      <c r="D378" s="245" t="s">
        <v>162</v>
      </c>
      <c r="E378" s="246">
        <v>1.1902200000000001</v>
      </c>
      <c r="F378" s="247"/>
      <c r="G378" s="248">
        <f>ROUND(E378*F378,2)</f>
        <v>0</v>
      </c>
      <c r="H378" s="229">
        <v>0</v>
      </c>
      <c r="I378" s="228">
        <f>ROUND(E378*H378,2)</f>
        <v>0</v>
      </c>
      <c r="J378" s="229">
        <v>16</v>
      </c>
      <c r="K378" s="228">
        <f>ROUND(E378*J378,2)</f>
        <v>19.04</v>
      </c>
      <c r="L378" s="228">
        <v>15</v>
      </c>
      <c r="M378" s="228">
        <f>G378*(1+L378/100)</f>
        <v>0</v>
      </c>
      <c r="N378" s="228">
        <v>0</v>
      </c>
      <c r="O378" s="228">
        <f>ROUND(E378*N378,2)</f>
        <v>0</v>
      </c>
      <c r="P378" s="228">
        <v>0</v>
      </c>
      <c r="Q378" s="228">
        <f>ROUND(E378*P378,2)</f>
        <v>0</v>
      </c>
      <c r="R378" s="228"/>
      <c r="S378" s="228" t="s">
        <v>138</v>
      </c>
      <c r="T378" s="228" t="s">
        <v>139</v>
      </c>
      <c r="U378" s="228">
        <v>0</v>
      </c>
      <c r="V378" s="228">
        <f>ROUND(E378*U378,2)</f>
        <v>0</v>
      </c>
      <c r="W378" s="228"/>
      <c r="X378" s="228" t="s">
        <v>635</v>
      </c>
      <c r="Y378" s="209"/>
      <c r="Z378" s="209"/>
      <c r="AA378" s="209"/>
      <c r="AB378" s="209"/>
      <c r="AC378" s="209"/>
      <c r="AD378" s="209"/>
      <c r="AE378" s="209"/>
      <c r="AF378" s="209"/>
      <c r="AG378" s="209" t="s">
        <v>636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43">
        <v>187</v>
      </c>
      <c r="B379" s="244" t="s">
        <v>645</v>
      </c>
      <c r="C379" s="251" t="s">
        <v>646</v>
      </c>
      <c r="D379" s="245" t="s">
        <v>162</v>
      </c>
      <c r="E379" s="246">
        <v>1.1902200000000001</v>
      </c>
      <c r="F379" s="247"/>
      <c r="G379" s="248">
        <f>ROUND(E379*F379,2)</f>
        <v>0</v>
      </c>
      <c r="H379" s="229">
        <v>0</v>
      </c>
      <c r="I379" s="228">
        <f>ROUND(E379*H379,2)</f>
        <v>0</v>
      </c>
      <c r="J379" s="229">
        <v>331</v>
      </c>
      <c r="K379" s="228">
        <f>ROUND(E379*J379,2)</f>
        <v>393.96</v>
      </c>
      <c r="L379" s="228">
        <v>15</v>
      </c>
      <c r="M379" s="228">
        <f>G379*(1+L379/100)</f>
        <v>0</v>
      </c>
      <c r="N379" s="228">
        <v>0</v>
      </c>
      <c r="O379" s="228">
        <f>ROUND(E379*N379,2)</f>
        <v>0</v>
      </c>
      <c r="P379" s="228">
        <v>0</v>
      </c>
      <c r="Q379" s="228">
        <f>ROUND(E379*P379,2)</f>
        <v>0</v>
      </c>
      <c r="R379" s="228"/>
      <c r="S379" s="228" t="s">
        <v>138</v>
      </c>
      <c r="T379" s="228" t="s">
        <v>139</v>
      </c>
      <c r="U379" s="228">
        <v>0.94199999999999995</v>
      </c>
      <c r="V379" s="228">
        <f>ROUND(E379*U379,2)</f>
        <v>1.1200000000000001</v>
      </c>
      <c r="W379" s="228"/>
      <c r="X379" s="228" t="s">
        <v>635</v>
      </c>
      <c r="Y379" s="209"/>
      <c r="Z379" s="209"/>
      <c r="AA379" s="209"/>
      <c r="AB379" s="209"/>
      <c r="AC379" s="209"/>
      <c r="AD379" s="209"/>
      <c r="AE379" s="209"/>
      <c r="AF379" s="209"/>
      <c r="AG379" s="209" t="s">
        <v>636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43">
        <v>188</v>
      </c>
      <c r="B380" s="244" t="s">
        <v>647</v>
      </c>
      <c r="C380" s="251" t="s">
        <v>648</v>
      </c>
      <c r="D380" s="245" t="s">
        <v>162</v>
      </c>
      <c r="E380" s="246">
        <v>1.1902200000000001</v>
      </c>
      <c r="F380" s="247"/>
      <c r="G380" s="248">
        <f>ROUND(E380*F380,2)</f>
        <v>0</v>
      </c>
      <c r="H380" s="229">
        <v>0</v>
      </c>
      <c r="I380" s="228">
        <f>ROUND(E380*H380,2)</f>
        <v>0</v>
      </c>
      <c r="J380" s="229">
        <v>36.9</v>
      </c>
      <c r="K380" s="228">
        <f>ROUND(E380*J380,2)</f>
        <v>43.92</v>
      </c>
      <c r="L380" s="228">
        <v>15</v>
      </c>
      <c r="M380" s="228">
        <f>G380*(1+L380/100)</f>
        <v>0</v>
      </c>
      <c r="N380" s="228">
        <v>0</v>
      </c>
      <c r="O380" s="228">
        <f>ROUND(E380*N380,2)</f>
        <v>0</v>
      </c>
      <c r="P380" s="228">
        <v>0</v>
      </c>
      <c r="Q380" s="228">
        <f>ROUND(E380*P380,2)</f>
        <v>0</v>
      </c>
      <c r="R380" s="228"/>
      <c r="S380" s="228" t="s">
        <v>138</v>
      </c>
      <c r="T380" s="228" t="s">
        <v>139</v>
      </c>
      <c r="U380" s="228">
        <v>0.105</v>
      </c>
      <c r="V380" s="228">
        <f>ROUND(E380*U380,2)</f>
        <v>0.12</v>
      </c>
      <c r="W380" s="228"/>
      <c r="X380" s="228" t="s">
        <v>635</v>
      </c>
      <c r="Y380" s="209"/>
      <c r="Z380" s="209"/>
      <c r="AA380" s="209"/>
      <c r="AB380" s="209"/>
      <c r="AC380" s="209"/>
      <c r="AD380" s="209"/>
      <c r="AE380" s="209"/>
      <c r="AF380" s="209"/>
      <c r="AG380" s="209" t="s">
        <v>636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5">
      <c r="A381" s="237">
        <v>189</v>
      </c>
      <c r="B381" s="238" t="s">
        <v>649</v>
      </c>
      <c r="C381" s="252" t="s">
        <v>650</v>
      </c>
      <c r="D381" s="239" t="s">
        <v>162</v>
      </c>
      <c r="E381" s="240">
        <v>1.1902200000000001</v>
      </c>
      <c r="F381" s="241"/>
      <c r="G381" s="242">
        <f>ROUND(E381*F381,2)</f>
        <v>0</v>
      </c>
      <c r="H381" s="229">
        <v>0</v>
      </c>
      <c r="I381" s="228">
        <f>ROUND(E381*H381,2)</f>
        <v>0</v>
      </c>
      <c r="J381" s="229">
        <v>900</v>
      </c>
      <c r="K381" s="228">
        <f>ROUND(E381*J381,2)</f>
        <v>1071.2</v>
      </c>
      <c r="L381" s="228">
        <v>15</v>
      </c>
      <c r="M381" s="228">
        <f>G381*(1+L381/100)</f>
        <v>0</v>
      </c>
      <c r="N381" s="228">
        <v>0</v>
      </c>
      <c r="O381" s="228">
        <f>ROUND(E381*N381,2)</f>
        <v>0</v>
      </c>
      <c r="P381" s="228">
        <v>0</v>
      </c>
      <c r="Q381" s="228">
        <f>ROUND(E381*P381,2)</f>
        <v>0</v>
      </c>
      <c r="R381" s="228"/>
      <c r="S381" s="228" t="s">
        <v>138</v>
      </c>
      <c r="T381" s="228" t="s">
        <v>139</v>
      </c>
      <c r="U381" s="228">
        <v>0</v>
      </c>
      <c r="V381" s="228">
        <f>ROUND(E381*U381,2)</f>
        <v>0</v>
      </c>
      <c r="W381" s="228"/>
      <c r="X381" s="228" t="s">
        <v>635</v>
      </c>
      <c r="Y381" s="209"/>
      <c r="Z381" s="209"/>
      <c r="AA381" s="209"/>
      <c r="AB381" s="209"/>
      <c r="AC381" s="209"/>
      <c r="AD381" s="209"/>
      <c r="AE381" s="209"/>
      <c r="AF381" s="209"/>
      <c r="AG381" s="209" t="s">
        <v>636</v>
      </c>
      <c r="AH381" s="209"/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x14ac:dyDescent="0.25">
      <c r="A382" s="3"/>
      <c r="B382" s="4"/>
      <c r="C382" s="253"/>
      <c r="D382" s="6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AE382">
        <v>15</v>
      </c>
      <c r="AF382">
        <v>21</v>
      </c>
      <c r="AG382" t="s">
        <v>120</v>
      </c>
    </row>
    <row r="383" spans="1:60" x14ac:dyDescent="0.25">
      <c r="A383" s="212"/>
      <c r="B383" s="213" t="s">
        <v>31</v>
      </c>
      <c r="C383" s="254"/>
      <c r="D383" s="214"/>
      <c r="E383" s="215"/>
      <c r="F383" s="215"/>
      <c r="G383" s="249">
        <f>G8+G20+G27+G29+G40+G45+G68+G79+G82+G88+G107+G109+G118+G120+G129+G136+G165+G170+G198+G203+G230+G258+G290+G295+G323+G325+G366+G373</f>
        <v>0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AE383">
        <f>SUMIF(L7:L381,AE382,G7:G381)</f>
        <v>0</v>
      </c>
      <c r="AF383">
        <f>SUMIF(L7:L381,AF382,G7:G381)</f>
        <v>0</v>
      </c>
      <c r="AG383" t="s">
        <v>156</v>
      </c>
    </row>
    <row r="384" spans="1:60" x14ac:dyDescent="0.25">
      <c r="A384" s="3"/>
      <c r="B384" s="4"/>
      <c r="C384" s="253"/>
      <c r="D384" s="6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33" x14ac:dyDescent="0.25">
      <c r="A385" s="3"/>
      <c r="B385" s="4"/>
      <c r="C385" s="253"/>
      <c r="D385" s="6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33" x14ac:dyDescent="0.25">
      <c r="A386" s="216" t="s">
        <v>157</v>
      </c>
      <c r="B386" s="216"/>
      <c r="C386" s="255"/>
      <c r="D386" s="6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33" x14ac:dyDescent="0.25">
      <c r="A387" s="217"/>
      <c r="B387" s="218"/>
      <c r="C387" s="256"/>
      <c r="D387" s="218"/>
      <c r="E387" s="218"/>
      <c r="F387" s="218"/>
      <c r="G387" s="21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AG387" t="s">
        <v>158</v>
      </c>
    </row>
    <row r="388" spans="1:33" x14ac:dyDescent="0.25">
      <c r="A388" s="220"/>
      <c r="B388" s="221"/>
      <c r="C388" s="257"/>
      <c r="D388" s="221"/>
      <c r="E388" s="221"/>
      <c r="F388" s="221"/>
      <c r="G388" s="22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33" x14ac:dyDescent="0.25">
      <c r="A389" s="220"/>
      <c r="B389" s="221"/>
      <c r="C389" s="257"/>
      <c r="D389" s="221"/>
      <c r="E389" s="221"/>
      <c r="F389" s="221"/>
      <c r="G389" s="22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33" x14ac:dyDescent="0.25">
      <c r="A390" s="220"/>
      <c r="B390" s="221"/>
      <c r="C390" s="257"/>
      <c r="D390" s="221"/>
      <c r="E390" s="221"/>
      <c r="F390" s="221"/>
      <c r="G390" s="22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33" x14ac:dyDescent="0.25">
      <c r="A391" s="223"/>
      <c r="B391" s="224"/>
      <c r="C391" s="258"/>
      <c r="D391" s="224"/>
      <c r="E391" s="224"/>
      <c r="F391" s="224"/>
      <c r="G391" s="22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33" x14ac:dyDescent="0.25">
      <c r="A392" s="3"/>
      <c r="B392" s="4"/>
      <c r="C392" s="253"/>
      <c r="D392" s="6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33" x14ac:dyDescent="0.25">
      <c r="C393" s="259"/>
      <c r="D393" s="10"/>
      <c r="AG393" t="s">
        <v>159</v>
      </c>
    </row>
    <row r="394" spans="1:33" x14ac:dyDescent="0.25">
      <c r="D394" s="10"/>
    </row>
    <row r="395" spans="1:33" x14ac:dyDescent="0.25">
      <c r="D395" s="10"/>
    </row>
    <row r="396" spans="1:33" x14ac:dyDescent="0.25">
      <c r="D396" s="10"/>
    </row>
    <row r="397" spans="1:33" x14ac:dyDescent="0.25">
      <c r="D397" s="10"/>
    </row>
    <row r="398" spans="1:33" x14ac:dyDescent="0.25">
      <c r="D398" s="10"/>
    </row>
    <row r="399" spans="1:33" x14ac:dyDescent="0.25">
      <c r="D399" s="10"/>
    </row>
    <row r="400" spans="1:33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386:C386"/>
    <mergeCell ref="A387:G39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363" activePane="bottomLeft" state="frozen"/>
      <selection pane="bottomLeft" activeCell="AA374" sqref="AA374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108</v>
      </c>
    </row>
    <row r="2" spans="1:60" ht="25.05" customHeight="1" x14ac:dyDescent="0.25">
      <c r="A2" s="195" t="s">
        <v>8</v>
      </c>
      <c r="B2" s="49"/>
      <c r="C2" s="198" t="s">
        <v>651</v>
      </c>
      <c r="D2" s="196"/>
      <c r="E2" s="196"/>
      <c r="F2" s="196"/>
      <c r="G2" s="197"/>
      <c r="AG2" t="s">
        <v>109</v>
      </c>
    </row>
    <row r="3" spans="1:60" ht="25.05" customHeight="1" x14ac:dyDescent="0.25">
      <c r="A3" s="195" t="s">
        <v>9</v>
      </c>
      <c r="B3" s="49"/>
      <c r="C3" s="198" t="s">
        <v>43</v>
      </c>
      <c r="D3" s="196"/>
      <c r="E3" s="196"/>
      <c r="F3" s="196"/>
      <c r="G3" s="197"/>
      <c r="AC3" s="174" t="s">
        <v>109</v>
      </c>
      <c r="AG3" t="s">
        <v>110</v>
      </c>
    </row>
    <row r="4" spans="1:60" ht="25.05" customHeight="1" x14ac:dyDescent="0.25">
      <c r="A4" s="199" t="s">
        <v>10</v>
      </c>
      <c r="B4" s="200"/>
      <c r="C4" s="201" t="s">
        <v>49</v>
      </c>
      <c r="D4" s="202"/>
      <c r="E4" s="202"/>
      <c r="F4" s="202"/>
      <c r="G4" s="203"/>
      <c r="AG4" t="s">
        <v>111</v>
      </c>
    </row>
    <row r="5" spans="1:60" x14ac:dyDescent="0.25">
      <c r="D5" s="10"/>
    </row>
    <row r="6" spans="1:60" ht="39.6" x14ac:dyDescent="0.25">
      <c r="A6" s="205" t="s">
        <v>112</v>
      </c>
      <c r="B6" s="207" t="s">
        <v>113</v>
      </c>
      <c r="C6" s="207" t="s">
        <v>114</v>
      </c>
      <c r="D6" s="206" t="s">
        <v>115</v>
      </c>
      <c r="E6" s="205" t="s">
        <v>116</v>
      </c>
      <c r="F6" s="204" t="s">
        <v>117</v>
      </c>
      <c r="G6" s="205" t="s">
        <v>31</v>
      </c>
      <c r="H6" s="208" t="s">
        <v>32</v>
      </c>
      <c r="I6" s="208" t="s">
        <v>118</v>
      </c>
      <c r="J6" s="208" t="s">
        <v>33</v>
      </c>
      <c r="K6" s="208" t="s">
        <v>119</v>
      </c>
      <c r="L6" s="208" t="s">
        <v>120</v>
      </c>
      <c r="M6" s="208" t="s">
        <v>121</v>
      </c>
      <c r="N6" s="208" t="s">
        <v>122</v>
      </c>
      <c r="O6" s="208" t="s">
        <v>123</v>
      </c>
      <c r="P6" s="208" t="s">
        <v>124</v>
      </c>
      <c r="Q6" s="208" t="s">
        <v>125</v>
      </c>
      <c r="R6" s="208" t="s">
        <v>126</v>
      </c>
      <c r="S6" s="208" t="s">
        <v>127</v>
      </c>
      <c r="T6" s="208" t="s">
        <v>128</v>
      </c>
      <c r="U6" s="208" t="s">
        <v>129</v>
      </c>
      <c r="V6" s="208" t="s">
        <v>130</v>
      </c>
      <c r="W6" s="208" t="s">
        <v>131</v>
      </c>
      <c r="X6" s="208" t="s">
        <v>132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133</v>
      </c>
      <c r="B8" s="232" t="s">
        <v>55</v>
      </c>
      <c r="C8" s="250" t="s">
        <v>56</v>
      </c>
      <c r="D8" s="233"/>
      <c r="E8" s="234"/>
      <c r="F8" s="235"/>
      <c r="G8" s="236">
        <f>SUMIF(AG9:AG19,"&lt;&gt;NOR",G9:G19)</f>
        <v>0</v>
      </c>
      <c r="H8" s="230"/>
      <c r="I8" s="230">
        <f>SUM(I9:I19)</f>
        <v>3989.35</v>
      </c>
      <c r="J8" s="230"/>
      <c r="K8" s="230">
        <f>SUM(K9:K19)</f>
        <v>4063.8500000000004</v>
      </c>
      <c r="L8" s="230"/>
      <c r="M8" s="230">
        <f>SUM(M9:M19)</f>
        <v>0</v>
      </c>
      <c r="N8" s="230"/>
      <c r="O8" s="230">
        <f>SUM(O9:O19)</f>
        <v>0.49000000000000005</v>
      </c>
      <c r="P8" s="230"/>
      <c r="Q8" s="230">
        <f>SUM(Q9:Q19)</f>
        <v>0</v>
      </c>
      <c r="R8" s="230"/>
      <c r="S8" s="230"/>
      <c r="T8" s="230"/>
      <c r="U8" s="230"/>
      <c r="V8" s="230">
        <f>SUM(V9:V19)</f>
        <v>8.4</v>
      </c>
      <c r="W8" s="230"/>
      <c r="X8" s="230"/>
      <c r="AG8" t="s">
        <v>134</v>
      </c>
    </row>
    <row r="9" spans="1:60" outlineLevel="1" x14ac:dyDescent="0.25">
      <c r="A9" s="237">
        <v>1</v>
      </c>
      <c r="B9" s="238" t="s">
        <v>160</v>
      </c>
      <c r="C9" s="252" t="s">
        <v>161</v>
      </c>
      <c r="D9" s="239" t="s">
        <v>162</v>
      </c>
      <c r="E9" s="240">
        <v>7.3400000000000002E-3</v>
      </c>
      <c r="F9" s="241"/>
      <c r="G9" s="242">
        <f>ROUND(E9*F9,2)</f>
        <v>0</v>
      </c>
      <c r="H9" s="229">
        <v>42724.55</v>
      </c>
      <c r="I9" s="228">
        <f>ROUND(E9*H9,2)</f>
        <v>313.60000000000002</v>
      </c>
      <c r="J9" s="229">
        <v>9555.4500000000007</v>
      </c>
      <c r="K9" s="228">
        <f>ROUND(E9*J9,2)</f>
        <v>70.14</v>
      </c>
      <c r="L9" s="228">
        <v>15</v>
      </c>
      <c r="M9" s="228">
        <f>G9*(1+L9/100)</f>
        <v>0</v>
      </c>
      <c r="N9" s="228">
        <v>1.0900000000000001</v>
      </c>
      <c r="O9" s="228">
        <f>ROUND(E9*N9,2)</f>
        <v>0.01</v>
      </c>
      <c r="P9" s="228">
        <v>0</v>
      </c>
      <c r="Q9" s="228">
        <f>ROUND(E9*P9,2)</f>
        <v>0</v>
      </c>
      <c r="R9" s="228"/>
      <c r="S9" s="228" t="s">
        <v>138</v>
      </c>
      <c r="T9" s="228" t="s">
        <v>139</v>
      </c>
      <c r="U9" s="228">
        <v>20.6</v>
      </c>
      <c r="V9" s="228">
        <f>ROUND(E9*U9,2)</f>
        <v>0.15</v>
      </c>
      <c r="W9" s="228"/>
      <c r="X9" s="228" t="s">
        <v>163</v>
      </c>
      <c r="Y9" s="209"/>
      <c r="Z9" s="209"/>
      <c r="AA9" s="209"/>
      <c r="AB9" s="209"/>
      <c r="AC9" s="209"/>
      <c r="AD9" s="209"/>
      <c r="AE9" s="209"/>
      <c r="AF9" s="209"/>
      <c r="AG9" s="209" t="s">
        <v>164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26"/>
      <c r="B10" s="227"/>
      <c r="C10" s="264" t="s">
        <v>165</v>
      </c>
      <c r="D10" s="260"/>
      <c r="E10" s="261">
        <v>7.3400000000000002E-3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09"/>
      <c r="Z10" s="209"/>
      <c r="AA10" s="209"/>
      <c r="AB10" s="209"/>
      <c r="AC10" s="209"/>
      <c r="AD10" s="209"/>
      <c r="AE10" s="209"/>
      <c r="AF10" s="209"/>
      <c r="AG10" s="209" t="s">
        <v>166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3">
        <v>2</v>
      </c>
      <c r="B11" s="244" t="s">
        <v>167</v>
      </c>
      <c r="C11" s="251" t="s">
        <v>168</v>
      </c>
      <c r="D11" s="245" t="s">
        <v>169</v>
      </c>
      <c r="E11" s="246">
        <v>1</v>
      </c>
      <c r="F11" s="247"/>
      <c r="G11" s="248">
        <f>ROUND(E11*F11,2)</f>
        <v>0</v>
      </c>
      <c r="H11" s="229">
        <v>11.69</v>
      </c>
      <c r="I11" s="228">
        <f>ROUND(E11*H11,2)</f>
        <v>11.69</v>
      </c>
      <c r="J11" s="229">
        <v>524.30999999999995</v>
      </c>
      <c r="K11" s="228">
        <f>ROUND(E11*J11,2)</f>
        <v>524.30999999999995</v>
      </c>
      <c r="L11" s="228">
        <v>15</v>
      </c>
      <c r="M11" s="228">
        <f>G11*(1+L11/100)</f>
        <v>0</v>
      </c>
      <c r="N11" s="228">
        <v>2.4000000000000001E-4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138</v>
      </c>
      <c r="T11" s="228" t="s">
        <v>139</v>
      </c>
      <c r="U11" s="228">
        <v>1.04</v>
      </c>
      <c r="V11" s="228">
        <f>ROUND(E11*U11,2)</f>
        <v>1.04</v>
      </c>
      <c r="W11" s="228"/>
      <c r="X11" s="228" t="s">
        <v>163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164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ht="20.399999999999999" outlineLevel="1" x14ac:dyDescent="0.25">
      <c r="A12" s="237">
        <v>3</v>
      </c>
      <c r="B12" s="238" t="s">
        <v>170</v>
      </c>
      <c r="C12" s="252" t="s">
        <v>171</v>
      </c>
      <c r="D12" s="239" t="s">
        <v>172</v>
      </c>
      <c r="E12" s="240">
        <v>7.9809999999999999</v>
      </c>
      <c r="F12" s="241"/>
      <c r="G12" s="242">
        <f>ROUND(E12*F12,2)</f>
        <v>0</v>
      </c>
      <c r="H12" s="229">
        <v>404.76</v>
      </c>
      <c r="I12" s="228">
        <f>ROUND(E12*H12,2)</f>
        <v>3230.39</v>
      </c>
      <c r="J12" s="229">
        <v>247.24</v>
      </c>
      <c r="K12" s="228">
        <f>ROUND(E12*J12,2)</f>
        <v>1973.22</v>
      </c>
      <c r="L12" s="228">
        <v>15</v>
      </c>
      <c r="M12" s="228">
        <f>G12*(1+L12/100)</f>
        <v>0</v>
      </c>
      <c r="N12" s="228">
        <v>5.654E-2</v>
      </c>
      <c r="O12" s="228">
        <f>ROUND(E12*N12,2)</f>
        <v>0.45</v>
      </c>
      <c r="P12" s="228">
        <v>0</v>
      </c>
      <c r="Q12" s="228">
        <f>ROUND(E12*P12,2)</f>
        <v>0</v>
      </c>
      <c r="R12" s="228"/>
      <c r="S12" s="228" t="s">
        <v>138</v>
      </c>
      <c r="T12" s="228" t="s">
        <v>139</v>
      </c>
      <c r="U12" s="228">
        <v>0.51744999999999997</v>
      </c>
      <c r="V12" s="228">
        <f>ROUND(E12*U12,2)</f>
        <v>4.13</v>
      </c>
      <c r="W12" s="228"/>
      <c r="X12" s="228" t="s">
        <v>163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164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26"/>
      <c r="B13" s="227"/>
      <c r="C13" s="264" t="s">
        <v>173</v>
      </c>
      <c r="D13" s="260"/>
      <c r="E13" s="261">
        <v>4.9400000000000004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09"/>
      <c r="Z13" s="209"/>
      <c r="AA13" s="209"/>
      <c r="AB13" s="209"/>
      <c r="AC13" s="209"/>
      <c r="AD13" s="209"/>
      <c r="AE13" s="209"/>
      <c r="AF13" s="209"/>
      <c r="AG13" s="209" t="s">
        <v>166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26"/>
      <c r="B14" s="227"/>
      <c r="C14" s="264" t="s">
        <v>174</v>
      </c>
      <c r="D14" s="260"/>
      <c r="E14" s="261">
        <v>-1.379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09"/>
      <c r="Z14" s="209"/>
      <c r="AA14" s="209"/>
      <c r="AB14" s="209"/>
      <c r="AC14" s="209"/>
      <c r="AD14" s="209"/>
      <c r="AE14" s="209"/>
      <c r="AF14" s="209"/>
      <c r="AG14" s="209" t="s">
        <v>166</v>
      </c>
      <c r="AH14" s="209">
        <v>0</v>
      </c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26"/>
      <c r="B15" s="227"/>
      <c r="C15" s="264" t="s">
        <v>175</v>
      </c>
      <c r="D15" s="260"/>
      <c r="E15" s="261">
        <v>4.42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09"/>
      <c r="Z15" s="209"/>
      <c r="AA15" s="209"/>
      <c r="AB15" s="209"/>
      <c r="AC15" s="209"/>
      <c r="AD15" s="209"/>
      <c r="AE15" s="209"/>
      <c r="AF15" s="209"/>
      <c r="AG15" s="209" t="s">
        <v>166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7">
        <v>4</v>
      </c>
      <c r="B16" s="238" t="s">
        <v>176</v>
      </c>
      <c r="C16" s="252" t="s">
        <v>177</v>
      </c>
      <c r="D16" s="239" t="s">
        <v>178</v>
      </c>
      <c r="E16" s="240">
        <v>13</v>
      </c>
      <c r="F16" s="241"/>
      <c r="G16" s="242">
        <f>ROUND(E16*F16,2)</f>
        <v>0</v>
      </c>
      <c r="H16" s="229">
        <v>24.99</v>
      </c>
      <c r="I16" s="228">
        <f>ROUND(E16*H16,2)</f>
        <v>324.87</v>
      </c>
      <c r="J16" s="229">
        <v>108.51</v>
      </c>
      <c r="K16" s="228">
        <f>ROUND(E16*J16,2)</f>
        <v>1410.63</v>
      </c>
      <c r="L16" s="228">
        <v>15</v>
      </c>
      <c r="M16" s="228">
        <f>G16*(1+L16/100)</f>
        <v>0</v>
      </c>
      <c r="N16" s="228">
        <v>1.0200000000000001E-3</v>
      </c>
      <c r="O16" s="228">
        <f>ROUND(E16*N16,2)</f>
        <v>0.01</v>
      </c>
      <c r="P16" s="228">
        <v>0</v>
      </c>
      <c r="Q16" s="228">
        <f>ROUND(E16*P16,2)</f>
        <v>0</v>
      </c>
      <c r="R16" s="228"/>
      <c r="S16" s="228" t="s">
        <v>138</v>
      </c>
      <c r="T16" s="228" t="s">
        <v>139</v>
      </c>
      <c r="U16" s="228">
        <v>0.223</v>
      </c>
      <c r="V16" s="228">
        <f>ROUND(E16*U16,2)</f>
        <v>2.9</v>
      </c>
      <c r="W16" s="228"/>
      <c r="X16" s="228" t="s">
        <v>163</v>
      </c>
      <c r="Y16" s="209"/>
      <c r="Z16" s="209"/>
      <c r="AA16" s="209"/>
      <c r="AB16" s="209"/>
      <c r="AC16" s="209"/>
      <c r="AD16" s="209"/>
      <c r="AE16" s="209"/>
      <c r="AF16" s="209"/>
      <c r="AG16" s="209" t="s">
        <v>164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26"/>
      <c r="B17" s="227"/>
      <c r="C17" s="264" t="s">
        <v>179</v>
      </c>
      <c r="D17" s="260"/>
      <c r="E17" s="261">
        <v>13</v>
      </c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09"/>
      <c r="Z17" s="209"/>
      <c r="AA17" s="209"/>
      <c r="AB17" s="209"/>
      <c r="AC17" s="209"/>
      <c r="AD17" s="209"/>
      <c r="AE17" s="209"/>
      <c r="AF17" s="209"/>
      <c r="AG17" s="209" t="s">
        <v>166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37">
        <v>5</v>
      </c>
      <c r="B18" s="238" t="s">
        <v>180</v>
      </c>
      <c r="C18" s="252" t="s">
        <v>181</v>
      </c>
      <c r="D18" s="239" t="s">
        <v>172</v>
      </c>
      <c r="E18" s="240">
        <v>0.23</v>
      </c>
      <c r="F18" s="241"/>
      <c r="G18" s="242">
        <f>ROUND(E18*F18,2)</f>
        <v>0</v>
      </c>
      <c r="H18" s="229">
        <v>473.03</v>
      </c>
      <c r="I18" s="228">
        <f>ROUND(E18*H18,2)</f>
        <v>108.8</v>
      </c>
      <c r="J18" s="229">
        <v>371.97</v>
      </c>
      <c r="K18" s="228">
        <f>ROUND(E18*J18,2)</f>
        <v>85.55</v>
      </c>
      <c r="L18" s="228">
        <v>15</v>
      </c>
      <c r="M18" s="228">
        <f>G18*(1+L18/100)</f>
        <v>0</v>
      </c>
      <c r="N18" s="228">
        <v>7.392E-2</v>
      </c>
      <c r="O18" s="228">
        <f>ROUND(E18*N18,2)</f>
        <v>0.02</v>
      </c>
      <c r="P18" s="228">
        <v>0</v>
      </c>
      <c r="Q18" s="228">
        <f>ROUND(E18*P18,2)</f>
        <v>0</v>
      </c>
      <c r="R18" s="228"/>
      <c r="S18" s="228" t="s">
        <v>138</v>
      </c>
      <c r="T18" s="228" t="s">
        <v>139</v>
      </c>
      <c r="U18" s="228">
        <v>0.77700000000000002</v>
      </c>
      <c r="V18" s="228">
        <f>ROUND(E18*U18,2)</f>
        <v>0.18</v>
      </c>
      <c r="W18" s="228"/>
      <c r="X18" s="228" t="s">
        <v>163</v>
      </c>
      <c r="Y18" s="209"/>
      <c r="Z18" s="209"/>
      <c r="AA18" s="209"/>
      <c r="AB18" s="209"/>
      <c r="AC18" s="209"/>
      <c r="AD18" s="209"/>
      <c r="AE18" s="209"/>
      <c r="AF18" s="209"/>
      <c r="AG18" s="209" t="s">
        <v>164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26"/>
      <c r="B19" s="227"/>
      <c r="C19" s="264" t="s">
        <v>182</v>
      </c>
      <c r="D19" s="260"/>
      <c r="E19" s="261">
        <v>0.23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09"/>
      <c r="Z19" s="209"/>
      <c r="AA19" s="209"/>
      <c r="AB19" s="209"/>
      <c r="AC19" s="209"/>
      <c r="AD19" s="209"/>
      <c r="AE19" s="209"/>
      <c r="AF19" s="209"/>
      <c r="AG19" s="209" t="s">
        <v>166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x14ac:dyDescent="0.25">
      <c r="A20" s="231" t="s">
        <v>133</v>
      </c>
      <c r="B20" s="232" t="s">
        <v>59</v>
      </c>
      <c r="C20" s="250" t="s">
        <v>60</v>
      </c>
      <c r="D20" s="233"/>
      <c r="E20" s="234"/>
      <c r="F20" s="235"/>
      <c r="G20" s="236">
        <f>SUMIF(AG21:AG26,"&lt;&gt;NOR",G21:G26)</f>
        <v>0</v>
      </c>
      <c r="H20" s="230"/>
      <c r="I20" s="230">
        <f>SUM(I21:I26)</f>
        <v>440.07</v>
      </c>
      <c r="J20" s="230"/>
      <c r="K20" s="230">
        <f>SUM(K21:K26)</f>
        <v>2391.96</v>
      </c>
      <c r="L20" s="230"/>
      <c r="M20" s="230">
        <f>SUM(M21:M26)</f>
        <v>0</v>
      </c>
      <c r="N20" s="230"/>
      <c r="O20" s="230">
        <f>SUM(O21:O26)</f>
        <v>0.27</v>
      </c>
      <c r="P20" s="230"/>
      <c r="Q20" s="230">
        <f>SUM(Q21:Q26)</f>
        <v>0</v>
      </c>
      <c r="R20" s="230"/>
      <c r="S20" s="230"/>
      <c r="T20" s="230"/>
      <c r="U20" s="230"/>
      <c r="V20" s="230">
        <f>SUM(V21:V26)</f>
        <v>4.9800000000000004</v>
      </c>
      <c r="W20" s="230"/>
      <c r="X20" s="230"/>
      <c r="AG20" t="s">
        <v>134</v>
      </c>
    </row>
    <row r="21" spans="1:60" outlineLevel="1" x14ac:dyDescent="0.25">
      <c r="A21" s="237">
        <v>6</v>
      </c>
      <c r="B21" s="238" t="s">
        <v>183</v>
      </c>
      <c r="C21" s="252" t="s">
        <v>184</v>
      </c>
      <c r="D21" s="239" t="s">
        <v>172</v>
      </c>
      <c r="E21" s="240">
        <v>5.0999999999999996</v>
      </c>
      <c r="F21" s="241"/>
      <c r="G21" s="242">
        <f>ROUND(E21*F21,2)</f>
        <v>0</v>
      </c>
      <c r="H21" s="229">
        <v>43.02</v>
      </c>
      <c r="I21" s="228">
        <f>ROUND(E21*H21,2)</f>
        <v>219.4</v>
      </c>
      <c r="J21" s="229">
        <v>288.48</v>
      </c>
      <c r="K21" s="228">
        <f>ROUND(E21*J21,2)</f>
        <v>1471.25</v>
      </c>
      <c r="L21" s="228">
        <v>15</v>
      </c>
      <c r="M21" s="228">
        <f>G21*(1+L21/100)</f>
        <v>0</v>
      </c>
      <c r="N21" s="228">
        <v>4.4139999999999999E-2</v>
      </c>
      <c r="O21" s="228">
        <f>ROUND(E21*N21,2)</f>
        <v>0.23</v>
      </c>
      <c r="P21" s="228">
        <v>0</v>
      </c>
      <c r="Q21" s="228">
        <f>ROUND(E21*P21,2)</f>
        <v>0</v>
      </c>
      <c r="R21" s="228"/>
      <c r="S21" s="228" t="s">
        <v>138</v>
      </c>
      <c r="T21" s="228" t="s">
        <v>139</v>
      </c>
      <c r="U21" s="228">
        <v>0.6</v>
      </c>
      <c r="V21" s="228">
        <f>ROUND(E21*U21,2)</f>
        <v>3.06</v>
      </c>
      <c r="W21" s="228"/>
      <c r="X21" s="228" t="s">
        <v>163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164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26"/>
      <c r="B22" s="227"/>
      <c r="C22" s="264" t="s">
        <v>185</v>
      </c>
      <c r="D22" s="260"/>
      <c r="E22" s="261">
        <v>2.8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09"/>
      <c r="Z22" s="209"/>
      <c r="AA22" s="209"/>
      <c r="AB22" s="209"/>
      <c r="AC22" s="209"/>
      <c r="AD22" s="209"/>
      <c r="AE22" s="209"/>
      <c r="AF22" s="209"/>
      <c r="AG22" s="209" t="s">
        <v>166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26"/>
      <c r="B23" s="227"/>
      <c r="C23" s="264" t="s">
        <v>186</v>
      </c>
      <c r="D23" s="260"/>
      <c r="E23" s="261">
        <v>2.2999999999999998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09"/>
      <c r="Z23" s="209"/>
      <c r="AA23" s="209"/>
      <c r="AB23" s="209"/>
      <c r="AC23" s="209"/>
      <c r="AD23" s="209"/>
      <c r="AE23" s="209"/>
      <c r="AF23" s="209"/>
      <c r="AG23" s="209" t="s">
        <v>166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37">
        <v>7</v>
      </c>
      <c r="B24" s="238" t="s">
        <v>187</v>
      </c>
      <c r="C24" s="252" t="s">
        <v>188</v>
      </c>
      <c r="D24" s="239" t="s">
        <v>172</v>
      </c>
      <c r="E24" s="240">
        <v>7.6859999999999999</v>
      </c>
      <c r="F24" s="241"/>
      <c r="G24" s="242">
        <f>ROUND(E24*F24,2)</f>
        <v>0</v>
      </c>
      <c r="H24" s="229">
        <v>28.71</v>
      </c>
      <c r="I24" s="228">
        <f>ROUND(E24*H24,2)</f>
        <v>220.67</v>
      </c>
      <c r="J24" s="229">
        <v>119.79</v>
      </c>
      <c r="K24" s="228">
        <f>ROUND(E24*J24,2)</f>
        <v>920.71</v>
      </c>
      <c r="L24" s="228">
        <v>15</v>
      </c>
      <c r="M24" s="228">
        <f>G24*(1+L24/100)</f>
        <v>0</v>
      </c>
      <c r="N24" s="228">
        <v>4.8999999999999998E-3</v>
      </c>
      <c r="O24" s="228">
        <f>ROUND(E24*N24,2)</f>
        <v>0.04</v>
      </c>
      <c r="P24" s="228">
        <v>0</v>
      </c>
      <c r="Q24" s="228">
        <f>ROUND(E24*P24,2)</f>
        <v>0</v>
      </c>
      <c r="R24" s="228"/>
      <c r="S24" s="228" t="s">
        <v>189</v>
      </c>
      <c r="T24" s="228" t="s">
        <v>189</v>
      </c>
      <c r="U24" s="228">
        <v>0.25</v>
      </c>
      <c r="V24" s="228">
        <f>ROUND(E24*U24,2)</f>
        <v>1.92</v>
      </c>
      <c r="W24" s="228"/>
      <c r="X24" s="228" t="s">
        <v>163</v>
      </c>
      <c r="Y24" s="209"/>
      <c r="Z24" s="209"/>
      <c r="AA24" s="209"/>
      <c r="AB24" s="209"/>
      <c r="AC24" s="209"/>
      <c r="AD24" s="209"/>
      <c r="AE24" s="209"/>
      <c r="AF24" s="209"/>
      <c r="AG24" s="209" t="s">
        <v>164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26"/>
      <c r="B25" s="227"/>
      <c r="C25" s="264" t="s">
        <v>190</v>
      </c>
      <c r="D25" s="260"/>
      <c r="E25" s="261">
        <v>3.5609999999999999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09"/>
      <c r="Z25" s="209"/>
      <c r="AA25" s="209"/>
      <c r="AB25" s="209"/>
      <c r="AC25" s="209"/>
      <c r="AD25" s="209"/>
      <c r="AE25" s="209"/>
      <c r="AF25" s="209"/>
      <c r="AG25" s="209" t="s">
        <v>166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ht="30.6" outlineLevel="1" x14ac:dyDescent="0.25">
      <c r="A26" s="226"/>
      <c r="B26" s="227"/>
      <c r="C26" s="264" t="s">
        <v>191</v>
      </c>
      <c r="D26" s="260"/>
      <c r="E26" s="261">
        <v>4.125</v>
      </c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09"/>
      <c r="Z26" s="209"/>
      <c r="AA26" s="209"/>
      <c r="AB26" s="209"/>
      <c r="AC26" s="209"/>
      <c r="AD26" s="209"/>
      <c r="AE26" s="209"/>
      <c r="AF26" s="209"/>
      <c r="AG26" s="209" t="s">
        <v>166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25">
      <c r="A27" s="231" t="s">
        <v>133</v>
      </c>
      <c r="B27" s="232" t="s">
        <v>75</v>
      </c>
      <c r="C27" s="250" t="s">
        <v>76</v>
      </c>
      <c r="D27" s="233"/>
      <c r="E27" s="234"/>
      <c r="F27" s="235"/>
      <c r="G27" s="236">
        <f>SUMIF(AG28:AG28,"&lt;&gt;NOR",G28:G28)</f>
        <v>0</v>
      </c>
      <c r="H27" s="230"/>
      <c r="I27" s="230">
        <f>SUM(I28:I28)</f>
        <v>293.82</v>
      </c>
      <c r="J27" s="230"/>
      <c r="K27" s="230">
        <f>SUM(K28:K28)</f>
        <v>401.18</v>
      </c>
      <c r="L27" s="230"/>
      <c r="M27" s="230">
        <f>SUM(M28:M28)</f>
        <v>0</v>
      </c>
      <c r="N27" s="230"/>
      <c r="O27" s="230">
        <f>SUM(O28:O28)</f>
        <v>0</v>
      </c>
      <c r="P27" s="230"/>
      <c r="Q27" s="230">
        <f>SUM(Q28:Q28)</f>
        <v>0</v>
      </c>
      <c r="R27" s="230"/>
      <c r="S27" s="230"/>
      <c r="T27" s="230"/>
      <c r="U27" s="230"/>
      <c r="V27" s="230">
        <f>SUM(V28:V28)</f>
        <v>0.8</v>
      </c>
      <c r="W27" s="230"/>
      <c r="X27" s="230"/>
      <c r="AG27" t="s">
        <v>134</v>
      </c>
    </row>
    <row r="28" spans="1:60" outlineLevel="1" x14ac:dyDescent="0.25">
      <c r="A28" s="243">
        <v>8</v>
      </c>
      <c r="B28" s="244" t="s">
        <v>192</v>
      </c>
      <c r="C28" s="251" t="s">
        <v>193</v>
      </c>
      <c r="D28" s="245" t="s">
        <v>178</v>
      </c>
      <c r="E28" s="246">
        <v>1</v>
      </c>
      <c r="F28" s="247"/>
      <c r="G28" s="248">
        <f>ROUND(E28*F28,2)</f>
        <v>0</v>
      </c>
      <c r="H28" s="229">
        <v>293.82</v>
      </c>
      <c r="I28" s="228">
        <f>ROUND(E28*H28,2)</f>
        <v>293.82</v>
      </c>
      <c r="J28" s="229">
        <v>401.18</v>
      </c>
      <c r="K28" s="228">
        <f>ROUND(E28*J28,2)</f>
        <v>401.18</v>
      </c>
      <c r="L28" s="228">
        <v>15</v>
      </c>
      <c r="M28" s="228">
        <f>G28*(1+L28/100)</f>
        <v>0</v>
      </c>
      <c r="N28" s="228">
        <v>1.31E-3</v>
      </c>
      <c r="O28" s="228">
        <f>ROUND(E28*N28,2)</f>
        <v>0</v>
      </c>
      <c r="P28" s="228">
        <v>0</v>
      </c>
      <c r="Q28" s="228">
        <f>ROUND(E28*P28,2)</f>
        <v>0</v>
      </c>
      <c r="R28" s="228"/>
      <c r="S28" s="228" t="s">
        <v>189</v>
      </c>
      <c r="T28" s="228" t="s">
        <v>189</v>
      </c>
      <c r="U28" s="228">
        <v>0.79700000000000004</v>
      </c>
      <c r="V28" s="228">
        <f>ROUND(E28*U28,2)</f>
        <v>0.8</v>
      </c>
      <c r="W28" s="228"/>
      <c r="X28" s="228" t="s">
        <v>163</v>
      </c>
      <c r="Y28" s="209"/>
      <c r="Z28" s="209"/>
      <c r="AA28" s="209"/>
      <c r="AB28" s="209"/>
      <c r="AC28" s="209"/>
      <c r="AD28" s="209"/>
      <c r="AE28" s="209"/>
      <c r="AF28" s="209"/>
      <c r="AG28" s="209" t="s">
        <v>164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x14ac:dyDescent="0.25">
      <c r="A29" s="231" t="s">
        <v>133</v>
      </c>
      <c r="B29" s="232" t="s">
        <v>55</v>
      </c>
      <c r="C29" s="250" t="s">
        <v>56</v>
      </c>
      <c r="D29" s="233"/>
      <c r="E29" s="234"/>
      <c r="F29" s="235"/>
      <c r="G29" s="236">
        <f>SUMIF(AG30:AG39,"&lt;&gt;NOR",G30:G39)</f>
        <v>0</v>
      </c>
      <c r="H29" s="230"/>
      <c r="I29" s="230">
        <f>SUM(I30:I39)</f>
        <v>5984.47</v>
      </c>
      <c r="J29" s="230"/>
      <c r="K29" s="230">
        <f>SUM(K30:K39)</f>
        <v>3824.69</v>
      </c>
      <c r="L29" s="230"/>
      <c r="M29" s="230">
        <f>SUM(M30:M39)</f>
        <v>0</v>
      </c>
      <c r="N29" s="230"/>
      <c r="O29" s="230">
        <f>SUM(O30:O39)</f>
        <v>0.99</v>
      </c>
      <c r="P29" s="230"/>
      <c r="Q29" s="230">
        <f>SUM(Q30:Q39)</f>
        <v>0</v>
      </c>
      <c r="R29" s="230"/>
      <c r="S29" s="230"/>
      <c r="T29" s="230"/>
      <c r="U29" s="230"/>
      <c r="V29" s="230">
        <f>SUM(V30:V39)</f>
        <v>8.120000000000001</v>
      </c>
      <c r="W29" s="230"/>
      <c r="X29" s="230"/>
      <c r="AG29" t="s">
        <v>134</v>
      </c>
    </row>
    <row r="30" spans="1:60" outlineLevel="1" x14ac:dyDescent="0.25">
      <c r="A30" s="237">
        <v>9</v>
      </c>
      <c r="B30" s="238" t="s">
        <v>194</v>
      </c>
      <c r="C30" s="252" t="s">
        <v>195</v>
      </c>
      <c r="D30" s="239" t="s">
        <v>172</v>
      </c>
      <c r="E30" s="240">
        <v>9.43</v>
      </c>
      <c r="F30" s="241"/>
      <c r="G30" s="242">
        <f>ROUND(E30*F30,2)</f>
        <v>0</v>
      </c>
      <c r="H30" s="229">
        <v>460.5</v>
      </c>
      <c r="I30" s="228">
        <f>ROUND(E30*H30,2)</f>
        <v>4342.5200000000004</v>
      </c>
      <c r="J30" s="229">
        <v>307.5</v>
      </c>
      <c r="K30" s="228">
        <f>ROUND(E30*J30,2)</f>
        <v>2899.73</v>
      </c>
      <c r="L30" s="228">
        <v>15</v>
      </c>
      <c r="M30" s="228">
        <f>G30*(1+L30/100)</f>
        <v>0</v>
      </c>
      <c r="N30" s="228">
        <v>0.10366</v>
      </c>
      <c r="O30" s="228">
        <f>ROUND(E30*N30,2)</f>
        <v>0.98</v>
      </c>
      <c r="P30" s="228">
        <v>0</v>
      </c>
      <c r="Q30" s="228">
        <f>ROUND(E30*P30,2)</f>
        <v>0</v>
      </c>
      <c r="R30" s="228"/>
      <c r="S30" s="228" t="s">
        <v>189</v>
      </c>
      <c r="T30" s="228" t="s">
        <v>189</v>
      </c>
      <c r="U30" s="228">
        <v>0.66600000000000004</v>
      </c>
      <c r="V30" s="228">
        <f>ROUND(E30*U30,2)</f>
        <v>6.28</v>
      </c>
      <c r="W30" s="228"/>
      <c r="X30" s="228" t="s">
        <v>163</v>
      </c>
      <c r="Y30" s="209"/>
      <c r="Z30" s="209"/>
      <c r="AA30" s="209"/>
      <c r="AB30" s="209"/>
      <c r="AC30" s="209"/>
      <c r="AD30" s="209"/>
      <c r="AE30" s="209"/>
      <c r="AF30" s="209"/>
      <c r="AG30" s="209" t="s">
        <v>164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26"/>
      <c r="B31" s="227"/>
      <c r="C31" s="264" t="s">
        <v>196</v>
      </c>
      <c r="D31" s="260"/>
      <c r="E31" s="261">
        <v>5.98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09"/>
      <c r="Z31" s="209"/>
      <c r="AA31" s="209"/>
      <c r="AB31" s="209"/>
      <c r="AC31" s="209"/>
      <c r="AD31" s="209"/>
      <c r="AE31" s="209"/>
      <c r="AF31" s="209"/>
      <c r="AG31" s="209" t="s">
        <v>166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ht="20.399999999999999" outlineLevel="1" x14ac:dyDescent="0.25">
      <c r="A32" s="226"/>
      <c r="B32" s="227"/>
      <c r="C32" s="264" t="s">
        <v>197</v>
      </c>
      <c r="D32" s="260"/>
      <c r="E32" s="261">
        <v>3.45</v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09"/>
      <c r="Z32" s="209"/>
      <c r="AA32" s="209"/>
      <c r="AB32" s="209"/>
      <c r="AC32" s="209"/>
      <c r="AD32" s="209"/>
      <c r="AE32" s="209"/>
      <c r="AF32" s="209"/>
      <c r="AG32" s="209" t="s">
        <v>166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ht="20.399999999999999" outlineLevel="1" x14ac:dyDescent="0.25">
      <c r="A33" s="237">
        <v>10</v>
      </c>
      <c r="B33" s="238" t="s">
        <v>198</v>
      </c>
      <c r="C33" s="252" t="s">
        <v>199</v>
      </c>
      <c r="D33" s="239" t="s">
        <v>172</v>
      </c>
      <c r="E33" s="240">
        <v>6.56</v>
      </c>
      <c r="F33" s="241"/>
      <c r="G33" s="242">
        <f>ROUND(E33*F33,2)</f>
        <v>0</v>
      </c>
      <c r="H33" s="229">
        <v>0</v>
      </c>
      <c r="I33" s="228">
        <f>ROUND(E33*H33,2)</f>
        <v>0</v>
      </c>
      <c r="J33" s="229">
        <v>141</v>
      </c>
      <c r="K33" s="228">
        <f>ROUND(E33*J33,2)</f>
        <v>924.96</v>
      </c>
      <c r="L33" s="228">
        <v>15</v>
      </c>
      <c r="M33" s="228">
        <f>G33*(1+L33/100)</f>
        <v>0</v>
      </c>
      <c r="N33" s="228">
        <v>0</v>
      </c>
      <c r="O33" s="228">
        <f>ROUND(E33*N33,2)</f>
        <v>0</v>
      </c>
      <c r="P33" s="228">
        <v>0</v>
      </c>
      <c r="Q33" s="228">
        <f>ROUND(E33*P33,2)</f>
        <v>0</v>
      </c>
      <c r="R33" s="228"/>
      <c r="S33" s="228" t="s">
        <v>138</v>
      </c>
      <c r="T33" s="228" t="s">
        <v>139</v>
      </c>
      <c r="U33" s="228">
        <v>0.28000000000000003</v>
      </c>
      <c r="V33" s="228">
        <f>ROUND(E33*U33,2)</f>
        <v>1.84</v>
      </c>
      <c r="W33" s="228"/>
      <c r="X33" s="228" t="s">
        <v>163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164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64" t="s">
        <v>200</v>
      </c>
      <c r="D34" s="260"/>
      <c r="E34" s="261">
        <v>1.06375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166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1" x14ac:dyDescent="0.25">
      <c r="A35" s="226"/>
      <c r="B35" s="227"/>
      <c r="C35" s="264" t="s">
        <v>201</v>
      </c>
      <c r="D35" s="260"/>
      <c r="E35" s="261">
        <v>2.2662499999999999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09"/>
      <c r="Z35" s="209"/>
      <c r="AA35" s="209"/>
      <c r="AB35" s="209"/>
      <c r="AC35" s="209"/>
      <c r="AD35" s="209"/>
      <c r="AE35" s="209"/>
      <c r="AF35" s="209"/>
      <c r="AG35" s="209" t="s">
        <v>166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26"/>
      <c r="B36" s="227"/>
      <c r="C36" s="264" t="s">
        <v>202</v>
      </c>
      <c r="D36" s="260"/>
      <c r="E36" s="261">
        <v>3.23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09"/>
      <c r="Z36" s="209"/>
      <c r="AA36" s="209"/>
      <c r="AB36" s="209"/>
      <c r="AC36" s="209"/>
      <c r="AD36" s="209"/>
      <c r="AE36" s="209"/>
      <c r="AF36" s="209"/>
      <c r="AG36" s="209" t="s">
        <v>166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43">
        <v>11</v>
      </c>
      <c r="B37" s="244" t="s">
        <v>47</v>
      </c>
      <c r="C37" s="251" t="s">
        <v>203</v>
      </c>
      <c r="D37" s="245" t="s">
        <v>204</v>
      </c>
      <c r="E37" s="246">
        <v>1</v>
      </c>
      <c r="F37" s="247"/>
      <c r="G37" s="248">
        <f>ROUND(E37*F37,2)</f>
        <v>0</v>
      </c>
      <c r="H37" s="229">
        <v>1346</v>
      </c>
      <c r="I37" s="228">
        <f>ROUND(E37*H37,2)</f>
        <v>1346</v>
      </c>
      <c r="J37" s="229">
        <v>0</v>
      </c>
      <c r="K37" s="228">
        <f>ROUND(E37*J37,2)</f>
        <v>0</v>
      </c>
      <c r="L37" s="228">
        <v>15</v>
      </c>
      <c r="M37" s="228">
        <f>G37*(1+L37/100)</f>
        <v>0</v>
      </c>
      <c r="N37" s="228">
        <v>0</v>
      </c>
      <c r="O37" s="228">
        <f>ROUND(E37*N37,2)</f>
        <v>0</v>
      </c>
      <c r="P37" s="228">
        <v>0</v>
      </c>
      <c r="Q37" s="228">
        <f>ROUND(E37*P37,2)</f>
        <v>0</v>
      </c>
      <c r="R37" s="228"/>
      <c r="S37" s="228" t="s">
        <v>138</v>
      </c>
      <c r="T37" s="228" t="s">
        <v>139</v>
      </c>
      <c r="U37" s="228">
        <v>0</v>
      </c>
      <c r="V37" s="228">
        <f>ROUND(E37*U37,2)</f>
        <v>0</v>
      </c>
      <c r="W37" s="228"/>
      <c r="X37" s="228" t="s">
        <v>205</v>
      </c>
      <c r="Y37" s="209"/>
      <c r="Z37" s="209"/>
      <c r="AA37" s="209"/>
      <c r="AB37" s="209"/>
      <c r="AC37" s="209"/>
      <c r="AD37" s="209"/>
      <c r="AE37" s="209"/>
      <c r="AF37" s="209"/>
      <c r="AG37" s="209" t="s">
        <v>206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37">
        <v>12</v>
      </c>
      <c r="B38" s="238" t="s">
        <v>207</v>
      </c>
      <c r="C38" s="252" t="s">
        <v>208</v>
      </c>
      <c r="D38" s="239" t="s">
        <v>162</v>
      </c>
      <c r="E38" s="240">
        <v>7.3400000000000002E-3</v>
      </c>
      <c r="F38" s="241"/>
      <c r="G38" s="242">
        <f>ROUND(E38*F38,2)</f>
        <v>0</v>
      </c>
      <c r="H38" s="229">
        <v>40320</v>
      </c>
      <c r="I38" s="228">
        <f>ROUND(E38*H38,2)</f>
        <v>295.95</v>
      </c>
      <c r="J38" s="229">
        <v>0</v>
      </c>
      <c r="K38" s="228">
        <f>ROUND(E38*J38,2)</f>
        <v>0</v>
      </c>
      <c r="L38" s="228">
        <v>15</v>
      </c>
      <c r="M38" s="228">
        <f>G38*(1+L38/100)</f>
        <v>0</v>
      </c>
      <c r="N38" s="228">
        <v>1</v>
      </c>
      <c r="O38" s="228">
        <f>ROUND(E38*N38,2)</f>
        <v>0.01</v>
      </c>
      <c r="P38" s="228">
        <v>0</v>
      </c>
      <c r="Q38" s="228">
        <f>ROUND(E38*P38,2)</f>
        <v>0</v>
      </c>
      <c r="R38" s="228"/>
      <c r="S38" s="228" t="s">
        <v>138</v>
      </c>
      <c r="T38" s="228" t="s">
        <v>139</v>
      </c>
      <c r="U38" s="228">
        <v>0</v>
      </c>
      <c r="V38" s="228">
        <f>ROUND(E38*U38,2)</f>
        <v>0</v>
      </c>
      <c r="W38" s="228"/>
      <c r="X38" s="228" t="s">
        <v>205</v>
      </c>
      <c r="Y38" s="209"/>
      <c r="Z38" s="209"/>
      <c r="AA38" s="209"/>
      <c r="AB38" s="209"/>
      <c r="AC38" s="209"/>
      <c r="AD38" s="209"/>
      <c r="AE38" s="209"/>
      <c r="AF38" s="209"/>
      <c r="AG38" s="209" t="s">
        <v>206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6"/>
      <c r="B39" s="227"/>
      <c r="C39" s="264" t="s">
        <v>165</v>
      </c>
      <c r="D39" s="260"/>
      <c r="E39" s="261">
        <v>7.3400000000000002E-3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09"/>
      <c r="Z39" s="209"/>
      <c r="AA39" s="209"/>
      <c r="AB39" s="209"/>
      <c r="AC39" s="209"/>
      <c r="AD39" s="209"/>
      <c r="AE39" s="209"/>
      <c r="AF39" s="209"/>
      <c r="AG39" s="209" t="s">
        <v>166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x14ac:dyDescent="0.25">
      <c r="A40" s="231" t="s">
        <v>133</v>
      </c>
      <c r="B40" s="232" t="s">
        <v>57</v>
      </c>
      <c r="C40" s="250" t="s">
        <v>58</v>
      </c>
      <c r="D40" s="233"/>
      <c r="E40" s="234"/>
      <c r="F40" s="235"/>
      <c r="G40" s="236">
        <f>SUMIF(AG41:AG44,"&lt;&gt;NOR",G41:G44)</f>
        <v>0</v>
      </c>
      <c r="H40" s="230"/>
      <c r="I40" s="230">
        <f>SUM(I41:I44)</f>
        <v>2209.8000000000002</v>
      </c>
      <c r="J40" s="230"/>
      <c r="K40" s="230">
        <f>SUM(K41:K44)</f>
        <v>3405.56</v>
      </c>
      <c r="L40" s="230"/>
      <c r="M40" s="230">
        <f>SUM(M41:M44)</f>
        <v>0</v>
      </c>
      <c r="N40" s="230"/>
      <c r="O40" s="230">
        <f>SUM(O41:O44)</f>
        <v>0.08</v>
      </c>
      <c r="P40" s="230"/>
      <c r="Q40" s="230">
        <f>SUM(Q41:Q44)</f>
        <v>0</v>
      </c>
      <c r="R40" s="230"/>
      <c r="S40" s="230"/>
      <c r="T40" s="230"/>
      <c r="U40" s="230"/>
      <c r="V40" s="230">
        <f>SUM(V41:V44)</f>
        <v>6.23</v>
      </c>
      <c r="W40" s="230"/>
      <c r="X40" s="230"/>
      <c r="AG40" t="s">
        <v>134</v>
      </c>
    </row>
    <row r="41" spans="1:60" ht="20.399999999999999" outlineLevel="1" x14ac:dyDescent="0.25">
      <c r="A41" s="237">
        <v>13</v>
      </c>
      <c r="B41" s="238" t="s">
        <v>209</v>
      </c>
      <c r="C41" s="252" t="s">
        <v>210</v>
      </c>
      <c r="D41" s="239" t="s">
        <v>172</v>
      </c>
      <c r="E41" s="240">
        <v>6.56</v>
      </c>
      <c r="F41" s="241"/>
      <c r="G41" s="242">
        <f>ROUND(E41*F41,2)</f>
        <v>0</v>
      </c>
      <c r="H41" s="229">
        <v>336.86</v>
      </c>
      <c r="I41" s="228">
        <f>ROUND(E41*H41,2)</f>
        <v>2209.8000000000002</v>
      </c>
      <c r="J41" s="229">
        <v>519.14</v>
      </c>
      <c r="K41" s="228">
        <f>ROUND(E41*J41,2)</f>
        <v>3405.56</v>
      </c>
      <c r="L41" s="228">
        <v>15</v>
      </c>
      <c r="M41" s="228">
        <f>G41*(1+L41/100)</f>
        <v>0</v>
      </c>
      <c r="N41" s="228">
        <v>1.201E-2</v>
      </c>
      <c r="O41" s="228">
        <f>ROUND(E41*N41,2)</f>
        <v>0.08</v>
      </c>
      <c r="P41" s="228">
        <v>0</v>
      </c>
      <c r="Q41" s="228">
        <f>ROUND(E41*P41,2)</f>
        <v>0</v>
      </c>
      <c r="R41" s="228"/>
      <c r="S41" s="228" t="s">
        <v>138</v>
      </c>
      <c r="T41" s="228" t="s">
        <v>139</v>
      </c>
      <c r="U41" s="228">
        <v>0.95</v>
      </c>
      <c r="V41" s="228">
        <f>ROUND(E41*U41,2)</f>
        <v>6.23</v>
      </c>
      <c r="W41" s="228"/>
      <c r="X41" s="228" t="s">
        <v>163</v>
      </c>
      <c r="Y41" s="209"/>
      <c r="Z41" s="209"/>
      <c r="AA41" s="209"/>
      <c r="AB41" s="209"/>
      <c r="AC41" s="209"/>
      <c r="AD41" s="209"/>
      <c r="AE41" s="209"/>
      <c r="AF41" s="209"/>
      <c r="AG41" s="209" t="s">
        <v>164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64" t="s">
        <v>200</v>
      </c>
      <c r="D42" s="260"/>
      <c r="E42" s="261">
        <v>1.06375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166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64" t="s">
        <v>201</v>
      </c>
      <c r="D43" s="260"/>
      <c r="E43" s="261">
        <v>2.2662499999999999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166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64" t="s">
        <v>202</v>
      </c>
      <c r="D44" s="260"/>
      <c r="E44" s="261">
        <v>3.23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166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x14ac:dyDescent="0.25">
      <c r="A45" s="231" t="s">
        <v>133</v>
      </c>
      <c r="B45" s="232" t="s">
        <v>59</v>
      </c>
      <c r="C45" s="250" t="s">
        <v>60</v>
      </c>
      <c r="D45" s="233"/>
      <c r="E45" s="234"/>
      <c r="F45" s="235"/>
      <c r="G45" s="236">
        <f>SUMIF(AG46:AG67,"&lt;&gt;NOR",G46:G67)</f>
        <v>0</v>
      </c>
      <c r="H45" s="230"/>
      <c r="I45" s="230">
        <f>SUM(I46:I67)</f>
        <v>2955.37</v>
      </c>
      <c r="J45" s="230"/>
      <c r="K45" s="230">
        <f>SUM(K46:K67)</f>
        <v>15049.46</v>
      </c>
      <c r="L45" s="230"/>
      <c r="M45" s="230">
        <f>SUM(M46:M67)</f>
        <v>0</v>
      </c>
      <c r="N45" s="230"/>
      <c r="O45" s="230">
        <f>SUM(O46:O67)</f>
        <v>0.56000000000000005</v>
      </c>
      <c r="P45" s="230"/>
      <c r="Q45" s="230">
        <f>SUM(Q46:Q67)</f>
        <v>0</v>
      </c>
      <c r="R45" s="230"/>
      <c r="S45" s="230"/>
      <c r="T45" s="230"/>
      <c r="U45" s="230"/>
      <c r="V45" s="230">
        <f>SUM(V46:V67)</f>
        <v>24.250000000000004</v>
      </c>
      <c r="W45" s="230"/>
      <c r="X45" s="230"/>
      <c r="AG45" t="s">
        <v>134</v>
      </c>
    </row>
    <row r="46" spans="1:60" outlineLevel="1" x14ac:dyDescent="0.25">
      <c r="A46" s="237">
        <v>14</v>
      </c>
      <c r="B46" s="238" t="s">
        <v>211</v>
      </c>
      <c r="C46" s="252" t="s">
        <v>212</v>
      </c>
      <c r="D46" s="239" t="s">
        <v>172</v>
      </c>
      <c r="E46" s="240">
        <v>4.3499999999999996</v>
      </c>
      <c r="F46" s="241"/>
      <c r="G46" s="242">
        <f>ROUND(E46*F46,2)</f>
        <v>0</v>
      </c>
      <c r="H46" s="229">
        <v>13.56</v>
      </c>
      <c r="I46" s="228">
        <f>ROUND(E46*H46,2)</f>
        <v>58.99</v>
      </c>
      <c r="J46" s="229">
        <v>33.04</v>
      </c>
      <c r="K46" s="228">
        <f>ROUND(E46*J46,2)</f>
        <v>143.72</v>
      </c>
      <c r="L46" s="228">
        <v>15</v>
      </c>
      <c r="M46" s="228">
        <f>G46*(1+L46/100)</f>
        <v>0</v>
      </c>
      <c r="N46" s="228">
        <v>4.0000000000000003E-5</v>
      </c>
      <c r="O46" s="228">
        <f>ROUND(E46*N46,2)</f>
        <v>0</v>
      </c>
      <c r="P46" s="228">
        <v>0</v>
      </c>
      <c r="Q46" s="228">
        <f>ROUND(E46*P46,2)</f>
        <v>0</v>
      </c>
      <c r="R46" s="228"/>
      <c r="S46" s="228" t="s">
        <v>138</v>
      </c>
      <c r="T46" s="228" t="s">
        <v>139</v>
      </c>
      <c r="U46" s="228">
        <v>7.8E-2</v>
      </c>
      <c r="V46" s="228">
        <f>ROUND(E46*U46,2)</f>
        <v>0.34</v>
      </c>
      <c r="W46" s="228"/>
      <c r="X46" s="228" t="s">
        <v>163</v>
      </c>
      <c r="Y46" s="209"/>
      <c r="Z46" s="209"/>
      <c r="AA46" s="209"/>
      <c r="AB46" s="209"/>
      <c r="AC46" s="209"/>
      <c r="AD46" s="209"/>
      <c r="AE46" s="209"/>
      <c r="AF46" s="209"/>
      <c r="AG46" s="209" t="s">
        <v>164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64" t="s">
        <v>213</v>
      </c>
      <c r="D47" s="260"/>
      <c r="E47" s="261">
        <v>4.3499999999999996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166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ht="20.399999999999999" outlineLevel="1" x14ac:dyDescent="0.25">
      <c r="A48" s="237">
        <v>15</v>
      </c>
      <c r="B48" s="238" t="s">
        <v>214</v>
      </c>
      <c r="C48" s="252" t="s">
        <v>215</v>
      </c>
      <c r="D48" s="239" t="s">
        <v>172</v>
      </c>
      <c r="E48" s="240">
        <v>20</v>
      </c>
      <c r="F48" s="241"/>
      <c r="G48" s="242">
        <f>ROUND(E48*F48,2)</f>
        <v>0</v>
      </c>
      <c r="H48" s="229">
        <v>16.05</v>
      </c>
      <c r="I48" s="228">
        <f>ROUND(E48*H48,2)</f>
        <v>321</v>
      </c>
      <c r="J48" s="229">
        <v>96.45</v>
      </c>
      <c r="K48" s="228">
        <f>ROUND(E48*J48,2)</f>
        <v>1929</v>
      </c>
      <c r="L48" s="228">
        <v>15</v>
      </c>
      <c r="M48" s="228">
        <f>G48*(1+L48/100)</f>
        <v>0</v>
      </c>
      <c r="N48" s="228">
        <v>6.0899999999999999E-3</v>
      </c>
      <c r="O48" s="228">
        <f>ROUND(E48*N48,2)</f>
        <v>0.12</v>
      </c>
      <c r="P48" s="228">
        <v>0</v>
      </c>
      <c r="Q48" s="228">
        <f>ROUND(E48*P48,2)</f>
        <v>0</v>
      </c>
      <c r="R48" s="228"/>
      <c r="S48" s="228" t="s">
        <v>138</v>
      </c>
      <c r="T48" s="228" t="s">
        <v>139</v>
      </c>
      <c r="U48" s="228">
        <v>0.19273999999999999</v>
      </c>
      <c r="V48" s="228">
        <f>ROUND(E48*U48,2)</f>
        <v>3.85</v>
      </c>
      <c r="W48" s="228"/>
      <c r="X48" s="228" t="s">
        <v>163</v>
      </c>
      <c r="Y48" s="209"/>
      <c r="Z48" s="209"/>
      <c r="AA48" s="209"/>
      <c r="AB48" s="209"/>
      <c r="AC48" s="209"/>
      <c r="AD48" s="209"/>
      <c r="AE48" s="209"/>
      <c r="AF48" s="209"/>
      <c r="AG48" s="209" t="s">
        <v>164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6"/>
      <c r="B49" s="227"/>
      <c r="C49" s="264" t="s">
        <v>216</v>
      </c>
      <c r="D49" s="260"/>
      <c r="E49" s="261">
        <v>20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09"/>
      <c r="Z49" s="209"/>
      <c r="AA49" s="209"/>
      <c r="AB49" s="209"/>
      <c r="AC49" s="209"/>
      <c r="AD49" s="209"/>
      <c r="AE49" s="209"/>
      <c r="AF49" s="209"/>
      <c r="AG49" s="209" t="s">
        <v>166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ht="20.399999999999999" outlineLevel="1" x14ac:dyDescent="0.25">
      <c r="A50" s="237">
        <v>16</v>
      </c>
      <c r="B50" s="238" t="s">
        <v>217</v>
      </c>
      <c r="C50" s="252" t="s">
        <v>218</v>
      </c>
      <c r="D50" s="239" t="s">
        <v>172</v>
      </c>
      <c r="E50" s="240">
        <v>51.502000000000002</v>
      </c>
      <c r="F50" s="241"/>
      <c r="G50" s="242">
        <f>ROUND(E50*F50,2)</f>
        <v>0</v>
      </c>
      <c r="H50" s="229">
        <v>5.25</v>
      </c>
      <c r="I50" s="228">
        <f>ROUND(E50*H50,2)</f>
        <v>270.39</v>
      </c>
      <c r="J50" s="229">
        <v>87.05</v>
      </c>
      <c r="K50" s="228">
        <f>ROUND(E50*J50,2)</f>
        <v>4483.25</v>
      </c>
      <c r="L50" s="228">
        <v>15</v>
      </c>
      <c r="M50" s="228">
        <f>G50*(1+L50/100)</f>
        <v>0</v>
      </c>
      <c r="N50" s="228">
        <v>5.4299999999999999E-3</v>
      </c>
      <c r="O50" s="228">
        <f>ROUND(E50*N50,2)</f>
        <v>0.28000000000000003</v>
      </c>
      <c r="P50" s="228">
        <v>0</v>
      </c>
      <c r="Q50" s="228">
        <f>ROUND(E50*P50,2)</f>
        <v>0</v>
      </c>
      <c r="R50" s="228"/>
      <c r="S50" s="228" t="s">
        <v>138</v>
      </c>
      <c r="T50" s="228" t="s">
        <v>139</v>
      </c>
      <c r="U50" s="228">
        <v>0.16941999999999999</v>
      </c>
      <c r="V50" s="228">
        <f>ROUND(E50*U50,2)</f>
        <v>8.73</v>
      </c>
      <c r="W50" s="228"/>
      <c r="X50" s="228" t="s">
        <v>163</v>
      </c>
      <c r="Y50" s="209"/>
      <c r="Z50" s="209"/>
      <c r="AA50" s="209"/>
      <c r="AB50" s="209"/>
      <c r="AC50" s="209"/>
      <c r="AD50" s="209"/>
      <c r="AE50" s="209"/>
      <c r="AF50" s="209"/>
      <c r="AG50" s="209" t="s">
        <v>164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6"/>
      <c r="B51" s="227"/>
      <c r="C51" s="264" t="s">
        <v>219</v>
      </c>
      <c r="D51" s="260"/>
      <c r="E51" s="261">
        <v>13.78</v>
      </c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09"/>
      <c r="Z51" s="209"/>
      <c r="AA51" s="209"/>
      <c r="AB51" s="209"/>
      <c r="AC51" s="209"/>
      <c r="AD51" s="209"/>
      <c r="AE51" s="209"/>
      <c r="AF51" s="209"/>
      <c r="AG51" s="209" t="s">
        <v>166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64" t="s">
        <v>220</v>
      </c>
      <c r="D52" s="260"/>
      <c r="E52" s="261">
        <v>-3.1520000000000001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166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64" t="s">
        <v>221</v>
      </c>
      <c r="D53" s="260"/>
      <c r="E53" s="261">
        <v>46.8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166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26"/>
      <c r="B54" s="227"/>
      <c r="C54" s="264" t="s">
        <v>222</v>
      </c>
      <c r="D54" s="260"/>
      <c r="E54" s="261">
        <v>-1.5760000000000001</v>
      </c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09"/>
      <c r="Z54" s="209"/>
      <c r="AA54" s="209"/>
      <c r="AB54" s="209"/>
      <c r="AC54" s="209"/>
      <c r="AD54" s="209"/>
      <c r="AE54" s="209"/>
      <c r="AF54" s="209"/>
      <c r="AG54" s="209" t="s">
        <v>166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26"/>
      <c r="B55" s="227"/>
      <c r="C55" s="264" t="s">
        <v>223</v>
      </c>
      <c r="D55" s="260"/>
      <c r="E55" s="261">
        <v>-4.3499999999999996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09"/>
      <c r="Z55" s="209"/>
      <c r="AA55" s="209"/>
      <c r="AB55" s="209"/>
      <c r="AC55" s="209"/>
      <c r="AD55" s="209"/>
      <c r="AE55" s="209"/>
      <c r="AF55" s="209"/>
      <c r="AG55" s="209" t="s">
        <v>166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37">
        <v>17</v>
      </c>
      <c r="B56" s="238" t="s">
        <v>224</v>
      </c>
      <c r="C56" s="252" t="s">
        <v>225</v>
      </c>
      <c r="D56" s="239" t="s">
        <v>172</v>
      </c>
      <c r="E56" s="240">
        <v>1.1399999999999999</v>
      </c>
      <c r="F56" s="241"/>
      <c r="G56" s="242">
        <f>ROUND(E56*F56,2)</f>
        <v>0</v>
      </c>
      <c r="H56" s="229">
        <v>164.95</v>
      </c>
      <c r="I56" s="228">
        <f>ROUND(E56*H56,2)</f>
        <v>188.04</v>
      </c>
      <c r="J56" s="229">
        <v>930.05</v>
      </c>
      <c r="K56" s="228">
        <f>ROUND(E56*J56,2)</f>
        <v>1060.26</v>
      </c>
      <c r="L56" s="228">
        <v>15</v>
      </c>
      <c r="M56" s="228">
        <f>G56*(1+L56/100)</f>
        <v>0</v>
      </c>
      <c r="N56" s="228">
        <v>5.8500000000000003E-2</v>
      </c>
      <c r="O56" s="228">
        <f>ROUND(E56*N56,2)</f>
        <v>7.0000000000000007E-2</v>
      </c>
      <c r="P56" s="228">
        <v>0</v>
      </c>
      <c r="Q56" s="228">
        <f>ROUND(E56*P56,2)</f>
        <v>0</v>
      </c>
      <c r="R56" s="228"/>
      <c r="S56" s="228" t="s">
        <v>138</v>
      </c>
      <c r="T56" s="228" t="s">
        <v>139</v>
      </c>
      <c r="U56" s="228">
        <v>1.86904</v>
      </c>
      <c r="V56" s="228">
        <f>ROUND(E56*U56,2)</f>
        <v>2.13</v>
      </c>
      <c r="W56" s="228"/>
      <c r="X56" s="228" t="s">
        <v>163</v>
      </c>
      <c r="Y56" s="209"/>
      <c r="Z56" s="209"/>
      <c r="AA56" s="209"/>
      <c r="AB56" s="209"/>
      <c r="AC56" s="209"/>
      <c r="AD56" s="209"/>
      <c r="AE56" s="209"/>
      <c r="AF56" s="209"/>
      <c r="AG56" s="209" t="s">
        <v>164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64" t="s">
        <v>226</v>
      </c>
      <c r="D57" s="260"/>
      <c r="E57" s="261">
        <v>0.75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166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64" t="s">
        <v>227</v>
      </c>
      <c r="D58" s="260"/>
      <c r="E58" s="261">
        <v>0.25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166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64" t="s">
        <v>228</v>
      </c>
      <c r="D59" s="260"/>
      <c r="E59" s="261">
        <v>0.14000000000000001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166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ht="20.399999999999999" outlineLevel="1" x14ac:dyDescent="0.25">
      <c r="A60" s="237">
        <v>18</v>
      </c>
      <c r="B60" s="238" t="s">
        <v>229</v>
      </c>
      <c r="C60" s="252" t="s">
        <v>230</v>
      </c>
      <c r="D60" s="239" t="s">
        <v>172</v>
      </c>
      <c r="E60" s="240">
        <v>22.806999999999999</v>
      </c>
      <c r="F60" s="241"/>
      <c r="G60" s="242">
        <f>ROUND(E60*F60,2)</f>
        <v>0</v>
      </c>
      <c r="H60" s="229">
        <v>92.82</v>
      </c>
      <c r="I60" s="228">
        <f>ROUND(E60*H60,2)</f>
        <v>2116.9499999999998</v>
      </c>
      <c r="J60" s="229">
        <v>186.18</v>
      </c>
      <c r="K60" s="228">
        <f>ROUND(E60*J60,2)</f>
        <v>4246.21</v>
      </c>
      <c r="L60" s="228">
        <v>15</v>
      </c>
      <c r="M60" s="228">
        <f>G60*(1+L60/100)</f>
        <v>0</v>
      </c>
      <c r="N60" s="228">
        <v>3.6099999999999999E-3</v>
      </c>
      <c r="O60" s="228">
        <f>ROUND(E60*N60,2)</f>
        <v>0.08</v>
      </c>
      <c r="P60" s="228">
        <v>0</v>
      </c>
      <c r="Q60" s="228">
        <f>ROUND(E60*P60,2)</f>
        <v>0</v>
      </c>
      <c r="R60" s="228"/>
      <c r="S60" s="228" t="s">
        <v>138</v>
      </c>
      <c r="T60" s="228" t="s">
        <v>139</v>
      </c>
      <c r="U60" s="228">
        <v>0.36199999999999999</v>
      </c>
      <c r="V60" s="228">
        <f>ROUND(E60*U60,2)</f>
        <v>8.26</v>
      </c>
      <c r="W60" s="228"/>
      <c r="X60" s="228" t="s">
        <v>163</v>
      </c>
      <c r="Y60" s="209"/>
      <c r="Z60" s="209"/>
      <c r="AA60" s="209"/>
      <c r="AB60" s="209"/>
      <c r="AC60" s="209"/>
      <c r="AD60" s="209"/>
      <c r="AE60" s="209"/>
      <c r="AF60" s="209"/>
      <c r="AG60" s="209" t="s">
        <v>164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26"/>
      <c r="B61" s="227"/>
      <c r="C61" s="264" t="s">
        <v>190</v>
      </c>
      <c r="D61" s="260"/>
      <c r="E61" s="261">
        <v>3.5609999999999999</v>
      </c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09"/>
      <c r="Z61" s="209"/>
      <c r="AA61" s="209"/>
      <c r="AB61" s="209"/>
      <c r="AC61" s="209"/>
      <c r="AD61" s="209"/>
      <c r="AE61" s="209"/>
      <c r="AF61" s="209"/>
      <c r="AG61" s="209" t="s">
        <v>166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30.6" outlineLevel="1" x14ac:dyDescent="0.25">
      <c r="A62" s="226"/>
      <c r="B62" s="227"/>
      <c r="C62" s="264" t="s">
        <v>231</v>
      </c>
      <c r="D62" s="260"/>
      <c r="E62" s="261">
        <v>20.625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166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64" t="s">
        <v>174</v>
      </c>
      <c r="D63" s="260"/>
      <c r="E63" s="261">
        <v>-1.379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166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ht="20.399999999999999" outlineLevel="1" x14ac:dyDescent="0.25">
      <c r="A64" s="243">
        <v>19</v>
      </c>
      <c r="B64" s="244" t="s">
        <v>232</v>
      </c>
      <c r="C64" s="251" t="s">
        <v>233</v>
      </c>
      <c r="D64" s="245" t="s">
        <v>178</v>
      </c>
      <c r="E64" s="246">
        <v>10</v>
      </c>
      <c r="F64" s="247"/>
      <c r="G64" s="248">
        <f>ROUND(E64*F64,2)</f>
        <v>0</v>
      </c>
      <c r="H64" s="229">
        <v>0</v>
      </c>
      <c r="I64" s="228">
        <f>ROUND(E64*H64,2)</f>
        <v>0</v>
      </c>
      <c r="J64" s="229">
        <v>65</v>
      </c>
      <c r="K64" s="228">
        <f>ROUND(E64*J64,2)</f>
        <v>650</v>
      </c>
      <c r="L64" s="228">
        <v>15</v>
      </c>
      <c r="M64" s="228">
        <f>G64*(1+L64/100)</f>
        <v>0</v>
      </c>
      <c r="N64" s="228">
        <v>0</v>
      </c>
      <c r="O64" s="228">
        <f>ROUND(E64*N64,2)</f>
        <v>0</v>
      </c>
      <c r="P64" s="228">
        <v>0</v>
      </c>
      <c r="Q64" s="228">
        <f>ROUND(E64*P64,2)</f>
        <v>0</v>
      </c>
      <c r="R64" s="228"/>
      <c r="S64" s="228" t="s">
        <v>138</v>
      </c>
      <c r="T64" s="228" t="s">
        <v>139</v>
      </c>
      <c r="U64" s="228">
        <v>9.4E-2</v>
      </c>
      <c r="V64" s="228">
        <f>ROUND(E64*U64,2)</f>
        <v>0.94</v>
      </c>
      <c r="W64" s="228"/>
      <c r="X64" s="228" t="s">
        <v>163</v>
      </c>
      <c r="Y64" s="209"/>
      <c r="Z64" s="209"/>
      <c r="AA64" s="209"/>
      <c r="AB64" s="209"/>
      <c r="AC64" s="209"/>
      <c r="AD64" s="209"/>
      <c r="AE64" s="209"/>
      <c r="AF64" s="209"/>
      <c r="AG64" s="209" t="s">
        <v>164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37">
        <v>20</v>
      </c>
      <c r="B65" s="238" t="s">
        <v>234</v>
      </c>
      <c r="C65" s="252" t="s">
        <v>235</v>
      </c>
      <c r="D65" s="239" t="s">
        <v>172</v>
      </c>
      <c r="E65" s="240">
        <v>30.492999999999999</v>
      </c>
      <c r="F65" s="241"/>
      <c r="G65" s="242">
        <f>ROUND(E65*F65,2)</f>
        <v>0</v>
      </c>
      <c r="H65" s="229">
        <v>0</v>
      </c>
      <c r="I65" s="228">
        <f>ROUND(E65*H65,2)</f>
        <v>0</v>
      </c>
      <c r="J65" s="229">
        <v>83.2</v>
      </c>
      <c r="K65" s="228">
        <f>ROUND(E65*J65,2)</f>
        <v>2537.02</v>
      </c>
      <c r="L65" s="228">
        <v>15</v>
      </c>
      <c r="M65" s="228">
        <f>G65*(1+L65/100)</f>
        <v>0</v>
      </c>
      <c r="N65" s="228">
        <v>2.5999999999999998E-4</v>
      </c>
      <c r="O65" s="228">
        <f>ROUND(E65*N65,2)</f>
        <v>0.01</v>
      </c>
      <c r="P65" s="228">
        <v>0</v>
      </c>
      <c r="Q65" s="228">
        <f>ROUND(E65*P65,2)</f>
        <v>0</v>
      </c>
      <c r="R65" s="228"/>
      <c r="S65" s="228" t="s">
        <v>138</v>
      </c>
      <c r="T65" s="228" t="s">
        <v>139</v>
      </c>
      <c r="U65" s="228">
        <v>0</v>
      </c>
      <c r="V65" s="228">
        <f>ROUND(E65*U65,2)</f>
        <v>0</v>
      </c>
      <c r="W65" s="228"/>
      <c r="X65" s="228" t="s">
        <v>236</v>
      </c>
      <c r="Y65" s="209"/>
      <c r="Z65" s="209"/>
      <c r="AA65" s="209"/>
      <c r="AB65" s="209"/>
      <c r="AC65" s="209"/>
      <c r="AD65" s="209"/>
      <c r="AE65" s="209"/>
      <c r="AF65" s="209"/>
      <c r="AG65" s="209" t="s">
        <v>237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64" t="s">
        <v>238</v>
      </c>
      <c r="D66" s="260"/>
      <c r="E66" s="261">
        <v>22.806999999999999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166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64" t="s">
        <v>239</v>
      </c>
      <c r="D67" s="260"/>
      <c r="E67" s="261">
        <v>7.6859999999999999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166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x14ac:dyDescent="0.25">
      <c r="A68" s="231" t="s">
        <v>133</v>
      </c>
      <c r="B68" s="232" t="s">
        <v>61</v>
      </c>
      <c r="C68" s="250" t="s">
        <v>62</v>
      </c>
      <c r="D68" s="233"/>
      <c r="E68" s="234"/>
      <c r="F68" s="235"/>
      <c r="G68" s="236">
        <f>SUMIF(AG69:AG78,"&lt;&gt;NOR",G69:G78)</f>
        <v>0</v>
      </c>
      <c r="H68" s="230"/>
      <c r="I68" s="230">
        <f>SUM(I69:I78)</f>
        <v>9227.4700000000012</v>
      </c>
      <c r="J68" s="230"/>
      <c r="K68" s="230">
        <f>SUM(K69:K78)</f>
        <v>5770.99</v>
      </c>
      <c r="L68" s="230"/>
      <c r="M68" s="230">
        <f>SUM(M69:M78)</f>
        <v>0</v>
      </c>
      <c r="N68" s="230"/>
      <c r="O68" s="230">
        <f>SUM(O69:O78)</f>
        <v>0.74</v>
      </c>
      <c r="P68" s="230"/>
      <c r="Q68" s="230">
        <f>SUM(Q69:Q78)</f>
        <v>0</v>
      </c>
      <c r="R68" s="230"/>
      <c r="S68" s="230"/>
      <c r="T68" s="230"/>
      <c r="U68" s="230"/>
      <c r="V68" s="230">
        <f>SUM(V69:V78)</f>
        <v>12.25</v>
      </c>
      <c r="W68" s="230"/>
      <c r="X68" s="230"/>
      <c r="AG68" t="s">
        <v>134</v>
      </c>
    </row>
    <row r="69" spans="1:60" outlineLevel="1" x14ac:dyDescent="0.25">
      <c r="A69" s="237">
        <v>21</v>
      </c>
      <c r="B69" s="238" t="s">
        <v>240</v>
      </c>
      <c r="C69" s="252" t="s">
        <v>241</v>
      </c>
      <c r="D69" s="239" t="s">
        <v>242</v>
      </c>
      <c r="E69" s="240">
        <v>0.10925</v>
      </c>
      <c r="F69" s="241"/>
      <c r="G69" s="242">
        <f>ROUND(E69*F69,2)</f>
        <v>0</v>
      </c>
      <c r="H69" s="229">
        <v>1975.47</v>
      </c>
      <c r="I69" s="228">
        <f>ROUND(E69*H69,2)</f>
        <v>215.82</v>
      </c>
      <c r="J69" s="229">
        <v>1889.53</v>
      </c>
      <c r="K69" s="228">
        <f>ROUND(E69*J69,2)</f>
        <v>206.43</v>
      </c>
      <c r="L69" s="228">
        <v>15</v>
      </c>
      <c r="M69" s="228">
        <f>G69*(1+L69/100)</f>
        <v>0</v>
      </c>
      <c r="N69" s="228">
        <v>2.5</v>
      </c>
      <c r="O69" s="228">
        <f>ROUND(E69*N69,2)</f>
        <v>0.27</v>
      </c>
      <c r="P69" s="228">
        <v>0</v>
      </c>
      <c r="Q69" s="228">
        <f>ROUND(E69*P69,2)</f>
        <v>0</v>
      </c>
      <c r="R69" s="228"/>
      <c r="S69" s="228" t="s">
        <v>138</v>
      </c>
      <c r="T69" s="228" t="s">
        <v>139</v>
      </c>
      <c r="U69" s="228">
        <v>4.4000000000000004</v>
      </c>
      <c r="V69" s="228">
        <f>ROUND(E69*U69,2)</f>
        <v>0.48</v>
      </c>
      <c r="W69" s="228"/>
      <c r="X69" s="228" t="s">
        <v>163</v>
      </c>
      <c r="Y69" s="209"/>
      <c r="Z69" s="209"/>
      <c r="AA69" s="209"/>
      <c r="AB69" s="209"/>
      <c r="AC69" s="209"/>
      <c r="AD69" s="209"/>
      <c r="AE69" s="209"/>
      <c r="AF69" s="209"/>
      <c r="AG69" s="209" t="s">
        <v>164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26"/>
      <c r="B70" s="227"/>
      <c r="C70" s="264" t="s">
        <v>243</v>
      </c>
      <c r="D70" s="260"/>
      <c r="E70" s="261">
        <v>0.11</v>
      </c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09"/>
      <c r="Z70" s="209"/>
      <c r="AA70" s="209"/>
      <c r="AB70" s="209"/>
      <c r="AC70" s="209"/>
      <c r="AD70" s="209"/>
      <c r="AE70" s="209"/>
      <c r="AF70" s="209"/>
      <c r="AG70" s="209" t="s">
        <v>166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37">
        <v>22</v>
      </c>
      <c r="B71" s="238" t="s">
        <v>244</v>
      </c>
      <c r="C71" s="252" t="s">
        <v>245</v>
      </c>
      <c r="D71" s="239" t="s">
        <v>172</v>
      </c>
      <c r="E71" s="240">
        <v>25.49625</v>
      </c>
      <c r="F71" s="241"/>
      <c r="G71" s="242">
        <f>ROUND(E71*F71,2)</f>
        <v>0</v>
      </c>
      <c r="H71" s="229">
        <v>41.83</v>
      </c>
      <c r="I71" s="228">
        <f>ROUND(E71*H71,2)</f>
        <v>1066.51</v>
      </c>
      <c r="J71" s="229">
        <v>41.37</v>
      </c>
      <c r="K71" s="228">
        <f>ROUND(E71*J71,2)</f>
        <v>1054.78</v>
      </c>
      <c r="L71" s="228">
        <v>15</v>
      </c>
      <c r="M71" s="228">
        <f>G71*(1+L71/100)</f>
        <v>0</v>
      </c>
      <c r="N71" s="228">
        <v>2.5999999999999998E-4</v>
      </c>
      <c r="O71" s="228">
        <f>ROUND(E71*N71,2)</f>
        <v>0.01</v>
      </c>
      <c r="P71" s="228">
        <v>0</v>
      </c>
      <c r="Q71" s="228">
        <f>ROUND(E71*P71,2)</f>
        <v>0</v>
      </c>
      <c r="R71" s="228"/>
      <c r="S71" s="228" t="s">
        <v>138</v>
      </c>
      <c r="T71" s="228" t="s">
        <v>139</v>
      </c>
      <c r="U71" s="228">
        <v>0.09</v>
      </c>
      <c r="V71" s="228">
        <f>ROUND(E71*U71,2)</f>
        <v>2.29</v>
      </c>
      <c r="W71" s="228"/>
      <c r="X71" s="228" t="s">
        <v>163</v>
      </c>
      <c r="Y71" s="209"/>
      <c r="Z71" s="209"/>
      <c r="AA71" s="209"/>
      <c r="AB71" s="209"/>
      <c r="AC71" s="209"/>
      <c r="AD71" s="209"/>
      <c r="AE71" s="209"/>
      <c r="AF71" s="209"/>
      <c r="AG71" s="209" t="s">
        <v>164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64" t="s">
        <v>202</v>
      </c>
      <c r="D72" s="260"/>
      <c r="E72" s="261">
        <v>3.23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166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26"/>
      <c r="B73" s="227"/>
      <c r="C73" s="264" t="s">
        <v>216</v>
      </c>
      <c r="D73" s="260"/>
      <c r="E73" s="261">
        <v>20</v>
      </c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09"/>
      <c r="Z73" s="209"/>
      <c r="AA73" s="209"/>
      <c r="AB73" s="209"/>
      <c r="AC73" s="209"/>
      <c r="AD73" s="209"/>
      <c r="AE73" s="209"/>
      <c r="AF73" s="209"/>
      <c r="AG73" s="209" t="s">
        <v>166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64" t="s">
        <v>246</v>
      </c>
      <c r="D74" s="260"/>
      <c r="E74" s="261">
        <v>2.2662499999999999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166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37">
        <v>23</v>
      </c>
      <c r="B75" s="238" t="s">
        <v>247</v>
      </c>
      <c r="C75" s="252" t="s">
        <v>248</v>
      </c>
      <c r="D75" s="239" t="s">
        <v>172</v>
      </c>
      <c r="E75" s="240">
        <v>25.49625</v>
      </c>
      <c r="F75" s="241"/>
      <c r="G75" s="242">
        <f>ROUND(E75*F75,2)</f>
        <v>0</v>
      </c>
      <c r="H75" s="229">
        <v>311.62</v>
      </c>
      <c r="I75" s="228">
        <f>ROUND(E75*H75,2)</f>
        <v>7945.14</v>
      </c>
      <c r="J75" s="229">
        <v>176.88</v>
      </c>
      <c r="K75" s="228">
        <f>ROUND(E75*J75,2)</f>
        <v>4509.78</v>
      </c>
      <c r="L75" s="228">
        <v>15</v>
      </c>
      <c r="M75" s="228">
        <f>G75*(1+L75/100)</f>
        <v>0</v>
      </c>
      <c r="N75" s="228">
        <v>1.806E-2</v>
      </c>
      <c r="O75" s="228">
        <f>ROUND(E75*N75,2)</f>
        <v>0.46</v>
      </c>
      <c r="P75" s="228">
        <v>0</v>
      </c>
      <c r="Q75" s="228">
        <f>ROUND(E75*P75,2)</f>
        <v>0</v>
      </c>
      <c r="R75" s="228"/>
      <c r="S75" s="228" t="s">
        <v>138</v>
      </c>
      <c r="T75" s="228" t="s">
        <v>139</v>
      </c>
      <c r="U75" s="228">
        <v>0.372</v>
      </c>
      <c r="V75" s="228">
        <f>ROUND(E75*U75,2)</f>
        <v>9.48</v>
      </c>
      <c r="W75" s="228"/>
      <c r="X75" s="228" t="s">
        <v>163</v>
      </c>
      <c r="Y75" s="209"/>
      <c r="Z75" s="209"/>
      <c r="AA75" s="209"/>
      <c r="AB75" s="209"/>
      <c r="AC75" s="209"/>
      <c r="AD75" s="209"/>
      <c r="AE75" s="209"/>
      <c r="AF75" s="209"/>
      <c r="AG75" s="209" t="s">
        <v>164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64" t="s">
        <v>202</v>
      </c>
      <c r="D76" s="260"/>
      <c r="E76" s="261">
        <v>3.23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166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26"/>
      <c r="B77" s="227"/>
      <c r="C77" s="264" t="s">
        <v>216</v>
      </c>
      <c r="D77" s="260"/>
      <c r="E77" s="261">
        <v>20</v>
      </c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09"/>
      <c r="Z77" s="209"/>
      <c r="AA77" s="209"/>
      <c r="AB77" s="209"/>
      <c r="AC77" s="209"/>
      <c r="AD77" s="209"/>
      <c r="AE77" s="209"/>
      <c r="AF77" s="209"/>
      <c r="AG77" s="209" t="s">
        <v>166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26"/>
      <c r="B78" s="227"/>
      <c r="C78" s="264" t="s">
        <v>246</v>
      </c>
      <c r="D78" s="260"/>
      <c r="E78" s="261">
        <v>2.2662499999999999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09"/>
      <c r="Z78" s="209"/>
      <c r="AA78" s="209"/>
      <c r="AB78" s="209"/>
      <c r="AC78" s="209"/>
      <c r="AD78" s="209"/>
      <c r="AE78" s="209"/>
      <c r="AF78" s="209"/>
      <c r="AG78" s="209" t="s">
        <v>166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x14ac:dyDescent="0.25">
      <c r="A79" s="231" t="s">
        <v>133</v>
      </c>
      <c r="B79" s="232" t="s">
        <v>63</v>
      </c>
      <c r="C79" s="250" t="s">
        <v>64</v>
      </c>
      <c r="D79" s="233"/>
      <c r="E79" s="234"/>
      <c r="F79" s="235"/>
      <c r="G79" s="236">
        <f>SUMIF(AG80:AG81,"&lt;&gt;NOR",G80:G81)</f>
        <v>0</v>
      </c>
      <c r="H79" s="230"/>
      <c r="I79" s="230">
        <f>SUM(I80:I81)</f>
        <v>1208.52</v>
      </c>
      <c r="J79" s="230"/>
      <c r="K79" s="230">
        <f>SUM(K80:K81)</f>
        <v>903.48</v>
      </c>
      <c r="L79" s="230"/>
      <c r="M79" s="230">
        <f>SUM(M80:M81)</f>
        <v>0</v>
      </c>
      <c r="N79" s="230"/>
      <c r="O79" s="230">
        <f>SUM(O80:O81)</f>
        <v>0.03</v>
      </c>
      <c r="P79" s="230"/>
      <c r="Q79" s="230">
        <f>SUM(Q80:Q81)</f>
        <v>0</v>
      </c>
      <c r="R79" s="230"/>
      <c r="S79" s="230"/>
      <c r="T79" s="230"/>
      <c r="U79" s="230"/>
      <c r="V79" s="230">
        <f>SUM(V80:V81)</f>
        <v>1.86</v>
      </c>
      <c r="W79" s="230"/>
      <c r="X79" s="230"/>
      <c r="AG79" t="s">
        <v>134</v>
      </c>
    </row>
    <row r="80" spans="1:60" outlineLevel="1" x14ac:dyDescent="0.25">
      <c r="A80" s="243">
        <v>24</v>
      </c>
      <c r="B80" s="244" t="s">
        <v>249</v>
      </c>
      <c r="C80" s="251" t="s">
        <v>250</v>
      </c>
      <c r="D80" s="245" t="s">
        <v>169</v>
      </c>
      <c r="E80" s="246">
        <v>1</v>
      </c>
      <c r="F80" s="247"/>
      <c r="G80" s="248">
        <f>ROUND(E80*F80,2)</f>
        <v>0</v>
      </c>
      <c r="H80" s="229">
        <v>19.52</v>
      </c>
      <c r="I80" s="228">
        <f>ROUND(E80*H80,2)</f>
        <v>19.52</v>
      </c>
      <c r="J80" s="229">
        <v>903.48</v>
      </c>
      <c r="K80" s="228">
        <f>ROUND(E80*J80,2)</f>
        <v>903.48</v>
      </c>
      <c r="L80" s="228">
        <v>15</v>
      </c>
      <c r="M80" s="228">
        <f>G80*(1+L80/100)</f>
        <v>0</v>
      </c>
      <c r="N80" s="228">
        <v>1.8970000000000001E-2</v>
      </c>
      <c r="O80" s="228">
        <f>ROUND(E80*N80,2)</f>
        <v>0.02</v>
      </c>
      <c r="P80" s="228">
        <v>0</v>
      </c>
      <c r="Q80" s="228">
        <f>ROUND(E80*P80,2)</f>
        <v>0</v>
      </c>
      <c r="R80" s="228"/>
      <c r="S80" s="228" t="s">
        <v>138</v>
      </c>
      <c r="T80" s="228" t="s">
        <v>139</v>
      </c>
      <c r="U80" s="228">
        <v>1.86</v>
      </c>
      <c r="V80" s="228">
        <f>ROUND(E80*U80,2)</f>
        <v>1.86</v>
      </c>
      <c r="W80" s="228"/>
      <c r="X80" s="228" t="s">
        <v>163</v>
      </c>
      <c r="Y80" s="209"/>
      <c r="Z80" s="209"/>
      <c r="AA80" s="209"/>
      <c r="AB80" s="209"/>
      <c r="AC80" s="209"/>
      <c r="AD80" s="209"/>
      <c r="AE80" s="209"/>
      <c r="AF80" s="209"/>
      <c r="AG80" s="209" t="s">
        <v>164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ht="20.399999999999999" outlineLevel="1" x14ac:dyDescent="0.25">
      <c r="A81" s="243">
        <v>25</v>
      </c>
      <c r="B81" s="244" t="s">
        <v>251</v>
      </c>
      <c r="C81" s="251" t="s">
        <v>252</v>
      </c>
      <c r="D81" s="245" t="s">
        <v>169</v>
      </c>
      <c r="E81" s="246">
        <v>1</v>
      </c>
      <c r="F81" s="247"/>
      <c r="G81" s="248">
        <f>ROUND(E81*F81,2)</f>
        <v>0</v>
      </c>
      <c r="H81" s="229">
        <v>1189</v>
      </c>
      <c r="I81" s="228">
        <f>ROUND(E81*H81,2)</f>
        <v>1189</v>
      </c>
      <c r="J81" s="229">
        <v>0</v>
      </c>
      <c r="K81" s="228">
        <f>ROUND(E81*J81,2)</f>
        <v>0</v>
      </c>
      <c r="L81" s="228">
        <v>15</v>
      </c>
      <c r="M81" s="228">
        <f>G81*(1+L81/100)</f>
        <v>0</v>
      </c>
      <c r="N81" s="228">
        <v>1.056E-2</v>
      </c>
      <c r="O81" s="228">
        <f>ROUND(E81*N81,2)</f>
        <v>0.01</v>
      </c>
      <c r="P81" s="228">
        <v>0</v>
      </c>
      <c r="Q81" s="228">
        <f>ROUND(E81*P81,2)</f>
        <v>0</v>
      </c>
      <c r="R81" s="228"/>
      <c r="S81" s="228" t="s">
        <v>138</v>
      </c>
      <c r="T81" s="228" t="s">
        <v>139</v>
      </c>
      <c r="U81" s="228">
        <v>0</v>
      </c>
      <c r="V81" s="228">
        <f>ROUND(E81*U81,2)</f>
        <v>0</v>
      </c>
      <c r="W81" s="228"/>
      <c r="X81" s="228" t="s">
        <v>205</v>
      </c>
      <c r="Y81" s="209"/>
      <c r="Z81" s="209"/>
      <c r="AA81" s="209"/>
      <c r="AB81" s="209"/>
      <c r="AC81" s="209"/>
      <c r="AD81" s="209"/>
      <c r="AE81" s="209"/>
      <c r="AF81" s="209"/>
      <c r="AG81" s="209" t="s">
        <v>206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ht="26.4" x14ac:dyDescent="0.25">
      <c r="A82" s="231" t="s">
        <v>133</v>
      </c>
      <c r="B82" s="232" t="s">
        <v>65</v>
      </c>
      <c r="C82" s="250" t="s">
        <v>66</v>
      </c>
      <c r="D82" s="233"/>
      <c r="E82" s="234"/>
      <c r="F82" s="235"/>
      <c r="G82" s="236">
        <f>SUMIF(AG83:AG87,"&lt;&gt;NOR",G83:G87)</f>
        <v>0</v>
      </c>
      <c r="H82" s="230"/>
      <c r="I82" s="230">
        <f>SUM(I83:I87)</f>
        <v>40.9</v>
      </c>
      <c r="J82" s="230"/>
      <c r="K82" s="230">
        <f>SUM(K83:K87)</f>
        <v>3239.26</v>
      </c>
      <c r="L82" s="230"/>
      <c r="M82" s="230">
        <f>SUM(M83:M87)</f>
        <v>0</v>
      </c>
      <c r="N82" s="230"/>
      <c r="O82" s="230">
        <f>SUM(O83:O87)</f>
        <v>0</v>
      </c>
      <c r="P82" s="230"/>
      <c r="Q82" s="230">
        <f>SUM(Q83:Q87)</f>
        <v>0</v>
      </c>
      <c r="R82" s="230"/>
      <c r="S82" s="230"/>
      <c r="T82" s="230"/>
      <c r="U82" s="230"/>
      <c r="V82" s="230">
        <f>SUM(V83:V87)</f>
        <v>8.18</v>
      </c>
      <c r="W82" s="230"/>
      <c r="X82" s="230"/>
      <c r="AG82" t="s">
        <v>134</v>
      </c>
    </row>
    <row r="83" spans="1:60" outlineLevel="1" x14ac:dyDescent="0.25">
      <c r="A83" s="237">
        <v>26</v>
      </c>
      <c r="B83" s="238" t="s">
        <v>253</v>
      </c>
      <c r="C83" s="252" t="s">
        <v>254</v>
      </c>
      <c r="D83" s="239" t="s">
        <v>172</v>
      </c>
      <c r="E83" s="240">
        <v>26.56</v>
      </c>
      <c r="F83" s="241"/>
      <c r="G83" s="242">
        <f>ROUND(E83*F83,2)</f>
        <v>0</v>
      </c>
      <c r="H83" s="229">
        <v>1.54</v>
      </c>
      <c r="I83" s="228">
        <f>ROUND(E83*H83,2)</f>
        <v>40.9</v>
      </c>
      <c r="J83" s="229">
        <v>121.96</v>
      </c>
      <c r="K83" s="228">
        <f>ROUND(E83*J83,2)</f>
        <v>3239.26</v>
      </c>
      <c r="L83" s="228">
        <v>15</v>
      </c>
      <c r="M83" s="228">
        <f>G83*(1+L83/100)</f>
        <v>0</v>
      </c>
      <c r="N83" s="228">
        <v>4.0000000000000003E-5</v>
      </c>
      <c r="O83" s="228">
        <f>ROUND(E83*N83,2)</f>
        <v>0</v>
      </c>
      <c r="P83" s="228">
        <v>0</v>
      </c>
      <c r="Q83" s="228">
        <f>ROUND(E83*P83,2)</f>
        <v>0</v>
      </c>
      <c r="R83" s="228"/>
      <c r="S83" s="228" t="s">
        <v>138</v>
      </c>
      <c r="T83" s="228" t="s">
        <v>139</v>
      </c>
      <c r="U83" s="228">
        <v>0.308</v>
      </c>
      <c r="V83" s="228">
        <f>ROUND(E83*U83,2)</f>
        <v>8.18</v>
      </c>
      <c r="W83" s="228"/>
      <c r="X83" s="228" t="s">
        <v>163</v>
      </c>
      <c r="Y83" s="209"/>
      <c r="Z83" s="209"/>
      <c r="AA83" s="209"/>
      <c r="AB83" s="209"/>
      <c r="AC83" s="209"/>
      <c r="AD83" s="209"/>
      <c r="AE83" s="209"/>
      <c r="AF83" s="209"/>
      <c r="AG83" s="209" t="s">
        <v>164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5">
      <c r="A84" s="226"/>
      <c r="B84" s="227"/>
      <c r="C84" s="264" t="s">
        <v>202</v>
      </c>
      <c r="D84" s="260"/>
      <c r="E84" s="261">
        <v>3.23</v>
      </c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09"/>
      <c r="Z84" s="209"/>
      <c r="AA84" s="209"/>
      <c r="AB84" s="209"/>
      <c r="AC84" s="209"/>
      <c r="AD84" s="209"/>
      <c r="AE84" s="209"/>
      <c r="AF84" s="209"/>
      <c r="AG84" s="209" t="s">
        <v>166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/>
      <c r="B85" s="227"/>
      <c r="C85" s="264" t="s">
        <v>216</v>
      </c>
      <c r="D85" s="260"/>
      <c r="E85" s="261">
        <v>20</v>
      </c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09"/>
      <c r="Z85" s="209"/>
      <c r="AA85" s="209"/>
      <c r="AB85" s="209"/>
      <c r="AC85" s="209"/>
      <c r="AD85" s="209"/>
      <c r="AE85" s="209"/>
      <c r="AF85" s="209"/>
      <c r="AG85" s="209" t="s">
        <v>166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26"/>
      <c r="B86" s="227"/>
      <c r="C86" s="264" t="s">
        <v>246</v>
      </c>
      <c r="D86" s="260"/>
      <c r="E86" s="261">
        <v>2.2662499999999999</v>
      </c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09"/>
      <c r="Z86" s="209"/>
      <c r="AA86" s="209"/>
      <c r="AB86" s="209"/>
      <c r="AC86" s="209"/>
      <c r="AD86" s="209"/>
      <c r="AE86" s="209"/>
      <c r="AF86" s="209"/>
      <c r="AG86" s="209" t="s">
        <v>166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26"/>
      <c r="B87" s="227"/>
      <c r="C87" s="264" t="s">
        <v>255</v>
      </c>
      <c r="D87" s="260"/>
      <c r="E87" s="261">
        <v>1.06375</v>
      </c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09"/>
      <c r="Z87" s="209"/>
      <c r="AA87" s="209"/>
      <c r="AB87" s="209"/>
      <c r="AC87" s="209"/>
      <c r="AD87" s="209"/>
      <c r="AE87" s="209"/>
      <c r="AF87" s="209"/>
      <c r="AG87" s="209" t="s">
        <v>166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x14ac:dyDescent="0.25">
      <c r="A88" s="231" t="s">
        <v>133</v>
      </c>
      <c r="B88" s="232" t="s">
        <v>67</v>
      </c>
      <c r="C88" s="250" t="s">
        <v>68</v>
      </c>
      <c r="D88" s="233"/>
      <c r="E88" s="234"/>
      <c r="F88" s="235"/>
      <c r="G88" s="236">
        <f>SUMIF(AG89:AG106,"&lt;&gt;NOR",G89:G106)</f>
        <v>0</v>
      </c>
      <c r="H88" s="230"/>
      <c r="I88" s="230">
        <f>SUM(I89:I106)</f>
        <v>433.71</v>
      </c>
      <c r="J88" s="230"/>
      <c r="K88" s="230">
        <f>SUM(K89:K106)</f>
        <v>5788.7899999999991</v>
      </c>
      <c r="L88" s="230"/>
      <c r="M88" s="230">
        <f>SUM(M89:M106)</f>
        <v>0</v>
      </c>
      <c r="N88" s="230"/>
      <c r="O88" s="230">
        <f>SUM(O89:O106)</f>
        <v>0.01</v>
      </c>
      <c r="P88" s="230"/>
      <c r="Q88" s="230">
        <f>SUM(Q89:Q106)</f>
        <v>0.68</v>
      </c>
      <c r="R88" s="230"/>
      <c r="S88" s="230"/>
      <c r="T88" s="230"/>
      <c r="U88" s="230"/>
      <c r="V88" s="230">
        <f>SUM(V89:V106)</f>
        <v>13.600000000000001</v>
      </c>
      <c r="W88" s="230"/>
      <c r="X88" s="230"/>
      <c r="AG88" t="s">
        <v>134</v>
      </c>
    </row>
    <row r="89" spans="1:60" outlineLevel="1" x14ac:dyDescent="0.25">
      <c r="A89" s="243">
        <v>27</v>
      </c>
      <c r="B89" s="244" t="s">
        <v>256</v>
      </c>
      <c r="C89" s="251" t="s">
        <v>257</v>
      </c>
      <c r="D89" s="245" t="s">
        <v>169</v>
      </c>
      <c r="E89" s="246">
        <v>3</v>
      </c>
      <c r="F89" s="247"/>
      <c r="G89" s="248">
        <f>ROUND(E89*F89,2)</f>
        <v>0</v>
      </c>
      <c r="H89" s="229">
        <v>0</v>
      </c>
      <c r="I89" s="228">
        <f>ROUND(E89*H89,2)</f>
        <v>0</v>
      </c>
      <c r="J89" s="229">
        <v>17.600000000000001</v>
      </c>
      <c r="K89" s="228">
        <f>ROUND(E89*J89,2)</f>
        <v>52.8</v>
      </c>
      <c r="L89" s="228">
        <v>15</v>
      </c>
      <c r="M89" s="228">
        <f>G89*(1+L89/100)</f>
        <v>0</v>
      </c>
      <c r="N89" s="228">
        <v>0</v>
      </c>
      <c r="O89" s="228">
        <f>ROUND(E89*N89,2)</f>
        <v>0</v>
      </c>
      <c r="P89" s="228">
        <v>0</v>
      </c>
      <c r="Q89" s="228">
        <f>ROUND(E89*P89,2)</f>
        <v>0</v>
      </c>
      <c r="R89" s="228"/>
      <c r="S89" s="228" t="s">
        <v>138</v>
      </c>
      <c r="T89" s="228" t="s">
        <v>139</v>
      </c>
      <c r="U89" s="228">
        <v>0.05</v>
      </c>
      <c r="V89" s="228">
        <f>ROUND(E89*U89,2)</f>
        <v>0.15</v>
      </c>
      <c r="W89" s="228"/>
      <c r="X89" s="228" t="s">
        <v>163</v>
      </c>
      <c r="Y89" s="209"/>
      <c r="Z89" s="209"/>
      <c r="AA89" s="209"/>
      <c r="AB89" s="209"/>
      <c r="AC89" s="209"/>
      <c r="AD89" s="209"/>
      <c r="AE89" s="209"/>
      <c r="AF89" s="209"/>
      <c r="AG89" s="209" t="s">
        <v>164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37">
        <v>28</v>
      </c>
      <c r="B90" s="238" t="s">
        <v>258</v>
      </c>
      <c r="C90" s="252" t="s">
        <v>259</v>
      </c>
      <c r="D90" s="239" t="s">
        <v>172</v>
      </c>
      <c r="E90" s="240">
        <v>1.1819999999999999</v>
      </c>
      <c r="F90" s="241"/>
      <c r="G90" s="242">
        <f>ROUND(E90*F90,2)</f>
        <v>0</v>
      </c>
      <c r="H90" s="229">
        <v>31.09</v>
      </c>
      <c r="I90" s="228">
        <f>ROUND(E90*H90,2)</f>
        <v>36.75</v>
      </c>
      <c r="J90" s="229">
        <v>367.41</v>
      </c>
      <c r="K90" s="228">
        <f>ROUND(E90*J90,2)</f>
        <v>434.28</v>
      </c>
      <c r="L90" s="228">
        <v>15</v>
      </c>
      <c r="M90" s="228">
        <f>G90*(1+L90/100)</f>
        <v>0</v>
      </c>
      <c r="N90" s="228">
        <v>1.17E-3</v>
      </c>
      <c r="O90" s="228">
        <f>ROUND(E90*N90,2)</f>
        <v>0</v>
      </c>
      <c r="P90" s="228">
        <v>7.5999999999999998E-2</v>
      </c>
      <c r="Q90" s="228">
        <f>ROUND(E90*P90,2)</f>
        <v>0.09</v>
      </c>
      <c r="R90" s="228"/>
      <c r="S90" s="228" t="s">
        <v>138</v>
      </c>
      <c r="T90" s="228" t="s">
        <v>139</v>
      </c>
      <c r="U90" s="228">
        <v>0.93899999999999995</v>
      </c>
      <c r="V90" s="228">
        <f>ROUND(E90*U90,2)</f>
        <v>1.1100000000000001</v>
      </c>
      <c r="W90" s="228"/>
      <c r="X90" s="228" t="s">
        <v>163</v>
      </c>
      <c r="Y90" s="209"/>
      <c r="Z90" s="209"/>
      <c r="AA90" s="209"/>
      <c r="AB90" s="209"/>
      <c r="AC90" s="209"/>
      <c r="AD90" s="209"/>
      <c r="AE90" s="209"/>
      <c r="AF90" s="209"/>
      <c r="AG90" s="209" t="s">
        <v>164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26"/>
      <c r="B91" s="227"/>
      <c r="C91" s="264" t="s">
        <v>260</v>
      </c>
      <c r="D91" s="260"/>
      <c r="E91" s="261">
        <v>1.18</v>
      </c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09"/>
      <c r="Z91" s="209"/>
      <c r="AA91" s="209"/>
      <c r="AB91" s="209"/>
      <c r="AC91" s="209"/>
      <c r="AD91" s="209"/>
      <c r="AE91" s="209"/>
      <c r="AF91" s="209"/>
      <c r="AG91" s="209" t="s">
        <v>166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43">
        <v>29</v>
      </c>
      <c r="B92" s="244" t="s">
        <v>261</v>
      </c>
      <c r="C92" s="251" t="s">
        <v>262</v>
      </c>
      <c r="D92" s="245" t="s">
        <v>178</v>
      </c>
      <c r="E92" s="246">
        <v>2</v>
      </c>
      <c r="F92" s="247"/>
      <c r="G92" s="248">
        <f>ROUND(E92*F92,2)</f>
        <v>0</v>
      </c>
      <c r="H92" s="229">
        <v>13.06</v>
      </c>
      <c r="I92" s="228">
        <f>ROUND(E92*H92,2)</f>
        <v>26.12</v>
      </c>
      <c r="J92" s="229">
        <v>99.94</v>
      </c>
      <c r="K92" s="228">
        <f>ROUND(E92*J92,2)</f>
        <v>199.88</v>
      </c>
      <c r="L92" s="228">
        <v>15</v>
      </c>
      <c r="M92" s="228">
        <f>G92*(1+L92/100)</f>
        <v>0</v>
      </c>
      <c r="N92" s="228">
        <v>4.8999999999999998E-4</v>
      </c>
      <c r="O92" s="228">
        <f>ROUND(E92*N92,2)</f>
        <v>0</v>
      </c>
      <c r="P92" s="228">
        <v>6.0000000000000001E-3</v>
      </c>
      <c r="Q92" s="228">
        <f>ROUND(E92*P92,2)</f>
        <v>0.01</v>
      </c>
      <c r="R92" s="228"/>
      <c r="S92" s="228" t="s">
        <v>138</v>
      </c>
      <c r="T92" s="228" t="s">
        <v>139</v>
      </c>
      <c r="U92" s="228">
        <v>0.27400000000000002</v>
      </c>
      <c r="V92" s="228">
        <f>ROUND(E92*U92,2)</f>
        <v>0.55000000000000004</v>
      </c>
      <c r="W92" s="228"/>
      <c r="X92" s="228" t="s">
        <v>163</v>
      </c>
      <c r="Y92" s="209"/>
      <c r="Z92" s="209"/>
      <c r="AA92" s="209"/>
      <c r="AB92" s="209"/>
      <c r="AC92" s="209"/>
      <c r="AD92" s="209"/>
      <c r="AE92" s="209"/>
      <c r="AF92" s="209"/>
      <c r="AG92" s="209" t="s">
        <v>164</v>
      </c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43">
        <v>30</v>
      </c>
      <c r="B93" s="244" t="s">
        <v>263</v>
      </c>
      <c r="C93" s="251" t="s">
        <v>264</v>
      </c>
      <c r="D93" s="245" t="s">
        <v>178</v>
      </c>
      <c r="E93" s="246">
        <v>2.5</v>
      </c>
      <c r="F93" s="247"/>
      <c r="G93" s="248">
        <f>ROUND(E93*F93,2)</f>
        <v>0</v>
      </c>
      <c r="H93" s="229">
        <v>13.06</v>
      </c>
      <c r="I93" s="228">
        <f>ROUND(E93*H93,2)</f>
        <v>32.65</v>
      </c>
      <c r="J93" s="229">
        <v>151.94</v>
      </c>
      <c r="K93" s="228">
        <f>ROUND(E93*J93,2)</f>
        <v>379.85</v>
      </c>
      <c r="L93" s="228">
        <v>15</v>
      </c>
      <c r="M93" s="228">
        <f>G93*(1+L93/100)</f>
        <v>0</v>
      </c>
      <c r="N93" s="228">
        <v>4.8999999999999998E-4</v>
      </c>
      <c r="O93" s="228">
        <f>ROUND(E93*N93,2)</f>
        <v>0</v>
      </c>
      <c r="P93" s="228">
        <v>2.7E-2</v>
      </c>
      <c r="Q93" s="228">
        <f>ROUND(E93*P93,2)</f>
        <v>7.0000000000000007E-2</v>
      </c>
      <c r="R93" s="228"/>
      <c r="S93" s="228" t="s">
        <v>138</v>
      </c>
      <c r="T93" s="228" t="s">
        <v>139</v>
      </c>
      <c r="U93" s="228">
        <v>0.42199999999999999</v>
      </c>
      <c r="V93" s="228">
        <f>ROUND(E93*U93,2)</f>
        <v>1.06</v>
      </c>
      <c r="W93" s="228"/>
      <c r="X93" s="228" t="s">
        <v>163</v>
      </c>
      <c r="Y93" s="209"/>
      <c r="Z93" s="209"/>
      <c r="AA93" s="209"/>
      <c r="AB93" s="209"/>
      <c r="AC93" s="209"/>
      <c r="AD93" s="209"/>
      <c r="AE93" s="209"/>
      <c r="AF93" s="209"/>
      <c r="AG93" s="209" t="s">
        <v>164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43">
        <v>31</v>
      </c>
      <c r="B94" s="244" t="s">
        <v>265</v>
      </c>
      <c r="C94" s="251" t="s">
        <v>266</v>
      </c>
      <c r="D94" s="245" t="s">
        <v>178</v>
      </c>
      <c r="E94" s="246">
        <v>25</v>
      </c>
      <c r="F94" s="247"/>
      <c r="G94" s="248">
        <f>ROUND(E94*F94,2)</f>
        <v>0</v>
      </c>
      <c r="H94" s="229">
        <v>13.02</v>
      </c>
      <c r="I94" s="228">
        <f>ROUND(E94*H94,2)</f>
        <v>325.5</v>
      </c>
      <c r="J94" s="229">
        <v>97.48</v>
      </c>
      <c r="K94" s="228">
        <f>ROUND(E94*J94,2)</f>
        <v>2437</v>
      </c>
      <c r="L94" s="228">
        <v>15</v>
      </c>
      <c r="M94" s="228">
        <f>G94*(1+L94/100)</f>
        <v>0</v>
      </c>
      <c r="N94" s="228">
        <v>0</v>
      </c>
      <c r="O94" s="228">
        <f>ROUND(E94*N94,2)</f>
        <v>0</v>
      </c>
      <c r="P94" s="228">
        <v>2.16E-3</v>
      </c>
      <c r="Q94" s="228">
        <f>ROUND(E94*P94,2)</f>
        <v>0.05</v>
      </c>
      <c r="R94" s="228"/>
      <c r="S94" s="228" t="s">
        <v>138</v>
      </c>
      <c r="T94" s="228" t="s">
        <v>139</v>
      </c>
      <c r="U94" s="228">
        <v>0.26500000000000001</v>
      </c>
      <c r="V94" s="228">
        <f>ROUND(E94*U94,2)</f>
        <v>6.63</v>
      </c>
      <c r="W94" s="228"/>
      <c r="X94" s="228" t="s">
        <v>163</v>
      </c>
      <c r="Y94" s="209"/>
      <c r="Z94" s="209"/>
      <c r="AA94" s="209"/>
      <c r="AB94" s="209"/>
      <c r="AC94" s="209"/>
      <c r="AD94" s="209"/>
      <c r="AE94" s="209"/>
      <c r="AF94" s="209"/>
      <c r="AG94" s="209" t="s">
        <v>164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37">
        <v>32</v>
      </c>
      <c r="B95" s="238" t="s">
        <v>267</v>
      </c>
      <c r="C95" s="252" t="s">
        <v>268</v>
      </c>
      <c r="D95" s="239" t="s">
        <v>172</v>
      </c>
      <c r="E95" s="240">
        <v>20</v>
      </c>
      <c r="F95" s="241"/>
      <c r="G95" s="242">
        <f>ROUND(E95*F95,2)</f>
        <v>0</v>
      </c>
      <c r="H95" s="229">
        <v>0</v>
      </c>
      <c r="I95" s="228">
        <f>ROUND(E95*H95,2)</f>
        <v>0</v>
      </c>
      <c r="J95" s="229">
        <v>10.5</v>
      </c>
      <c r="K95" s="228">
        <f>ROUND(E95*J95,2)</f>
        <v>210</v>
      </c>
      <c r="L95" s="228">
        <v>15</v>
      </c>
      <c r="M95" s="228">
        <f>G95*(1+L95/100)</f>
        <v>0</v>
      </c>
      <c r="N95" s="228">
        <v>0</v>
      </c>
      <c r="O95" s="228">
        <f>ROUND(E95*N95,2)</f>
        <v>0</v>
      </c>
      <c r="P95" s="228">
        <v>4.0000000000000001E-3</v>
      </c>
      <c r="Q95" s="228">
        <f>ROUND(E95*P95,2)</f>
        <v>0.08</v>
      </c>
      <c r="R95" s="228"/>
      <c r="S95" s="228" t="s">
        <v>138</v>
      </c>
      <c r="T95" s="228" t="s">
        <v>139</v>
      </c>
      <c r="U95" s="228">
        <v>0.03</v>
      </c>
      <c r="V95" s="228">
        <f>ROUND(E95*U95,2)</f>
        <v>0.6</v>
      </c>
      <c r="W95" s="228"/>
      <c r="X95" s="228" t="s">
        <v>163</v>
      </c>
      <c r="Y95" s="209"/>
      <c r="Z95" s="209"/>
      <c r="AA95" s="209"/>
      <c r="AB95" s="209"/>
      <c r="AC95" s="209"/>
      <c r="AD95" s="209"/>
      <c r="AE95" s="209"/>
      <c r="AF95" s="209"/>
      <c r="AG95" s="209" t="s">
        <v>164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64" t="s">
        <v>216</v>
      </c>
      <c r="D96" s="260"/>
      <c r="E96" s="261">
        <v>20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166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37">
        <v>33</v>
      </c>
      <c r="B97" s="238" t="s">
        <v>269</v>
      </c>
      <c r="C97" s="252" t="s">
        <v>270</v>
      </c>
      <c r="D97" s="239" t="s">
        <v>172</v>
      </c>
      <c r="E97" s="240">
        <v>51.502000000000002</v>
      </c>
      <c r="F97" s="241"/>
      <c r="G97" s="242">
        <f>ROUND(E97*F97,2)</f>
        <v>0</v>
      </c>
      <c r="H97" s="229">
        <v>0</v>
      </c>
      <c r="I97" s="228">
        <f>ROUND(E97*H97,2)</f>
        <v>0</v>
      </c>
      <c r="J97" s="229">
        <v>10.5</v>
      </c>
      <c r="K97" s="228">
        <f>ROUND(E97*J97,2)</f>
        <v>540.77</v>
      </c>
      <c r="L97" s="228">
        <v>15</v>
      </c>
      <c r="M97" s="228">
        <f>G97*(1+L97/100)</f>
        <v>0</v>
      </c>
      <c r="N97" s="228">
        <v>0</v>
      </c>
      <c r="O97" s="228">
        <f>ROUND(E97*N97,2)</f>
        <v>0</v>
      </c>
      <c r="P97" s="228">
        <v>4.0000000000000001E-3</v>
      </c>
      <c r="Q97" s="228">
        <f>ROUND(E97*P97,2)</f>
        <v>0.21</v>
      </c>
      <c r="R97" s="228"/>
      <c r="S97" s="228" t="s">
        <v>138</v>
      </c>
      <c r="T97" s="228" t="s">
        <v>139</v>
      </c>
      <c r="U97" s="228">
        <v>0.03</v>
      </c>
      <c r="V97" s="228">
        <f>ROUND(E97*U97,2)</f>
        <v>1.55</v>
      </c>
      <c r="W97" s="228"/>
      <c r="X97" s="228" t="s">
        <v>163</v>
      </c>
      <c r="Y97" s="209"/>
      <c r="Z97" s="209"/>
      <c r="AA97" s="209"/>
      <c r="AB97" s="209"/>
      <c r="AC97" s="209"/>
      <c r="AD97" s="209"/>
      <c r="AE97" s="209"/>
      <c r="AF97" s="209"/>
      <c r="AG97" s="209" t="s">
        <v>164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26"/>
      <c r="B98" s="227"/>
      <c r="C98" s="264" t="s">
        <v>219</v>
      </c>
      <c r="D98" s="260"/>
      <c r="E98" s="261">
        <v>13.78</v>
      </c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09"/>
      <c r="Z98" s="209"/>
      <c r="AA98" s="209"/>
      <c r="AB98" s="209"/>
      <c r="AC98" s="209"/>
      <c r="AD98" s="209"/>
      <c r="AE98" s="209"/>
      <c r="AF98" s="209"/>
      <c r="AG98" s="209" t="s">
        <v>166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64" t="s">
        <v>220</v>
      </c>
      <c r="D99" s="260"/>
      <c r="E99" s="261">
        <v>-3.1520000000000001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166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64" t="s">
        <v>221</v>
      </c>
      <c r="D100" s="260"/>
      <c r="E100" s="261">
        <v>46.8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166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26"/>
      <c r="B101" s="227"/>
      <c r="C101" s="264" t="s">
        <v>222</v>
      </c>
      <c r="D101" s="260"/>
      <c r="E101" s="261">
        <v>-1.5760000000000001</v>
      </c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166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64" t="s">
        <v>223</v>
      </c>
      <c r="D102" s="260"/>
      <c r="E102" s="261">
        <v>-4.3499999999999996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166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ht="20.399999999999999" outlineLevel="1" x14ac:dyDescent="0.25">
      <c r="A103" s="243">
        <v>34</v>
      </c>
      <c r="B103" s="244" t="s">
        <v>271</v>
      </c>
      <c r="C103" s="251" t="s">
        <v>272</v>
      </c>
      <c r="D103" s="245" t="s">
        <v>169</v>
      </c>
      <c r="E103" s="246">
        <v>3</v>
      </c>
      <c r="F103" s="247"/>
      <c r="G103" s="248">
        <f>ROUND(E103*F103,2)</f>
        <v>0</v>
      </c>
      <c r="H103" s="229">
        <v>4.2300000000000004</v>
      </c>
      <c r="I103" s="228">
        <f>ROUND(E103*H103,2)</f>
        <v>12.69</v>
      </c>
      <c r="J103" s="229">
        <v>193.77</v>
      </c>
      <c r="K103" s="228">
        <f>ROUND(E103*J103,2)</f>
        <v>581.30999999999995</v>
      </c>
      <c r="L103" s="228">
        <v>15</v>
      </c>
      <c r="M103" s="228">
        <f>G103*(1+L103/100)</f>
        <v>0</v>
      </c>
      <c r="N103" s="228">
        <v>3.6700000000000001E-3</v>
      </c>
      <c r="O103" s="228">
        <f>ROUND(E103*N103,2)</f>
        <v>0.01</v>
      </c>
      <c r="P103" s="228">
        <v>0</v>
      </c>
      <c r="Q103" s="228">
        <f>ROUND(E103*P103,2)</f>
        <v>0</v>
      </c>
      <c r="R103" s="228"/>
      <c r="S103" s="228" t="s">
        <v>138</v>
      </c>
      <c r="T103" s="228" t="s">
        <v>139</v>
      </c>
      <c r="U103" s="228">
        <v>0.433</v>
      </c>
      <c r="V103" s="228">
        <f>ROUND(E103*U103,2)</f>
        <v>1.3</v>
      </c>
      <c r="W103" s="228"/>
      <c r="X103" s="228" t="s">
        <v>163</v>
      </c>
      <c r="Y103" s="209"/>
      <c r="Z103" s="209"/>
      <c r="AA103" s="209"/>
      <c r="AB103" s="209"/>
      <c r="AC103" s="209"/>
      <c r="AD103" s="209"/>
      <c r="AE103" s="209"/>
      <c r="AF103" s="209"/>
      <c r="AG103" s="209" t="s">
        <v>164</v>
      </c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ht="20.399999999999999" outlineLevel="1" x14ac:dyDescent="0.25">
      <c r="A104" s="243">
        <v>35</v>
      </c>
      <c r="B104" s="244" t="s">
        <v>271</v>
      </c>
      <c r="C104" s="251" t="s">
        <v>273</v>
      </c>
      <c r="D104" s="245" t="s">
        <v>169</v>
      </c>
      <c r="E104" s="246">
        <v>1</v>
      </c>
      <c r="F104" s="247"/>
      <c r="G104" s="248">
        <f>ROUND(E104*F104,2)</f>
        <v>0</v>
      </c>
      <c r="H104" s="229">
        <v>0</v>
      </c>
      <c r="I104" s="228">
        <f>ROUND(E104*H104,2)</f>
        <v>0</v>
      </c>
      <c r="J104" s="229">
        <v>293.5</v>
      </c>
      <c r="K104" s="228">
        <f>ROUND(E104*J104,2)</f>
        <v>293.5</v>
      </c>
      <c r="L104" s="228">
        <v>15</v>
      </c>
      <c r="M104" s="228">
        <f>G104*(1+L104/100)</f>
        <v>0</v>
      </c>
      <c r="N104" s="228">
        <v>4.3600000000000002E-3</v>
      </c>
      <c r="O104" s="228">
        <f>ROUND(E104*N104,2)</f>
        <v>0</v>
      </c>
      <c r="P104" s="228">
        <v>0</v>
      </c>
      <c r="Q104" s="228">
        <f>ROUND(E104*P104,2)</f>
        <v>0</v>
      </c>
      <c r="R104" s="228"/>
      <c r="S104" s="228" t="s">
        <v>138</v>
      </c>
      <c r="T104" s="228" t="s">
        <v>139</v>
      </c>
      <c r="U104" s="228">
        <v>0.65200000000000002</v>
      </c>
      <c r="V104" s="228">
        <f>ROUND(E104*U104,2)</f>
        <v>0.65</v>
      </c>
      <c r="W104" s="228"/>
      <c r="X104" s="228" t="s">
        <v>236</v>
      </c>
      <c r="Y104" s="209"/>
      <c r="Z104" s="209"/>
      <c r="AA104" s="209"/>
      <c r="AB104" s="209"/>
      <c r="AC104" s="209"/>
      <c r="AD104" s="209"/>
      <c r="AE104" s="209"/>
      <c r="AF104" s="209"/>
      <c r="AG104" s="209" t="s">
        <v>237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ht="20.399999999999999" outlineLevel="1" x14ac:dyDescent="0.25">
      <c r="A105" s="237">
        <v>36</v>
      </c>
      <c r="B105" s="238" t="s">
        <v>274</v>
      </c>
      <c r="C105" s="252" t="s">
        <v>275</v>
      </c>
      <c r="D105" s="239" t="s">
        <v>172</v>
      </c>
      <c r="E105" s="240">
        <v>2.8</v>
      </c>
      <c r="F105" s="241"/>
      <c r="G105" s="242">
        <f>ROUND(E105*F105,2)</f>
        <v>0</v>
      </c>
      <c r="H105" s="229">
        <v>0</v>
      </c>
      <c r="I105" s="228">
        <f>ROUND(E105*H105,2)</f>
        <v>0</v>
      </c>
      <c r="J105" s="229">
        <v>235.5</v>
      </c>
      <c r="K105" s="228">
        <f>ROUND(E105*J105,2)</f>
        <v>659.4</v>
      </c>
      <c r="L105" s="228">
        <v>15</v>
      </c>
      <c r="M105" s="228">
        <f>G105*(1+L105/100)</f>
        <v>0</v>
      </c>
      <c r="N105" s="228">
        <v>0</v>
      </c>
      <c r="O105" s="228">
        <f>ROUND(E105*N105,2)</f>
        <v>0</v>
      </c>
      <c r="P105" s="228">
        <v>6.0999999999999999E-2</v>
      </c>
      <c r="Q105" s="228">
        <f>ROUND(E105*P105,2)</f>
        <v>0.17</v>
      </c>
      <c r="R105" s="228"/>
      <c r="S105" s="228" t="s">
        <v>138</v>
      </c>
      <c r="T105" s="228" t="s">
        <v>139</v>
      </c>
      <c r="U105" s="228">
        <v>0</v>
      </c>
      <c r="V105" s="228">
        <f>ROUND(E105*U105,2)</f>
        <v>0</v>
      </c>
      <c r="W105" s="228"/>
      <c r="X105" s="228" t="s">
        <v>236</v>
      </c>
      <c r="Y105" s="209"/>
      <c r="Z105" s="209"/>
      <c r="AA105" s="209"/>
      <c r="AB105" s="209"/>
      <c r="AC105" s="209"/>
      <c r="AD105" s="209"/>
      <c r="AE105" s="209"/>
      <c r="AF105" s="209"/>
      <c r="AG105" s="209" t="s">
        <v>237</v>
      </c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64" t="s">
        <v>276</v>
      </c>
      <c r="D106" s="260"/>
      <c r="E106" s="261">
        <v>2.8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166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x14ac:dyDescent="0.25">
      <c r="A107" s="231" t="s">
        <v>133</v>
      </c>
      <c r="B107" s="232" t="s">
        <v>69</v>
      </c>
      <c r="C107" s="250" t="s">
        <v>70</v>
      </c>
      <c r="D107" s="233"/>
      <c r="E107" s="234"/>
      <c r="F107" s="235"/>
      <c r="G107" s="236">
        <f>SUMIF(AG108:AG108,"&lt;&gt;NOR",G108:G108)</f>
        <v>0</v>
      </c>
      <c r="H107" s="230"/>
      <c r="I107" s="230">
        <f>SUM(I108:I108)</f>
        <v>0</v>
      </c>
      <c r="J107" s="230"/>
      <c r="K107" s="230">
        <f>SUM(K108:K108)</f>
        <v>819.49</v>
      </c>
      <c r="L107" s="230"/>
      <c r="M107" s="230">
        <f>SUM(M108:M108)</f>
        <v>0</v>
      </c>
      <c r="N107" s="230"/>
      <c r="O107" s="230">
        <f>SUM(O108:O108)</f>
        <v>0</v>
      </c>
      <c r="P107" s="230"/>
      <c r="Q107" s="230">
        <f>SUM(Q108:Q108)</f>
        <v>0</v>
      </c>
      <c r="R107" s="230"/>
      <c r="S107" s="230"/>
      <c r="T107" s="230"/>
      <c r="U107" s="230"/>
      <c r="V107" s="230">
        <f>SUM(V108:V108)</f>
        <v>1.97</v>
      </c>
      <c r="W107" s="230"/>
      <c r="X107" s="230"/>
      <c r="AG107" t="s">
        <v>134</v>
      </c>
    </row>
    <row r="108" spans="1:60" outlineLevel="1" x14ac:dyDescent="0.25">
      <c r="A108" s="243">
        <v>37</v>
      </c>
      <c r="B108" s="244" t="s">
        <v>277</v>
      </c>
      <c r="C108" s="251" t="s">
        <v>278</v>
      </c>
      <c r="D108" s="245" t="s">
        <v>162</v>
      </c>
      <c r="E108" s="246">
        <v>2.09856</v>
      </c>
      <c r="F108" s="247"/>
      <c r="G108" s="248">
        <f>ROUND(E108*F108,2)</f>
        <v>0</v>
      </c>
      <c r="H108" s="229">
        <v>0</v>
      </c>
      <c r="I108" s="228">
        <f>ROUND(E108*H108,2)</f>
        <v>0</v>
      </c>
      <c r="J108" s="229">
        <v>390.5</v>
      </c>
      <c r="K108" s="228">
        <f>ROUND(E108*J108,2)</f>
        <v>819.49</v>
      </c>
      <c r="L108" s="228">
        <v>15</v>
      </c>
      <c r="M108" s="228">
        <f>G108*(1+L108/100)</f>
        <v>0</v>
      </c>
      <c r="N108" s="228">
        <v>0</v>
      </c>
      <c r="O108" s="228">
        <f>ROUND(E108*N108,2)</f>
        <v>0</v>
      </c>
      <c r="P108" s="228">
        <v>0</v>
      </c>
      <c r="Q108" s="228">
        <f>ROUND(E108*P108,2)</f>
        <v>0</v>
      </c>
      <c r="R108" s="228"/>
      <c r="S108" s="228" t="s">
        <v>138</v>
      </c>
      <c r="T108" s="228" t="s">
        <v>139</v>
      </c>
      <c r="U108" s="228">
        <v>0.9385</v>
      </c>
      <c r="V108" s="228">
        <f>ROUND(E108*U108,2)</f>
        <v>1.97</v>
      </c>
      <c r="W108" s="228"/>
      <c r="X108" s="228" t="s">
        <v>163</v>
      </c>
      <c r="Y108" s="209"/>
      <c r="Z108" s="209"/>
      <c r="AA108" s="209"/>
      <c r="AB108" s="209"/>
      <c r="AC108" s="209"/>
      <c r="AD108" s="209"/>
      <c r="AE108" s="209"/>
      <c r="AF108" s="209"/>
      <c r="AG108" s="209" t="s">
        <v>279</v>
      </c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x14ac:dyDescent="0.25">
      <c r="A109" s="231" t="s">
        <v>133</v>
      </c>
      <c r="B109" s="232" t="s">
        <v>71</v>
      </c>
      <c r="C109" s="250" t="s">
        <v>72</v>
      </c>
      <c r="D109" s="233"/>
      <c r="E109" s="234"/>
      <c r="F109" s="235"/>
      <c r="G109" s="236">
        <f>SUMIF(AG110:AG117,"&lt;&gt;NOR",G110:G117)</f>
        <v>0</v>
      </c>
      <c r="H109" s="230"/>
      <c r="I109" s="230">
        <f>SUM(I110:I117)</f>
        <v>4168.6400000000003</v>
      </c>
      <c r="J109" s="230"/>
      <c r="K109" s="230">
        <f>SUM(K110:K117)</f>
        <v>2899.3399999999997</v>
      </c>
      <c r="L109" s="230"/>
      <c r="M109" s="230">
        <f>SUM(M110:M117)</f>
        <v>0</v>
      </c>
      <c r="N109" s="230"/>
      <c r="O109" s="230">
        <f>SUM(O110:O117)</f>
        <v>0.04</v>
      </c>
      <c r="P109" s="230"/>
      <c r="Q109" s="230">
        <f>SUM(Q110:Q117)</f>
        <v>0</v>
      </c>
      <c r="R109" s="230"/>
      <c r="S109" s="230"/>
      <c r="T109" s="230"/>
      <c r="U109" s="230"/>
      <c r="V109" s="230">
        <f>SUM(V110:V117)</f>
        <v>5.04</v>
      </c>
      <c r="W109" s="230"/>
      <c r="X109" s="230"/>
      <c r="AG109" t="s">
        <v>134</v>
      </c>
    </row>
    <row r="110" spans="1:60" outlineLevel="1" x14ac:dyDescent="0.25">
      <c r="A110" s="237">
        <v>38</v>
      </c>
      <c r="B110" s="238" t="s">
        <v>280</v>
      </c>
      <c r="C110" s="252" t="s">
        <v>281</v>
      </c>
      <c r="D110" s="239" t="s">
        <v>172</v>
      </c>
      <c r="E110" s="240">
        <v>10.2715</v>
      </c>
      <c r="F110" s="241"/>
      <c r="G110" s="242">
        <f>ROUND(E110*F110,2)</f>
        <v>0</v>
      </c>
      <c r="H110" s="229">
        <v>318.92</v>
      </c>
      <c r="I110" s="228">
        <f>ROUND(E110*H110,2)</f>
        <v>3275.79</v>
      </c>
      <c r="J110" s="229">
        <v>194.08</v>
      </c>
      <c r="K110" s="228">
        <f>ROUND(E110*J110,2)</f>
        <v>1993.49</v>
      </c>
      <c r="L110" s="228">
        <v>15</v>
      </c>
      <c r="M110" s="228">
        <f>G110*(1+L110/100)</f>
        <v>0</v>
      </c>
      <c r="N110" s="228">
        <v>3.6800000000000001E-3</v>
      </c>
      <c r="O110" s="228">
        <f>ROUND(E110*N110,2)</f>
        <v>0.04</v>
      </c>
      <c r="P110" s="228">
        <v>0</v>
      </c>
      <c r="Q110" s="228">
        <f>ROUND(E110*P110,2)</f>
        <v>0</v>
      </c>
      <c r="R110" s="228"/>
      <c r="S110" s="228" t="s">
        <v>138</v>
      </c>
      <c r="T110" s="228" t="s">
        <v>139</v>
      </c>
      <c r="U110" s="228">
        <v>0.38500000000000001</v>
      </c>
      <c r="V110" s="228">
        <f>ROUND(E110*U110,2)</f>
        <v>3.95</v>
      </c>
      <c r="W110" s="228"/>
      <c r="X110" s="228" t="s">
        <v>163</v>
      </c>
      <c r="Y110" s="209"/>
      <c r="Z110" s="209"/>
      <c r="AA110" s="209"/>
      <c r="AB110" s="209"/>
      <c r="AC110" s="209"/>
      <c r="AD110" s="209"/>
      <c r="AE110" s="209"/>
      <c r="AF110" s="209"/>
      <c r="AG110" s="209" t="s">
        <v>164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64" t="s">
        <v>282</v>
      </c>
      <c r="D111" s="260"/>
      <c r="E111" s="261">
        <v>1.06375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166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64" t="s">
        <v>201</v>
      </c>
      <c r="D112" s="260"/>
      <c r="E112" s="261">
        <v>2.2662499999999999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166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64" t="s">
        <v>283</v>
      </c>
      <c r="D113" s="260"/>
      <c r="E113" s="261">
        <v>0.99150000000000005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166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1" x14ac:dyDescent="0.25">
      <c r="A114" s="226"/>
      <c r="B114" s="227"/>
      <c r="C114" s="264" t="s">
        <v>284</v>
      </c>
      <c r="D114" s="260"/>
      <c r="E114" s="261">
        <v>5.95</v>
      </c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09"/>
      <c r="Z114" s="209"/>
      <c r="AA114" s="209"/>
      <c r="AB114" s="209"/>
      <c r="AC114" s="209"/>
      <c r="AD114" s="209"/>
      <c r="AE114" s="209"/>
      <c r="AF114" s="209"/>
      <c r="AG114" s="209" t="s">
        <v>166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1" x14ac:dyDescent="0.25">
      <c r="A115" s="237">
        <v>39</v>
      </c>
      <c r="B115" s="238" t="s">
        <v>285</v>
      </c>
      <c r="C115" s="252" t="s">
        <v>286</v>
      </c>
      <c r="D115" s="239" t="s">
        <v>178</v>
      </c>
      <c r="E115" s="240">
        <v>9.9149999999999991</v>
      </c>
      <c r="F115" s="241"/>
      <c r="G115" s="242">
        <f>ROUND(E115*F115,2)</f>
        <v>0</v>
      </c>
      <c r="H115" s="229">
        <v>90.05</v>
      </c>
      <c r="I115" s="228">
        <f>ROUND(E115*H115,2)</f>
        <v>892.85</v>
      </c>
      <c r="J115" s="229">
        <v>55.45</v>
      </c>
      <c r="K115" s="228">
        <f>ROUND(E115*J115,2)</f>
        <v>549.79</v>
      </c>
      <c r="L115" s="228">
        <v>15</v>
      </c>
      <c r="M115" s="228">
        <f>G115*(1+L115/100)</f>
        <v>0</v>
      </c>
      <c r="N115" s="228">
        <v>3.2000000000000003E-4</v>
      </c>
      <c r="O115" s="228">
        <f>ROUND(E115*N115,2)</f>
        <v>0</v>
      </c>
      <c r="P115" s="228">
        <v>0</v>
      </c>
      <c r="Q115" s="228">
        <f>ROUND(E115*P115,2)</f>
        <v>0</v>
      </c>
      <c r="R115" s="228"/>
      <c r="S115" s="228" t="s">
        <v>138</v>
      </c>
      <c r="T115" s="228" t="s">
        <v>139</v>
      </c>
      <c r="U115" s="228">
        <v>0.11</v>
      </c>
      <c r="V115" s="228">
        <f>ROUND(E115*U115,2)</f>
        <v>1.0900000000000001</v>
      </c>
      <c r="W115" s="228"/>
      <c r="X115" s="228" t="s">
        <v>163</v>
      </c>
      <c r="Y115" s="209"/>
      <c r="Z115" s="209"/>
      <c r="AA115" s="209"/>
      <c r="AB115" s="209"/>
      <c r="AC115" s="209"/>
      <c r="AD115" s="209"/>
      <c r="AE115" s="209"/>
      <c r="AF115" s="209"/>
      <c r="AG115" s="209" t="s">
        <v>164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26"/>
      <c r="B116" s="227"/>
      <c r="C116" s="264" t="s">
        <v>287</v>
      </c>
      <c r="D116" s="260"/>
      <c r="E116" s="261">
        <v>9.9149999999999991</v>
      </c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09"/>
      <c r="Z116" s="209"/>
      <c r="AA116" s="209"/>
      <c r="AB116" s="209"/>
      <c r="AC116" s="209"/>
      <c r="AD116" s="209"/>
      <c r="AE116" s="209"/>
      <c r="AF116" s="209"/>
      <c r="AG116" s="209" t="s">
        <v>166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43">
        <v>40</v>
      </c>
      <c r="B117" s="244" t="s">
        <v>288</v>
      </c>
      <c r="C117" s="251" t="s">
        <v>289</v>
      </c>
      <c r="D117" s="245" t="s">
        <v>0</v>
      </c>
      <c r="E117" s="246">
        <v>85.798400000000001</v>
      </c>
      <c r="F117" s="247"/>
      <c r="G117" s="248">
        <f>ROUND(E117*F117,2)</f>
        <v>0</v>
      </c>
      <c r="H117" s="229">
        <v>0</v>
      </c>
      <c r="I117" s="228">
        <f>ROUND(E117*H117,2)</f>
        <v>0</v>
      </c>
      <c r="J117" s="229">
        <v>4.1500000000000004</v>
      </c>
      <c r="K117" s="228">
        <f>ROUND(E117*J117,2)</f>
        <v>356.06</v>
      </c>
      <c r="L117" s="228">
        <v>15</v>
      </c>
      <c r="M117" s="228">
        <f>G117*(1+L117/100)</f>
        <v>0</v>
      </c>
      <c r="N117" s="228">
        <v>0</v>
      </c>
      <c r="O117" s="228">
        <f>ROUND(E117*N117,2)</f>
        <v>0</v>
      </c>
      <c r="P117" s="228">
        <v>0</v>
      </c>
      <c r="Q117" s="228">
        <f>ROUND(E117*P117,2)</f>
        <v>0</v>
      </c>
      <c r="R117" s="228"/>
      <c r="S117" s="228" t="s">
        <v>138</v>
      </c>
      <c r="T117" s="228" t="s">
        <v>139</v>
      </c>
      <c r="U117" s="228">
        <v>0</v>
      </c>
      <c r="V117" s="228">
        <f>ROUND(E117*U117,2)</f>
        <v>0</v>
      </c>
      <c r="W117" s="228"/>
      <c r="X117" s="228" t="s">
        <v>163</v>
      </c>
      <c r="Y117" s="209"/>
      <c r="Z117" s="209"/>
      <c r="AA117" s="209"/>
      <c r="AB117" s="209"/>
      <c r="AC117" s="209"/>
      <c r="AD117" s="209"/>
      <c r="AE117" s="209"/>
      <c r="AF117" s="209"/>
      <c r="AG117" s="209" t="s">
        <v>290</v>
      </c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x14ac:dyDescent="0.25">
      <c r="A118" s="231" t="s">
        <v>133</v>
      </c>
      <c r="B118" s="232" t="s">
        <v>73</v>
      </c>
      <c r="C118" s="250" t="s">
        <v>74</v>
      </c>
      <c r="D118" s="233"/>
      <c r="E118" s="234"/>
      <c r="F118" s="235"/>
      <c r="G118" s="236">
        <f>SUMIF(AG119:AG119,"&lt;&gt;NOR",G119:G119)</f>
        <v>0</v>
      </c>
      <c r="H118" s="230"/>
      <c r="I118" s="230">
        <f>SUM(I119:I119)</f>
        <v>0</v>
      </c>
      <c r="J118" s="230"/>
      <c r="K118" s="230">
        <f>SUM(K119:K119)</f>
        <v>2000</v>
      </c>
      <c r="L118" s="230"/>
      <c r="M118" s="230">
        <f>SUM(M119:M119)</f>
        <v>0</v>
      </c>
      <c r="N118" s="230"/>
      <c r="O118" s="230">
        <f>SUM(O119:O119)</f>
        <v>0</v>
      </c>
      <c r="P118" s="230"/>
      <c r="Q118" s="230">
        <f>SUM(Q119:Q119)</f>
        <v>0</v>
      </c>
      <c r="R118" s="230"/>
      <c r="S118" s="230"/>
      <c r="T118" s="230"/>
      <c r="U118" s="230"/>
      <c r="V118" s="230">
        <f>SUM(V119:V119)</f>
        <v>0.16</v>
      </c>
      <c r="W118" s="230"/>
      <c r="X118" s="230"/>
      <c r="AG118" t="s">
        <v>134</v>
      </c>
    </row>
    <row r="119" spans="1:60" outlineLevel="1" x14ac:dyDescent="0.25">
      <c r="A119" s="243">
        <v>41</v>
      </c>
      <c r="B119" s="244" t="s">
        <v>291</v>
      </c>
      <c r="C119" s="251" t="s">
        <v>292</v>
      </c>
      <c r="D119" s="245" t="s">
        <v>293</v>
      </c>
      <c r="E119" s="246">
        <v>1</v>
      </c>
      <c r="F119" s="247"/>
      <c r="G119" s="248">
        <f>ROUND(E119*F119,2)</f>
        <v>0</v>
      </c>
      <c r="H119" s="229">
        <v>0</v>
      </c>
      <c r="I119" s="228">
        <f>ROUND(E119*H119,2)</f>
        <v>0</v>
      </c>
      <c r="J119" s="229">
        <v>2000</v>
      </c>
      <c r="K119" s="228">
        <f>ROUND(E119*J119,2)</f>
        <v>2000</v>
      </c>
      <c r="L119" s="228">
        <v>15</v>
      </c>
      <c r="M119" s="228">
        <f>G119*(1+L119/100)</f>
        <v>0</v>
      </c>
      <c r="N119" s="228">
        <v>0</v>
      </c>
      <c r="O119" s="228">
        <f>ROUND(E119*N119,2)</f>
        <v>0</v>
      </c>
      <c r="P119" s="228">
        <v>0</v>
      </c>
      <c r="Q119" s="228">
        <f>ROUND(E119*P119,2)</f>
        <v>0</v>
      </c>
      <c r="R119" s="228"/>
      <c r="S119" s="228" t="s">
        <v>138</v>
      </c>
      <c r="T119" s="228" t="s">
        <v>139</v>
      </c>
      <c r="U119" s="228">
        <v>0.157</v>
      </c>
      <c r="V119" s="228">
        <f>ROUND(E119*U119,2)</f>
        <v>0.16</v>
      </c>
      <c r="W119" s="228"/>
      <c r="X119" s="228" t="s">
        <v>163</v>
      </c>
      <c r="Y119" s="209"/>
      <c r="Z119" s="209"/>
      <c r="AA119" s="209"/>
      <c r="AB119" s="209"/>
      <c r="AC119" s="209"/>
      <c r="AD119" s="209"/>
      <c r="AE119" s="209"/>
      <c r="AF119" s="209"/>
      <c r="AG119" s="209" t="s">
        <v>164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x14ac:dyDescent="0.25">
      <c r="A120" s="231" t="s">
        <v>133</v>
      </c>
      <c r="B120" s="232" t="s">
        <v>75</v>
      </c>
      <c r="C120" s="250" t="s">
        <v>76</v>
      </c>
      <c r="D120" s="233"/>
      <c r="E120" s="234"/>
      <c r="F120" s="235"/>
      <c r="G120" s="236">
        <f>SUMIF(AG121:AG128,"&lt;&gt;NOR",G121:G128)</f>
        <v>0</v>
      </c>
      <c r="H120" s="230"/>
      <c r="I120" s="230">
        <f>SUM(I121:I128)</f>
        <v>1855.8999999999999</v>
      </c>
      <c r="J120" s="230"/>
      <c r="K120" s="230">
        <f>SUM(K121:K128)</f>
        <v>5907.8399999999992</v>
      </c>
      <c r="L120" s="230"/>
      <c r="M120" s="230">
        <f>SUM(M121:M128)</f>
        <v>0</v>
      </c>
      <c r="N120" s="230"/>
      <c r="O120" s="230">
        <f>SUM(O121:O128)</f>
        <v>0.01</v>
      </c>
      <c r="P120" s="230"/>
      <c r="Q120" s="230">
        <f>SUM(Q121:Q128)</f>
        <v>0</v>
      </c>
      <c r="R120" s="230"/>
      <c r="S120" s="230"/>
      <c r="T120" s="230"/>
      <c r="U120" s="230"/>
      <c r="V120" s="230">
        <f>SUM(V121:V128)</f>
        <v>6.7100000000000009</v>
      </c>
      <c r="W120" s="230"/>
      <c r="X120" s="230"/>
      <c r="AG120" t="s">
        <v>134</v>
      </c>
    </row>
    <row r="121" spans="1:60" outlineLevel="1" x14ac:dyDescent="0.25">
      <c r="A121" s="243">
        <v>42</v>
      </c>
      <c r="B121" s="244" t="s">
        <v>294</v>
      </c>
      <c r="C121" s="251" t="s">
        <v>295</v>
      </c>
      <c r="D121" s="245" t="s">
        <v>178</v>
      </c>
      <c r="E121" s="246">
        <v>10</v>
      </c>
      <c r="F121" s="247"/>
      <c r="G121" s="248">
        <f>ROUND(E121*F121,2)</f>
        <v>0</v>
      </c>
      <c r="H121" s="229">
        <v>184.91</v>
      </c>
      <c r="I121" s="228">
        <f>ROUND(E121*H121,2)</f>
        <v>1849.1</v>
      </c>
      <c r="J121" s="229">
        <v>266.08999999999997</v>
      </c>
      <c r="K121" s="228">
        <f>ROUND(E121*J121,2)</f>
        <v>2660.9</v>
      </c>
      <c r="L121" s="228">
        <v>15</v>
      </c>
      <c r="M121" s="228">
        <f>G121*(1+L121/100)</f>
        <v>0</v>
      </c>
      <c r="N121" s="228">
        <v>5.1999999999999995E-4</v>
      </c>
      <c r="O121" s="228">
        <f>ROUND(E121*N121,2)</f>
        <v>0.01</v>
      </c>
      <c r="P121" s="228">
        <v>0</v>
      </c>
      <c r="Q121" s="228">
        <f>ROUND(E121*P121,2)</f>
        <v>0</v>
      </c>
      <c r="R121" s="228"/>
      <c r="S121" s="228" t="s">
        <v>138</v>
      </c>
      <c r="T121" s="228" t="s">
        <v>139</v>
      </c>
      <c r="U121" s="228">
        <v>0.52900000000000003</v>
      </c>
      <c r="V121" s="228">
        <f>ROUND(E121*U121,2)</f>
        <v>5.29</v>
      </c>
      <c r="W121" s="228"/>
      <c r="X121" s="228" t="s">
        <v>163</v>
      </c>
      <c r="Y121" s="209"/>
      <c r="Z121" s="209"/>
      <c r="AA121" s="209"/>
      <c r="AB121" s="209"/>
      <c r="AC121" s="209"/>
      <c r="AD121" s="209"/>
      <c r="AE121" s="209"/>
      <c r="AF121" s="209"/>
      <c r="AG121" s="209" t="s">
        <v>164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43">
        <v>43</v>
      </c>
      <c r="B122" s="244" t="s">
        <v>296</v>
      </c>
      <c r="C122" s="251" t="s">
        <v>297</v>
      </c>
      <c r="D122" s="245" t="s">
        <v>169</v>
      </c>
      <c r="E122" s="246">
        <v>1</v>
      </c>
      <c r="F122" s="247"/>
      <c r="G122" s="248">
        <f>ROUND(E122*F122,2)</f>
        <v>0</v>
      </c>
      <c r="H122" s="229">
        <v>0</v>
      </c>
      <c r="I122" s="228">
        <f>ROUND(E122*H122,2)</f>
        <v>0</v>
      </c>
      <c r="J122" s="229">
        <v>79.2</v>
      </c>
      <c r="K122" s="228">
        <f>ROUND(E122*J122,2)</f>
        <v>79.2</v>
      </c>
      <c r="L122" s="228">
        <v>15</v>
      </c>
      <c r="M122" s="228">
        <f>G122*(1+L122/100)</f>
        <v>0</v>
      </c>
      <c r="N122" s="228">
        <v>0</v>
      </c>
      <c r="O122" s="228">
        <f>ROUND(E122*N122,2)</f>
        <v>0</v>
      </c>
      <c r="P122" s="228">
        <v>0</v>
      </c>
      <c r="Q122" s="228">
        <f>ROUND(E122*P122,2)</f>
        <v>0</v>
      </c>
      <c r="R122" s="228"/>
      <c r="S122" s="228" t="s">
        <v>138</v>
      </c>
      <c r="T122" s="228" t="s">
        <v>139</v>
      </c>
      <c r="U122" s="228">
        <v>0.157</v>
      </c>
      <c r="V122" s="228">
        <f>ROUND(E122*U122,2)</f>
        <v>0.16</v>
      </c>
      <c r="W122" s="228"/>
      <c r="X122" s="228" t="s">
        <v>163</v>
      </c>
      <c r="Y122" s="209"/>
      <c r="Z122" s="209"/>
      <c r="AA122" s="209"/>
      <c r="AB122" s="209"/>
      <c r="AC122" s="209"/>
      <c r="AD122" s="209"/>
      <c r="AE122" s="209"/>
      <c r="AF122" s="209"/>
      <c r="AG122" s="209" t="s">
        <v>164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43">
        <v>44</v>
      </c>
      <c r="B123" s="244" t="s">
        <v>298</v>
      </c>
      <c r="C123" s="251" t="s">
        <v>299</v>
      </c>
      <c r="D123" s="245" t="s">
        <v>169</v>
      </c>
      <c r="E123" s="246">
        <v>3</v>
      </c>
      <c r="F123" s="247"/>
      <c r="G123" s="248">
        <f>ROUND(E123*F123,2)</f>
        <v>0</v>
      </c>
      <c r="H123" s="229">
        <v>0</v>
      </c>
      <c r="I123" s="228">
        <f>ROUND(E123*H123,2)</f>
        <v>0</v>
      </c>
      <c r="J123" s="229">
        <v>87.7</v>
      </c>
      <c r="K123" s="228">
        <f>ROUND(E123*J123,2)</f>
        <v>263.10000000000002</v>
      </c>
      <c r="L123" s="228">
        <v>15</v>
      </c>
      <c r="M123" s="228">
        <f>G123*(1+L123/100)</f>
        <v>0</v>
      </c>
      <c r="N123" s="228">
        <v>0</v>
      </c>
      <c r="O123" s="228">
        <f>ROUND(E123*N123,2)</f>
        <v>0</v>
      </c>
      <c r="P123" s="228">
        <v>0</v>
      </c>
      <c r="Q123" s="228">
        <f>ROUND(E123*P123,2)</f>
        <v>0</v>
      </c>
      <c r="R123" s="228"/>
      <c r="S123" s="228" t="s">
        <v>138</v>
      </c>
      <c r="T123" s="228" t="s">
        <v>139</v>
      </c>
      <c r="U123" s="228">
        <v>0.17399999999999999</v>
      </c>
      <c r="V123" s="228">
        <f>ROUND(E123*U123,2)</f>
        <v>0.52</v>
      </c>
      <c r="W123" s="228"/>
      <c r="X123" s="228" t="s">
        <v>163</v>
      </c>
      <c r="Y123" s="209"/>
      <c r="Z123" s="209"/>
      <c r="AA123" s="209"/>
      <c r="AB123" s="209"/>
      <c r="AC123" s="209"/>
      <c r="AD123" s="209"/>
      <c r="AE123" s="209"/>
      <c r="AF123" s="209"/>
      <c r="AG123" s="209" t="s">
        <v>164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43">
        <v>45</v>
      </c>
      <c r="B124" s="244" t="s">
        <v>300</v>
      </c>
      <c r="C124" s="251" t="s">
        <v>301</v>
      </c>
      <c r="D124" s="245" t="s">
        <v>169</v>
      </c>
      <c r="E124" s="246">
        <v>1</v>
      </c>
      <c r="F124" s="247"/>
      <c r="G124" s="248">
        <f>ROUND(E124*F124,2)</f>
        <v>0</v>
      </c>
      <c r="H124" s="229">
        <v>0</v>
      </c>
      <c r="I124" s="228">
        <f>ROUND(E124*H124,2)</f>
        <v>0</v>
      </c>
      <c r="J124" s="229">
        <v>130.5</v>
      </c>
      <c r="K124" s="228">
        <f>ROUND(E124*J124,2)</f>
        <v>130.5</v>
      </c>
      <c r="L124" s="228">
        <v>15</v>
      </c>
      <c r="M124" s="228">
        <f>G124*(1+L124/100)</f>
        <v>0</v>
      </c>
      <c r="N124" s="228">
        <v>0</v>
      </c>
      <c r="O124" s="228">
        <f>ROUND(E124*N124,2)</f>
        <v>0</v>
      </c>
      <c r="P124" s="228">
        <v>0</v>
      </c>
      <c r="Q124" s="228">
        <f>ROUND(E124*P124,2)</f>
        <v>0</v>
      </c>
      <c r="R124" s="228"/>
      <c r="S124" s="228" t="s">
        <v>138</v>
      </c>
      <c r="T124" s="228" t="s">
        <v>139</v>
      </c>
      <c r="U124" s="228">
        <v>0.25900000000000001</v>
      </c>
      <c r="V124" s="228">
        <f>ROUND(E124*U124,2)</f>
        <v>0.26</v>
      </c>
      <c r="W124" s="228"/>
      <c r="X124" s="228" t="s">
        <v>163</v>
      </c>
      <c r="Y124" s="209"/>
      <c r="Z124" s="209"/>
      <c r="AA124" s="209"/>
      <c r="AB124" s="209"/>
      <c r="AC124" s="209"/>
      <c r="AD124" s="209"/>
      <c r="AE124" s="209"/>
      <c r="AF124" s="209"/>
      <c r="AG124" s="209" t="s">
        <v>164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43">
        <v>46</v>
      </c>
      <c r="B125" s="244" t="s">
        <v>302</v>
      </c>
      <c r="C125" s="251" t="s">
        <v>303</v>
      </c>
      <c r="D125" s="245" t="s">
        <v>178</v>
      </c>
      <c r="E125" s="246">
        <v>10</v>
      </c>
      <c r="F125" s="247"/>
      <c r="G125" s="248">
        <f>ROUND(E125*F125,2)</f>
        <v>0</v>
      </c>
      <c r="H125" s="229">
        <v>0.68</v>
      </c>
      <c r="I125" s="228">
        <f>ROUND(E125*H125,2)</f>
        <v>6.8</v>
      </c>
      <c r="J125" s="229">
        <v>24.22</v>
      </c>
      <c r="K125" s="228">
        <f>ROUND(E125*J125,2)</f>
        <v>242.2</v>
      </c>
      <c r="L125" s="228">
        <v>15</v>
      </c>
      <c r="M125" s="228">
        <f>G125*(1+L125/100)</f>
        <v>0</v>
      </c>
      <c r="N125" s="228">
        <v>0</v>
      </c>
      <c r="O125" s="228">
        <f>ROUND(E125*N125,2)</f>
        <v>0</v>
      </c>
      <c r="P125" s="228">
        <v>0</v>
      </c>
      <c r="Q125" s="228">
        <f>ROUND(E125*P125,2)</f>
        <v>0</v>
      </c>
      <c r="R125" s="228"/>
      <c r="S125" s="228" t="s">
        <v>138</v>
      </c>
      <c r="T125" s="228" t="s">
        <v>139</v>
      </c>
      <c r="U125" s="228">
        <v>4.8000000000000001E-2</v>
      </c>
      <c r="V125" s="228">
        <f>ROUND(E125*U125,2)</f>
        <v>0.48</v>
      </c>
      <c r="W125" s="228"/>
      <c r="X125" s="228" t="s">
        <v>163</v>
      </c>
      <c r="Y125" s="209"/>
      <c r="Z125" s="209"/>
      <c r="AA125" s="209"/>
      <c r="AB125" s="209"/>
      <c r="AC125" s="209"/>
      <c r="AD125" s="209"/>
      <c r="AE125" s="209"/>
      <c r="AF125" s="209"/>
      <c r="AG125" s="209" t="s">
        <v>164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43">
        <v>47</v>
      </c>
      <c r="B126" s="244" t="s">
        <v>304</v>
      </c>
      <c r="C126" s="251" t="s">
        <v>305</v>
      </c>
      <c r="D126" s="245" t="s">
        <v>306</v>
      </c>
      <c r="E126" s="246">
        <v>3</v>
      </c>
      <c r="F126" s="247"/>
      <c r="G126" s="248">
        <f>ROUND(E126*F126,2)</f>
        <v>0</v>
      </c>
      <c r="H126" s="229">
        <v>0</v>
      </c>
      <c r="I126" s="228">
        <f>ROUND(E126*H126,2)</f>
        <v>0</v>
      </c>
      <c r="J126" s="229">
        <v>500</v>
      </c>
      <c r="K126" s="228">
        <f>ROUND(E126*J126,2)</f>
        <v>1500</v>
      </c>
      <c r="L126" s="228">
        <v>15</v>
      </c>
      <c r="M126" s="228">
        <f>G126*(1+L126/100)</f>
        <v>0</v>
      </c>
      <c r="N126" s="228">
        <v>0</v>
      </c>
      <c r="O126" s="228">
        <f>ROUND(E126*N126,2)</f>
        <v>0</v>
      </c>
      <c r="P126" s="228">
        <v>0</v>
      </c>
      <c r="Q126" s="228">
        <f>ROUND(E126*P126,2)</f>
        <v>0</v>
      </c>
      <c r="R126" s="228"/>
      <c r="S126" s="228" t="s">
        <v>138</v>
      </c>
      <c r="T126" s="228" t="s">
        <v>139</v>
      </c>
      <c r="U126" s="228">
        <v>0</v>
      </c>
      <c r="V126" s="228">
        <f>ROUND(E126*U126,2)</f>
        <v>0</v>
      </c>
      <c r="W126" s="228"/>
      <c r="X126" s="228" t="s">
        <v>163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164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ht="20.399999999999999" outlineLevel="1" x14ac:dyDescent="0.25">
      <c r="A127" s="243">
        <v>48</v>
      </c>
      <c r="B127" s="244" t="s">
        <v>307</v>
      </c>
      <c r="C127" s="251" t="s">
        <v>308</v>
      </c>
      <c r="D127" s="245" t="s">
        <v>204</v>
      </c>
      <c r="E127" s="246">
        <v>2</v>
      </c>
      <c r="F127" s="247"/>
      <c r="G127" s="248">
        <f>ROUND(E127*F127,2)</f>
        <v>0</v>
      </c>
      <c r="H127" s="229">
        <v>0</v>
      </c>
      <c r="I127" s="228">
        <f>ROUND(E127*H127,2)</f>
        <v>0</v>
      </c>
      <c r="J127" s="229">
        <v>450</v>
      </c>
      <c r="K127" s="228">
        <f>ROUND(E127*J127,2)</f>
        <v>900</v>
      </c>
      <c r="L127" s="228">
        <v>15</v>
      </c>
      <c r="M127" s="228">
        <f>G127*(1+L127/100)</f>
        <v>0</v>
      </c>
      <c r="N127" s="228">
        <v>0</v>
      </c>
      <c r="O127" s="228">
        <f>ROUND(E127*N127,2)</f>
        <v>0</v>
      </c>
      <c r="P127" s="228">
        <v>0</v>
      </c>
      <c r="Q127" s="228">
        <f>ROUND(E127*P127,2)</f>
        <v>0</v>
      </c>
      <c r="R127" s="228"/>
      <c r="S127" s="228" t="s">
        <v>138</v>
      </c>
      <c r="T127" s="228" t="s">
        <v>139</v>
      </c>
      <c r="U127" s="228">
        <v>0</v>
      </c>
      <c r="V127" s="228">
        <f>ROUND(E127*U127,2)</f>
        <v>0</v>
      </c>
      <c r="W127" s="228"/>
      <c r="X127" s="228" t="s">
        <v>163</v>
      </c>
      <c r="Y127" s="209"/>
      <c r="Z127" s="209"/>
      <c r="AA127" s="209"/>
      <c r="AB127" s="209"/>
      <c r="AC127" s="209"/>
      <c r="AD127" s="209"/>
      <c r="AE127" s="209"/>
      <c r="AF127" s="209"/>
      <c r="AG127" s="209" t="s">
        <v>164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43">
        <v>49</v>
      </c>
      <c r="B128" s="244" t="s">
        <v>309</v>
      </c>
      <c r="C128" s="251" t="s">
        <v>310</v>
      </c>
      <c r="D128" s="245" t="s">
        <v>0</v>
      </c>
      <c r="E128" s="246">
        <v>71.317999999999998</v>
      </c>
      <c r="F128" s="247"/>
      <c r="G128" s="248">
        <f>ROUND(E128*F128,2)</f>
        <v>0</v>
      </c>
      <c r="H128" s="229">
        <v>0</v>
      </c>
      <c r="I128" s="228">
        <f>ROUND(E128*H128,2)</f>
        <v>0</v>
      </c>
      <c r="J128" s="229">
        <v>1.85</v>
      </c>
      <c r="K128" s="228">
        <f>ROUND(E128*J128,2)</f>
        <v>131.94</v>
      </c>
      <c r="L128" s="228">
        <v>15</v>
      </c>
      <c r="M128" s="228">
        <f>G128*(1+L128/100)</f>
        <v>0</v>
      </c>
      <c r="N128" s="228">
        <v>0</v>
      </c>
      <c r="O128" s="228">
        <f>ROUND(E128*N128,2)</f>
        <v>0</v>
      </c>
      <c r="P128" s="228">
        <v>0</v>
      </c>
      <c r="Q128" s="228">
        <f>ROUND(E128*P128,2)</f>
        <v>0</v>
      </c>
      <c r="R128" s="228"/>
      <c r="S128" s="228" t="s">
        <v>138</v>
      </c>
      <c r="T128" s="228" t="s">
        <v>139</v>
      </c>
      <c r="U128" s="228">
        <v>0</v>
      </c>
      <c r="V128" s="228">
        <f>ROUND(E128*U128,2)</f>
        <v>0</v>
      </c>
      <c r="W128" s="228"/>
      <c r="X128" s="228" t="s">
        <v>163</v>
      </c>
      <c r="Y128" s="209"/>
      <c r="Z128" s="209"/>
      <c r="AA128" s="209"/>
      <c r="AB128" s="209"/>
      <c r="AC128" s="209"/>
      <c r="AD128" s="209"/>
      <c r="AE128" s="209"/>
      <c r="AF128" s="209"/>
      <c r="AG128" s="209" t="s">
        <v>290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x14ac:dyDescent="0.25">
      <c r="A129" s="231" t="s">
        <v>133</v>
      </c>
      <c r="B129" s="232" t="s">
        <v>77</v>
      </c>
      <c r="C129" s="250" t="s">
        <v>78</v>
      </c>
      <c r="D129" s="233"/>
      <c r="E129" s="234"/>
      <c r="F129" s="235"/>
      <c r="G129" s="236">
        <f>SUMIF(AG130:AG135,"&lt;&gt;NOR",G130:G135)</f>
        <v>0</v>
      </c>
      <c r="H129" s="230"/>
      <c r="I129" s="230">
        <f>SUM(I130:I135)</f>
        <v>3144.2499999999995</v>
      </c>
      <c r="J129" s="230"/>
      <c r="K129" s="230">
        <f>SUM(K130:K135)</f>
        <v>7766.59</v>
      </c>
      <c r="L129" s="230"/>
      <c r="M129" s="230">
        <f>SUM(M130:M135)</f>
        <v>0</v>
      </c>
      <c r="N129" s="230"/>
      <c r="O129" s="230">
        <f>SUM(O130:O135)</f>
        <v>0.08</v>
      </c>
      <c r="P129" s="230"/>
      <c r="Q129" s="230">
        <f>SUM(Q130:Q135)</f>
        <v>0</v>
      </c>
      <c r="R129" s="230"/>
      <c r="S129" s="230"/>
      <c r="T129" s="230"/>
      <c r="U129" s="230"/>
      <c r="V129" s="230">
        <f>SUM(V130:V135)</f>
        <v>16.3</v>
      </c>
      <c r="W129" s="230"/>
      <c r="X129" s="230"/>
      <c r="AG129" t="s">
        <v>134</v>
      </c>
    </row>
    <row r="130" spans="1:60" outlineLevel="1" x14ac:dyDescent="0.25">
      <c r="A130" s="243">
        <v>50</v>
      </c>
      <c r="B130" s="244" t="s">
        <v>311</v>
      </c>
      <c r="C130" s="251" t="s">
        <v>312</v>
      </c>
      <c r="D130" s="245" t="s">
        <v>178</v>
      </c>
      <c r="E130" s="246">
        <v>20</v>
      </c>
      <c r="F130" s="247"/>
      <c r="G130" s="248">
        <f>ROUND(E130*F130,2)</f>
        <v>0</v>
      </c>
      <c r="H130" s="229">
        <v>78.180000000000007</v>
      </c>
      <c r="I130" s="228">
        <f>ROUND(E130*H130,2)</f>
        <v>1563.6</v>
      </c>
      <c r="J130" s="229">
        <v>257.82</v>
      </c>
      <c r="K130" s="228">
        <f>ROUND(E130*J130,2)</f>
        <v>5156.3999999999996</v>
      </c>
      <c r="L130" s="228">
        <v>15</v>
      </c>
      <c r="M130" s="228">
        <f>G130*(1+L130/100)</f>
        <v>0</v>
      </c>
      <c r="N130" s="228">
        <v>3.9899999999999996E-3</v>
      </c>
      <c r="O130" s="228">
        <f>ROUND(E130*N130,2)</f>
        <v>0.08</v>
      </c>
      <c r="P130" s="228">
        <v>0</v>
      </c>
      <c r="Q130" s="228">
        <f>ROUND(E130*P130,2)</f>
        <v>0</v>
      </c>
      <c r="R130" s="228"/>
      <c r="S130" s="228" t="s">
        <v>138</v>
      </c>
      <c r="T130" s="228" t="s">
        <v>139</v>
      </c>
      <c r="U130" s="228">
        <v>0.54290000000000005</v>
      </c>
      <c r="V130" s="228">
        <f>ROUND(E130*U130,2)</f>
        <v>10.86</v>
      </c>
      <c r="W130" s="228"/>
      <c r="X130" s="228" t="s">
        <v>163</v>
      </c>
      <c r="Y130" s="209"/>
      <c r="Z130" s="209"/>
      <c r="AA130" s="209"/>
      <c r="AB130" s="209"/>
      <c r="AC130" s="209"/>
      <c r="AD130" s="209"/>
      <c r="AE130" s="209"/>
      <c r="AF130" s="209"/>
      <c r="AG130" s="209" t="s">
        <v>164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ht="20.399999999999999" outlineLevel="1" x14ac:dyDescent="0.25">
      <c r="A131" s="243">
        <v>51</v>
      </c>
      <c r="B131" s="244" t="s">
        <v>313</v>
      </c>
      <c r="C131" s="251" t="s">
        <v>314</v>
      </c>
      <c r="D131" s="245" t="s">
        <v>178</v>
      </c>
      <c r="E131" s="246">
        <v>20</v>
      </c>
      <c r="F131" s="247"/>
      <c r="G131" s="248">
        <f>ROUND(E131*F131,2)</f>
        <v>0</v>
      </c>
      <c r="H131" s="229">
        <v>27.39</v>
      </c>
      <c r="I131" s="228">
        <f>ROUND(E131*H131,2)</f>
        <v>547.79999999999995</v>
      </c>
      <c r="J131" s="229">
        <v>59.31</v>
      </c>
      <c r="K131" s="228">
        <f>ROUND(E131*J131,2)</f>
        <v>1186.2</v>
      </c>
      <c r="L131" s="228">
        <v>15</v>
      </c>
      <c r="M131" s="228">
        <f>G131*(1+L131/100)</f>
        <v>0</v>
      </c>
      <c r="N131" s="228">
        <v>4.0000000000000003E-5</v>
      </c>
      <c r="O131" s="228">
        <f>ROUND(E131*N131,2)</f>
        <v>0</v>
      </c>
      <c r="P131" s="228">
        <v>0</v>
      </c>
      <c r="Q131" s="228">
        <f>ROUND(E131*P131,2)</f>
        <v>0</v>
      </c>
      <c r="R131" s="228"/>
      <c r="S131" s="228" t="s">
        <v>138</v>
      </c>
      <c r="T131" s="228" t="s">
        <v>139</v>
      </c>
      <c r="U131" s="228">
        <v>0.129</v>
      </c>
      <c r="V131" s="228">
        <f>ROUND(E131*U131,2)</f>
        <v>2.58</v>
      </c>
      <c r="W131" s="228"/>
      <c r="X131" s="228" t="s">
        <v>163</v>
      </c>
      <c r="Y131" s="209"/>
      <c r="Z131" s="209"/>
      <c r="AA131" s="209"/>
      <c r="AB131" s="209"/>
      <c r="AC131" s="209"/>
      <c r="AD131" s="209"/>
      <c r="AE131" s="209"/>
      <c r="AF131" s="209"/>
      <c r="AG131" s="209" t="s">
        <v>164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43">
        <v>52</v>
      </c>
      <c r="B132" s="244" t="s">
        <v>315</v>
      </c>
      <c r="C132" s="251" t="s">
        <v>316</v>
      </c>
      <c r="D132" s="245" t="s">
        <v>169</v>
      </c>
      <c r="E132" s="246">
        <v>3</v>
      </c>
      <c r="F132" s="247"/>
      <c r="G132" s="248">
        <f>ROUND(E132*F132,2)</f>
        <v>0</v>
      </c>
      <c r="H132" s="229">
        <v>112.43</v>
      </c>
      <c r="I132" s="228">
        <f>ROUND(E132*H132,2)</f>
        <v>337.29</v>
      </c>
      <c r="J132" s="229">
        <v>118.57</v>
      </c>
      <c r="K132" s="228">
        <f>ROUND(E132*J132,2)</f>
        <v>355.71</v>
      </c>
      <c r="L132" s="228">
        <v>15</v>
      </c>
      <c r="M132" s="228">
        <f>G132*(1+L132/100)</f>
        <v>0</v>
      </c>
      <c r="N132" s="228">
        <v>6.3000000000000003E-4</v>
      </c>
      <c r="O132" s="228">
        <f>ROUND(E132*N132,2)</f>
        <v>0</v>
      </c>
      <c r="P132" s="228">
        <v>0</v>
      </c>
      <c r="Q132" s="228">
        <f>ROUND(E132*P132,2)</f>
        <v>0</v>
      </c>
      <c r="R132" s="228"/>
      <c r="S132" s="228" t="s">
        <v>138</v>
      </c>
      <c r="T132" s="228" t="s">
        <v>139</v>
      </c>
      <c r="U132" s="228">
        <v>0.27200000000000002</v>
      </c>
      <c r="V132" s="228">
        <f>ROUND(E132*U132,2)</f>
        <v>0.82</v>
      </c>
      <c r="W132" s="228"/>
      <c r="X132" s="228" t="s">
        <v>163</v>
      </c>
      <c r="Y132" s="209"/>
      <c r="Z132" s="209"/>
      <c r="AA132" s="209"/>
      <c r="AB132" s="209"/>
      <c r="AC132" s="209"/>
      <c r="AD132" s="209"/>
      <c r="AE132" s="209"/>
      <c r="AF132" s="209"/>
      <c r="AG132" s="209" t="s">
        <v>164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43">
        <v>53</v>
      </c>
      <c r="B133" s="244" t="s">
        <v>317</v>
      </c>
      <c r="C133" s="251" t="s">
        <v>318</v>
      </c>
      <c r="D133" s="245" t="s">
        <v>319</v>
      </c>
      <c r="E133" s="246">
        <v>3</v>
      </c>
      <c r="F133" s="247"/>
      <c r="G133" s="248">
        <f>ROUND(E133*F133,2)</f>
        <v>0</v>
      </c>
      <c r="H133" s="229">
        <v>230.12</v>
      </c>
      <c r="I133" s="228">
        <f>ROUND(E133*H133,2)</f>
        <v>690.36</v>
      </c>
      <c r="J133" s="229">
        <v>235.38</v>
      </c>
      <c r="K133" s="228">
        <f>ROUND(E133*J133,2)</f>
        <v>706.14</v>
      </c>
      <c r="L133" s="228">
        <v>15</v>
      </c>
      <c r="M133" s="228">
        <f>G133*(1+L133/100)</f>
        <v>0</v>
      </c>
      <c r="N133" s="228">
        <v>1.48E-3</v>
      </c>
      <c r="O133" s="228">
        <f>ROUND(E133*N133,2)</f>
        <v>0</v>
      </c>
      <c r="P133" s="228">
        <v>0</v>
      </c>
      <c r="Q133" s="228">
        <f>ROUND(E133*P133,2)</f>
        <v>0</v>
      </c>
      <c r="R133" s="228"/>
      <c r="S133" s="228" t="s">
        <v>138</v>
      </c>
      <c r="T133" s="228" t="s">
        <v>139</v>
      </c>
      <c r="U133" s="228">
        <v>0.54</v>
      </c>
      <c r="V133" s="228">
        <f>ROUND(E133*U133,2)</f>
        <v>1.62</v>
      </c>
      <c r="W133" s="228"/>
      <c r="X133" s="228" t="s">
        <v>163</v>
      </c>
      <c r="Y133" s="209"/>
      <c r="Z133" s="209"/>
      <c r="AA133" s="209"/>
      <c r="AB133" s="209"/>
      <c r="AC133" s="209"/>
      <c r="AD133" s="209"/>
      <c r="AE133" s="209"/>
      <c r="AF133" s="209"/>
      <c r="AG133" s="209" t="s">
        <v>164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43">
        <v>54</v>
      </c>
      <c r="B134" s="244" t="s">
        <v>320</v>
      </c>
      <c r="C134" s="251" t="s">
        <v>321</v>
      </c>
      <c r="D134" s="245" t="s">
        <v>178</v>
      </c>
      <c r="E134" s="246">
        <v>20</v>
      </c>
      <c r="F134" s="247"/>
      <c r="G134" s="248">
        <f>ROUND(E134*F134,2)</f>
        <v>0</v>
      </c>
      <c r="H134" s="229">
        <v>0.26</v>
      </c>
      <c r="I134" s="228">
        <f>ROUND(E134*H134,2)</f>
        <v>5.2</v>
      </c>
      <c r="J134" s="229">
        <v>10.64</v>
      </c>
      <c r="K134" s="228">
        <f>ROUND(E134*J134,2)</f>
        <v>212.8</v>
      </c>
      <c r="L134" s="228">
        <v>15</v>
      </c>
      <c r="M134" s="228">
        <f>G134*(1+L134/100)</f>
        <v>0</v>
      </c>
      <c r="N134" s="228">
        <v>0</v>
      </c>
      <c r="O134" s="228">
        <f>ROUND(E134*N134,2)</f>
        <v>0</v>
      </c>
      <c r="P134" s="228">
        <v>0</v>
      </c>
      <c r="Q134" s="228">
        <f>ROUND(E134*P134,2)</f>
        <v>0</v>
      </c>
      <c r="R134" s="228"/>
      <c r="S134" s="228" t="s">
        <v>138</v>
      </c>
      <c r="T134" s="228" t="s">
        <v>139</v>
      </c>
      <c r="U134" s="228">
        <v>2.1000000000000001E-2</v>
      </c>
      <c r="V134" s="228">
        <f>ROUND(E134*U134,2)</f>
        <v>0.42</v>
      </c>
      <c r="W134" s="228"/>
      <c r="X134" s="228" t="s">
        <v>163</v>
      </c>
      <c r="Y134" s="209"/>
      <c r="Z134" s="209"/>
      <c r="AA134" s="209"/>
      <c r="AB134" s="209"/>
      <c r="AC134" s="209"/>
      <c r="AD134" s="209"/>
      <c r="AE134" s="209"/>
      <c r="AF134" s="209"/>
      <c r="AG134" s="209" t="s">
        <v>164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43">
        <v>55</v>
      </c>
      <c r="B135" s="244" t="s">
        <v>322</v>
      </c>
      <c r="C135" s="251" t="s">
        <v>323</v>
      </c>
      <c r="D135" s="245" t="s">
        <v>0</v>
      </c>
      <c r="E135" s="246">
        <v>119.471</v>
      </c>
      <c r="F135" s="247"/>
      <c r="G135" s="248">
        <f>ROUND(E135*F135,2)</f>
        <v>0</v>
      </c>
      <c r="H135" s="229">
        <v>0</v>
      </c>
      <c r="I135" s="228">
        <f>ROUND(E135*H135,2)</f>
        <v>0</v>
      </c>
      <c r="J135" s="229">
        <v>1.25</v>
      </c>
      <c r="K135" s="228">
        <f>ROUND(E135*J135,2)</f>
        <v>149.34</v>
      </c>
      <c r="L135" s="228">
        <v>15</v>
      </c>
      <c r="M135" s="228">
        <f>G135*(1+L135/100)</f>
        <v>0</v>
      </c>
      <c r="N135" s="228">
        <v>0</v>
      </c>
      <c r="O135" s="228">
        <f>ROUND(E135*N135,2)</f>
        <v>0</v>
      </c>
      <c r="P135" s="228">
        <v>0</v>
      </c>
      <c r="Q135" s="228">
        <f>ROUND(E135*P135,2)</f>
        <v>0</v>
      </c>
      <c r="R135" s="228"/>
      <c r="S135" s="228" t="s">
        <v>138</v>
      </c>
      <c r="T135" s="228" t="s">
        <v>139</v>
      </c>
      <c r="U135" s="228">
        <v>0</v>
      </c>
      <c r="V135" s="228">
        <f>ROUND(E135*U135,2)</f>
        <v>0</v>
      </c>
      <c r="W135" s="228"/>
      <c r="X135" s="228" t="s">
        <v>163</v>
      </c>
      <c r="Y135" s="209"/>
      <c r="Z135" s="209"/>
      <c r="AA135" s="209"/>
      <c r="AB135" s="209"/>
      <c r="AC135" s="209"/>
      <c r="AD135" s="209"/>
      <c r="AE135" s="209"/>
      <c r="AF135" s="209"/>
      <c r="AG135" s="209" t="s">
        <v>290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x14ac:dyDescent="0.25">
      <c r="A136" s="231" t="s">
        <v>133</v>
      </c>
      <c r="B136" s="232" t="s">
        <v>79</v>
      </c>
      <c r="C136" s="250" t="s">
        <v>80</v>
      </c>
      <c r="D136" s="233"/>
      <c r="E136" s="234"/>
      <c r="F136" s="235"/>
      <c r="G136" s="236">
        <f>SUMIF(AG137:AG164,"&lt;&gt;NOR",G137:G164)</f>
        <v>0</v>
      </c>
      <c r="H136" s="230"/>
      <c r="I136" s="230">
        <f>SUM(I137:I164)</f>
        <v>22253.5</v>
      </c>
      <c r="J136" s="230"/>
      <c r="K136" s="230">
        <f>SUM(K137:K164)</f>
        <v>8065.8700000000008</v>
      </c>
      <c r="L136" s="230"/>
      <c r="M136" s="230">
        <f>SUM(M137:M164)</f>
        <v>0</v>
      </c>
      <c r="N136" s="230"/>
      <c r="O136" s="230">
        <f>SUM(O137:O164)</f>
        <v>0.05</v>
      </c>
      <c r="P136" s="230"/>
      <c r="Q136" s="230">
        <f>SUM(Q137:Q164)</f>
        <v>7.0000000000000007E-2</v>
      </c>
      <c r="R136" s="230"/>
      <c r="S136" s="230"/>
      <c r="T136" s="230"/>
      <c r="U136" s="230"/>
      <c r="V136" s="230">
        <f>SUM(V137:V164)</f>
        <v>12.81</v>
      </c>
      <c r="W136" s="230"/>
      <c r="X136" s="230"/>
      <c r="AG136" t="s">
        <v>134</v>
      </c>
    </row>
    <row r="137" spans="1:60" ht="20.399999999999999" outlineLevel="1" x14ac:dyDescent="0.25">
      <c r="A137" s="243">
        <v>56</v>
      </c>
      <c r="B137" s="244" t="s">
        <v>324</v>
      </c>
      <c r="C137" s="251" t="s">
        <v>325</v>
      </c>
      <c r="D137" s="245" t="s">
        <v>169</v>
      </c>
      <c r="E137" s="246">
        <v>1</v>
      </c>
      <c r="F137" s="247"/>
      <c r="G137" s="248">
        <f>ROUND(E137*F137,2)</f>
        <v>0</v>
      </c>
      <c r="H137" s="229">
        <v>3548.86</v>
      </c>
      <c r="I137" s="228">
        <f>ROUND(E137*H137,2)</f>
        <v>3548.86</v>
      </c>
      <c r="J137" s="229">
        <v>141.13999999999999</v>
      </c>
      <c r="K137" s="228">
        <f>ROUND(E137*J137,2)</f>
        <v>141.13999999999999</v>
      </c>
      <c r="L137" s="228">
        <v>15</v>
      </c>
      <c r="M137" s="228">
        <f>G137*(1+L137/100)</f>
        <v>0</v>
      </c>
      <c r="N137" s="228">
        <v>1.1800000000000001E-3</v>
      </c>
      <c r="O137" s="228">
        <f>ROUND(E137*N137,2)</f>
        <v>0</v>
      </c>
      <c r="P137" s="228">
        <v>0</v>
      </c>
      <c r="Q137" s="228">
        <f>ROUND(E137*P137,2)</f>
        <v>0</v>
      </c>
      <c r="R137" s="228"/>
      <c r="S137" s="228" t="s">
        <v>138</v>
      </c>
      <c r="T137" s="228" t="s">
        <v>139</v>
      </c>
      <c r="U137" s="228">
        <v>0.2</v>
      </c>
      <c r="V137" s="228">
        <f>ROUND(E137*U137,2)</f>
        <v>0.2</v>
      </c>
      <c r="W137" s="228"/>
      <c r="X137" s="228" t="s">
        <v>163</v>
      </c>
      <c r="Y137" s="209"/>
      <c r="Z137" s="209"/>
      <c r="AA137" s="209"/>
      <c r="AB137" s="209"/>
      <c r="AC137" s="209"/>
      <c r="AD137" s="209"/>
      <c r="AE137" s="209"/>
      <c r="AF137" s="209"/>
      <c r="AG137" s="209" t="s">
        <v>164</v>
      </c>
      <c r="AH137" s="209"/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43">
        <v>57</v>
      </c>
      <c r="B138" s="244" t="s">
        <v>326</v>
      </c>
      <c r="C138" s="251" t="s">
        <v>327</v>
      </c>
      <c r="D138" s="245" t="s">
        <v>328</v>
      </c>
      <c r="E138" s="246">
        <v>1</v>
      </c>
      <c r="F138" s="247"/>
      <c r="G138" s="248">
        <f>ROUND(E138*F138,2)</f>
        <v>0</v>
      </c>
      <c r="H138" s="229">
        <v>0</v>
      </c>
      <c r="I138" s="228">
        <f>ROUND(E138*H138,2)</f>
        <v>0</v>
      </c>
      <c r="J138" s="229">
        <v>233.5</v>
      </c>
      <c r="K138" s="228">
        <f>ROUND(E138*J138,2)</f>
        <v>233.5</v>
      </c>
      <c r="L138" s="228">
        <v>15</v>
      </c>
      <c r="M138" s="228">
        <f>G138*(1+L138/100)</f>
        <v>0</v>
      </c>
      <c r="N138" s="228">
        <v>0</v>
      </c>
      <c r="O138" s="228">
        <f>ROUND(E138*N138,2)</f>
        <v>0</v>
      </c>
      <c r="P138" s="228">
        <v>1.933E-2</v>
      </c>
      <c r="Q138" s="228">
        <f>ROUND(E138*P138,2)</f>
        <v>0.02</v>
      </c>
      <c r="R138" s="228"/>
      <c r="S138" s="228" t="s">
        <v>138</v>
      </c>
      <c r="T138" s="228" t="s">
        <v>139</v>
      </c>
      <c r="U138" s="228">
        <v>0.59</v>
      </c>
      <c r="V138" s="228">
        <f>ROUND(E138*U138,2)</f>
        <v>0.59</v>
      </c>
      <c r="W138" s="228"/>
      <c r="X138" s="228" t="s">
        <v>163</v>
      </c>
      <c r="Y138" s="209"/>
      <c r="Z138" s="209"/>
      <c r="AA138" s="209"/>
      <c r="AB138" s="209"/>
      <c r="AC138" s="209"/>
      <c r="AD138" s="209"/>
      <c r="AE138" s="209"/>
      <c r="AF138" s="209"/>
      <c r="AG138" s="209" t="s">
        <v>164</v>
      </c>
      <c r="AH138" s="209"/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ht="20.399999999999999" outlineLevel="1" x14ac:dyDescent="0.25">
      <c r="A139" s="243">
        <v>58</v>
      </c>
      <c r="B139" s="244" t="s">
        <v>329</v>
      </c>
      <c r="C139" s="251" t="s">
        <v>330</v>
      </c>
      <c r="D139" s="245" t="s">
        <v>328</v>
      </c>
      <c r="E139" s="246">
        <v>1</v>
      </c>
      <c r="F139" s="247"/>
      <c r="G139" s="248">
        <f>ROUND(E139*F139,2)</f>
        <v>0</v>
      </c>
      <c r="H139" s="229">
        <v>5865.31</v>
      </c>
      <c r="I139" s="228">
        <f>ROUND(E139*H139,2)</f>
        <v>5865.31</v>
      </c>
      <c r="J139" s="229">
        <v>819.69</v>
      </c>
      <c r="K139" s="228">
        <f>ROUND(E139*J139,2)</f>
        <v>819.69</v>
      </c>
      <c r="L139" s="228">
        <v>15</v>
      </c>
      <c r="M139" s="228">
        <f>G139*(1+L139/100)</f>
        <v>0</v>
      </c>
      <c r="N139" s="228">
        <v>2.8719999999999999E-2</v>
      </c>
      <c r="O139" s="228">
        <f>ROUND(E139*N139,2)</f>
        <v>0.03</v>
      </c>
      <c r="P139" s="228">
        <v>0</v>
      </c>
      <c r="Q139" s="228">
        <f>ROUND(E139*P139,2)</f>
        <v>0</v>
      </c>
      <c r="R139" s="228"/>
      <c r="S139" s="228" t="s">
        <v>138</v>
      </c>
      <c r="T139" s="228" t="s">
        <v>139</v>
      </c>
      <c r="U139" s="228">
        <v>1.5</v>
      </c>
      <c r="V139" s="228">
        <f>ROUND(E139*U139,2)</f>
        <v>1.5</v>
      </c>
      <c r="W139" s="228"/>
      <c r="X139" s="228" t="s">
        <v>163</v>
      </c>
      <c r="Y139" s="209"/>
      <c r="Z139" s="209"/>
      <c r="AA139" s="209"/>
      <c r="AB139" s="209"/>
      <c r="AC139" s="209"/>
      <c r="AD139" s="209"/>
      <c r="AE139" s="209"/>
      <c r="AF139" s="209"/>
      <c r="AG139" s="209" t="s">
        <v>164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43">
        <v>59</v>
      </c>
      <c r="B140" s="244" t="s">
        <v>331</v>
      </c>
      <c r="C140" s="251" t="s">
        <v>332</v>
      </c>
      <c r="D140" s="245" t="s">
        <v>328</v>
      </c>
      <c r="E140" s="246">
        <v>1</v>
      </c>
      <c r="F140" s="247"/>
      <c r="G140" s="248">
        <f>ROUND(E140*F140,2)</f>
        <v>0</v>
      </c>
      <c r="H140" s="229">
        <v>563.53</v>
      </c>
      <c r="I140" s="228">
        <f>ROUND(E140*H140,2)</f>
        <v>563.53</v>
      </c>
      <c r="J140" s="229">
        <v>672.47</v>
      </c>
      <c r="K140" s="228">
        <f>ROUND(E140*J140,2)</f>
        <v>672.47</v>
      </c>
      <c r="L140" s="228">
        <v>15</v>
      </c>
      <c r="M140" s="228">
        <f>G140*(1+L140/100)</f>
        <v>0</v>
      </c>
      <c r="N140" s="228">
        <v>1.8600000000000001E-3</v>
      </c>
      <c r="O140" s="228">
        <f>ROUND(E140*N140,2)</f>
        <v>0</v>
      </c>
      <c r="P140" s="228">
        <v>0</v>
      </c>
      <c r="Q140" s="228">
        <f>ROUND(E140*P140,2)</f>
        <v>0</v>
      </c>
      <c r="R140" s="228"/>
      <c r="S140" s="228" t="s">
        <v>138</v>
      </c>
      <c r="T140" s="228" t="s">
        <v>139</v>
      </c>
      <c r="U140" s="228">
        <v>1.3340000000000001</v>
      </c>
      <c r="V140" s="228">
        <f>ROUND(E140*U140,2)</f>
        <v>1.33</v>
      </c>
      <c r="W140" s="228"/>
      <c r="X140" s="228" t="s">
        <v>163</v>
      </c>
      <c r="Y140" s="209"/>
      <c r="Z140" s="209"/>
      <c r="AA140" s="209"/>
      <c r="AB140" s="209"/>
      <c r="AC140" s="209"/>
      <c r="AD140" s="209"/>
      <c r="AE140" s="209"/>
      <c r="AF140" s="209"/>
      <c r="AG140" s="209" t="s">
        <v>164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43">
        <v>60</v>
      </c>
      <c r="B141" s="244" t="s">
        <v>333</v>
      </c>
      <c r="C141" s="251" t="s">
        <v>334</v>
      </c>
      <c r="D141" s="245" t="s">
        <v>328</v>
      </c>
      <c r="E141" s="246">
        <v>1</v>
      </c>
      <c r="F141" s="247"/>
      <c r="G141" s="248">
        <f>ROUND(E141*F141,2)</f>
        <v>0</v>
      </c>
      <c r="H141" s="229">
        <v>99.75</v>
      </c>
      <c r="I141" s="228">
        <f>ROUND(E141*H141,2)</f>
        <v>99.75</v>
      </c>
      <c r="J141" s="229">
        <v>759.25</v>
      </c>
      <c r="K141" s="228">
        <f>ROUND(E141*J141,2)</f>
        <v>759.25</v>
      </c>
      <c r="L141" s="228">
        <v>15</v>
      </c>
      <c r="M141" s="228">
        <f>G141*(1+L141/100)</f>
        <v>0</v>
      </c>
      <c r="N141" s="228">
        <v>1.41E-3</v>
      </c>
      <c r="O141" s="228">
        <f>ROUND(E141*N141,2)</f>
        <v>0</v>
      </c>
      <c r="P141" s="228">
        <v>0</v>
      </c>
      <c r="Q141" s="228">
        <f>ROUND(E141*P141,2)</f>
        <v>0</v>
      </c>
      <c r="R141" s="228"/>
      <c r="S141" s="228" t="s">
        <v>138</v>
      </c>
      <c r="T141" s="228" t="s">
        <v>139</v>
      </c>
      <c r="U141" s="228">
        <v>1.575</v>
      </c>
      <c r="V141" s="228">
        <f>ROUND(E141*U141,2)</f>
        <v>1.58</v>
      </c>
      <c r="W141" s="228"/>
      <c r="X141" s="228" t="s">
        <v>163</v>
      </c>
      <c r="Y141" s="209"/>
      <c r="Z141" s="209"/>
      <c r="AA141" s="209"/>
      <c r="AB141" s="209"/>
      <c r="AC141" s="209"/>
      <c r="AD141" s="209"/>
      <c r="AE141" s="209"/>
      <c r="AF141" s="209"/>
      <c r="AG141" s="209" t="s">
        <v>164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43">
        <v>61</v>
      </c>
      <c r="B142" s="244" t="s">
        <v>335</v>
      </c>
      <c r="C142" s="251" t="s">
        <v>336</v>
      </c>
      <c r="D142" s="245" t="s">
        <v>328</v>
      </c>
      <c r="E142" s="246">
        <v>1</v>
      </c>
      <c r="F142" s="247"/>
      <c r="G142" s="248">
        <f>ROUND(E142*F142,2)</f>
        <v>0</v>
      </c>
      <c r="H142" s="229">
        <v>0</v>
      </c>
      <c r="I142" s="228">
        <f>ROUND(E142*H142,2)</f>
        <v>0</v>
      </c>
      <c r="J142" s="229">
        <v>171</v>
      </c>
      <c r="K142" s="228">
        <f>ROUND(E142*J142,2)</f>
        <v>171</v>
      </c>
      <c r="L142" s="228">
        <v>15</v>
      </c>
      <c r="M142" s="228">
        <f>G142*(1+L142/100)</f>
        <v>0</v>
      </c>
      <c r="N142" s="228">
        <v>0</v>
      </c>
      <c r="O142" s="228">
        <f>ROUND(E142*N142,2)</f>
        <v>0</v>
      </c>
      <c r="P142" s="228">
        <v>3.2899999999999999E-2</v>
      </c>
      <c r="Q142" s="228">
        <f>ROUND(E142*P142,2)</f>
        <v>0.03</v>
      </c>
      <c r="R142" s="228"/>
      <c r="S142" s="228" t="s">
        <v>138</v>
      </c>
      <c r="T142" s="228" t="s">
        <v>139</v>
      </c>
      <c r="U142" s="228">
        <v>0.432</v>
      </c>
      <c r="V142" s="228">
        <f>ROUND(E142*U142,2)</f>
        <v>0.43</v>
      </c>
      <c r="W142" s="228"/>
      <c r="X142" s="228" t="s">
        <v>163</v>
      </c>
      <c r="Y142" s="209"/>
      <c r="Z142" s="209"/>
      <c r="AA142" s="209"/>
      <c r="AB142" s="209"/>
      <c r="AC142" s="209"/>
      <c r="AD142" s="209"/>
      <c r="AE142" s="209"/>
      <c r="AF142" s="209"/>
      <c r="AG142" s="209" t="s">
        <v>164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43">
        <v>62</v>
      </c>
      <c r="B143" s="244" t="s">
        <v>337</v>
      </c>
      <c r="C143" s="251" t="s">
        <v>338</v>
      </c>
      <c r="D143" s="245" t="s">
        <v>328</v>
      </c>
      <c r="E143" s="246">
        <v>3</v>
      </c>
      <c r="F143" s="247"/>
      <c r="G143" s="248">
        <f>ROUND(E143*F143,2)</f>
        <v>0</v>
      </c>
      <c r="H143" s="229">
        <v>23.85</v>
      </c>
      <c r="I143" s="228">
        <f>ROUND(E143*H143,2)</f>
        <v>71.55</v>
      </c>
      <c r="J143" s="229">
        <v>166.15</v>
      </c>
      <c r="K143" s="228">
        <f>ROUND(E143*J143,2)</f>
        <v>498.45</v>
      </c>
      <c r="L143" s="228">
        <v>15</v>
      </c>
      <c r="M143" s="228">
        <f>G143*(1+L143/100)</f>
        <v>0</v>
      </c>
      <c r="N143" s="228">
        <v>3.0000000000000001E-5</v>
      </c>
      <c r="O143" s="228">
        <f>ROUND(E143*N143,2)</f>
        <v>0</v>
      </c>
      <c r="P143" s="228">
        <v>0</v>
      </c>
      <c r="Q143" s="228">
        <f>ROUND(E143*P143,2)</f>
        <v>0</v>
      </c>
      <c r="R143" s="228"/>
      <c r="S143" s="228" t="s">
        <v>138</v>
      </c>
      <c r="T143" s="228" t="s">
        <v>139</v>
      </c>
      <c r="U143" s="228">
        <v>0.33</v>
      </c>
      <c r="V143" s="228">
        <f>ROUND(E143*U143,2)</f>
        <v>0.99</v>
      </c>
      <c r="W143" s="228"/>
      <c r="X143" s="228" t="s">
        <v>163</v>
      </c>
      <c r="Y143" s="209"/>
      <c r="Z143" s="209"/>
      <c r="AA143" s="209"/>
      <c r="AB143" s="209"/>
      <c r="AC143" s="209"/>
      <c r="AD143" s="209"/>
      <c r="AE143" s="209"/>
      <c r="AF143" s="209"/>
      <c r="AG143" s="209" t="s">
        <v>164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ht="20.399999999999999" outlineLevel="1" x14ac:dyDescent="0.25">
      <c r="A144" s="243">
        <v>63</v>
      </c>
      <c r="B144" s="244" t="s">
        <v>339</v>
      </c>
      <c r="C144" s="251" t="s">
        <v>340</v>
      </c>
      <c r="D144" s="245" t="s">
        <v>169</v>
      </c>
      <c r="E144" s="246">
        <v>1</v>
      </c>
      <c r="F144" s="247"/>
      <c r="G144" s="248">
        <f>ROUND(E144*F144,2)</f>
        <v>0</v>
      </c>
      <c r="H144" s="229">
        <v>1800.68</v>
      </c>
      <c r="I144" s="228">
        <f>ROUND(E144*H144,2)</f>
        <v>1800.68</v>
      </c>
      <c r="J144" s="229">
        <v>224.32</v>
      </c>
      <c r="K144" s="228">
        <f>ROUND(E144*J144,2)</f>
        <v>224.32</v>
      </c>
      <c r="L144" s="228">
        <v>15</v>
      </c>
      <c r="M144" s="228">
        <f>G144*(1+L144/100)</f>
        <v>0</v>
      </c>
      <c r="N144" s="228">
        <v>1.64E-3</v>
      </c>
      <c r="O144" s="228">
        <f>ROUND(E144*N144,2)</f>
        <v>0</v>
      </c>
      <c r="P144" s="228">
        <v>0</v>
      </c>
      <c r="Q144" s="228">
        <f>ROUND(E144*P144,2)</f>
        <v>0</v>
      </c>
      <c r="R144" s="228"/>
      <c r="S144" s="228" t="s">
        <v>138</v>
      </c>
      <c r="T144" s="228" t="s">
        <v>139</v>
      </c>
      <c r="U144" s="228">
        <v>0.44500000000000001</v>
      </c>
      <c r="V144" s="228">
        <f>ROUND(E144*U144,2)</f>
        <v>0.45</v>
      </c>
      <c r="W144" s="228"/>
      <c r="X144" s="228" t="s">
        <v>163</v>
      </c>
      <c r="Y144" s="209"/>
      <c r="Z144" s="209"/>
      <c r="AA144" s="209"/>
      <c r="AB144" s="209"/>
      <c r="AC144" s="209"/>
      <c r="AD144" s="209"/>
      <c r="AE144" s="209"/>
      <c r="AF144" s="209"/>
      <c r="AG144" s="209" t="s">
        <v>164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43">
        <v>64</v>
      </c>
      <c r="B145" s="244" t="s">
        <v>341</v>
      </c>
      <c r="C145" s="251" t="s">
        <v>342</v>
      </c>
      <c r="D145" s="245" t="s">
        <v>169</v>
      </c>
      <c r="E145" s="246">
        <v>1</v>
      </c>
      <c r="F145" s="247"/>
      <c r="G145" s="248">
        <f>ROUND(E145*F145,2)</f>
        <v>0</v>
      </c>
      <c r="H145" s="229">
        <v>2120.5100000000002</v>
      </c>
      <c r="I145" s="228">
        <f>ROUND(E145*H145,2)</f>
        <v>2120.5100000000002</v>
      </c>
      <c r="J145" s="229">
        <v>244.49</v>
      </c>
      <c r="K145" s="228">
        <f>ROUND(E145*J145,2)</f>
        <v>244.49</v>
      </c>
      <c r="L145" s="228">
        <v>15</v>
      </c>
      <c r="M145" s="228">
        <f>G145*(1+L145/100)</f>
        <v>0</v>
      </c>
      <c r="N145" s="228">
        <v>8.4999999999999995E-4</v>
      </c>
      <c r="O145" s="228">
        <f>ROUND(E145*N145,2)</f>
        <v>0</v>
      </c>
      <c r="P145" s="228">
        <v>0</v>
      </c>
      <c r="Q145" s="228">
        <f>ROUND(E145*P145,2)</f>
        <v>0</v>
      </c>
      <c r="R145" s="228"/>
      <c r="S145" s="228" t="s">
        <v>138</v>
      </c>
      <c r="T145" s="228" t="s">
        <v>139</v>
      </c>
      <c r="U145" s="228">
        <v>0.48499999999999999</v>
      </c>
      <c r="V145" s="228">
        <f>ROUND(E145*U145,2)</f>
        <v>0.49</v>
      </c>
      <c r="W145" s="228"/>
      <c r="X145" s="228" t="s">
        <v>163</v>
      </c>
      <c r="Y145" s="209"/>
      <c r="Z145" s="209"/>
      <c r="AA145" s="209"/>
      <c r="AB145" s="209"/>
      <c r="AC145" s="209"/>
      <c r="AD145" s="209"/>
      <c r="AE145" s="209"/>
      <c r="AF145" s="209"/>
      <c r="AG145" s="209" t="s">
        <v>164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43">
        <v>65</v>
      </c>
      <c r="B146" s="244" t="s">
        <v>343</v>
      </c>
      <c r="C146" s="251" t="s">
        <v>344</v>
      </c>
      <c r="D146" s="245" t="s">
        <v>169</v>
      </c>
      <c r="E146" s="246">
        <v>2</v>
      </c>
      <c r="F146" s="247"/>
      <c r="G146" s="248">
        <f>ROUND(E146*F146,2)</f>
        <v>0</v>
      </c>
      <c r="H146" s="229">
        <v>7.11</v>
      </c>
      <c r="I146" s="228">
        <f>ROUND(E146*H146,2)</f>
        <v>14.22</v>
      </c>
      <c r="J146" s="229">
        <v>224.39</v>
      </c>
      <c r="K146" s="228">
        <f>ROUND(E146*J146,2)</f>
        <v>448.78</v>
      </c>
      <c r="L146" s="228">
        <v>15</v>
      </c>
      <c r="M146" s="228">
        <f>G146*(1+L146/100)</f>
        <v>0</v>
      </c>
      <c r="N146" s="228">
        <v>4.0000000000000003E-5</v>
      </c>
      <c r="O146" s="228">
        <f>ROUND(E146*N146,2)</f>
        <v>0</v>
      </c>
      <c r="P146" s="228">
        <v>0</v>
      </c>
      <c r="Q146" s="228">
        <f>ROUND(E146*P146,2)</f>
        <v>0</v>
      </c>
      <c r="R146" s="228"/>
      <c r="S146" s="228" t="s">
        <v>138</v>
      </c>
      <c r="T146" s="228" t="s">
        <v>139</v>
      </c>
      <c r="U146" s="228">
        <v>0.44500000000000001</v>
      </c>
      <c r="V146" s="228">
        <f>ROUND(E146*U146,2)</f>
        <v>0.89</v>
      </c>
      <c r="W146" s="228"/>
      <c r="X146" s="228" t="s">
        <v>163</v>
      </c>
      <c r="Y146" s="209"/>
      <c r="Z146" s="209"/>
      <c r="AA146" s="209"/>
      <c r="AB146" s="209"/>
      <c r="AC146" s="209"/>
      <c r="AD146" s="209"/>
      <c r="AE146" s="209"/>
      <c r="AF146" s="209"/>
      <c r="AG146" s="209" t="s">
        <v>164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ht="20.399999999999999" outlineLevel="1" x14ac:dyDescent="0.25">
      <c r="A147" s="243">
        <v>66</v>
      </c>
      <c r="B147" s="244" t="s">
        <v>345</v>
      </c>
      <c r="C147" s="251" t="s">
        <v>346</v>
      </c>
      <c r="D147" s="245" t="s">
        <v>169</v>
      </c>
      <c r="E147" s="246">
        <v>1</v>
      </c>
      <c r="F147" s="247"/>
      <c r="G147" s="248">
        <f>ROUND(E147*F147,2)</f>
        <v>0</v>
      </c>
      <c r="H147" s="229">
        <v>1764.08</v>
      </c>
      <c r="I147" s="228">
        <f>ROUND(E147*H147,2)</f>
        <v>1764.08</v>
      </c>
      <c r="J147" s="229">
        <v>295.92</v>
      </c>
      <c r="K147" s="228">
        <f>ROUND(E147*J147,2)</f>
        <v>295.92</v>
      </c>
      <c r="L147" s="228">
        <v>15</v>
      </c>
      <c r="M147" s="228">
        <f>G147*(1+L147/100)</f>
        <v>0</v>
      </c>
      <c r="N147" s="228">
        <v>1.5200000000000001E-3</v>
      </c>
      <c r="O147" s="228">
        <f>ROUND(E147*N147,2)</f>
        <v>0</v>
      </c>
      <c r="P147" s="228">
        <v>0</v>
      </c>
      <c r="Q147" s="228">
        <f>ROUND(E147*P147,2)</f>
        <v>0</v>
      </c>
      <c r="R147" s="228"/>
      <c r="S147" s="228" t="s">
        <v>138</v>
      </c>
      <c r="T147" s="228" t="s">
        <v>139</v>
      </c>
      <c r="U147" s="228">
        <v>0.58699999999999997</v>
      </c>
      <c r="V147" s="228">
        <f>ROUND(E147*U147,2)</f>
        <v>0.59</v>
      </c>
      <c r="W147" s="228"/>
      <c r="X147" s="228" t="s">
        <v>163</v>
      </c>
      <c r="Y147" s="209"/>
      <c r="Z147" s="209"/>
      <c r="AA147" s="209"/>
      <c r="AB147" s="209"/>
      <c r="AC147" s="209"/>
      <c r="AD147" s="209"/>
      <c r="AE147" s="209"/>
      <c r="AF147" s="209"/>
      <c r="AG147" s="209" t="s">
        <v>164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43">
        <v>67</v>
      </c>
      <c r="B148" s="244" t="s">
        <v>347</v>
      </c>
      <c r="C148" s="251" t="s">
        <v>348</v>
      </c>
      <c r="D148" s="245" t="s">
        <v>169</v>
      </c>
      <c r="E148" s="246">
        <v>1</v>
      </c>
      <c r="F148" s="247"/>
      <c r="G148" s="248">
        <f>ROUND(E148*F148,2)</f>
        <v>0</v>
      </c>
      <c r="H148" s="229">
        <v>78.97</v>
      </c>
      <c r="I148" s="228">
        <f>ROUND(E148*H148,2)</f>
        <v>78.97</v>
      </c>
      <c r="J148" s="229">
        <v>313.02999999999997</v>
      </c>
      <c r="K148" s="228">
        <f>ROUND(E148*J148,2)</f>
        <v>313.02999999999997</v>
      </c>
      <c r="L148" s="228">
        <v>15</v>
      </c>
      <c r="M148" s="228">
        <f>G148*(1+L148/100)</f>
        <v>0</v>
      </c>
      <c r="N148" s="228">
        <v>1.2999999999999999E-4</v>
      </c>
      <c r="O148" s="228">
        <f>ROUND(E148*N148,2)</f>
        <v>0</v>
      </c>
      <c r="P148" s="228">
        <v>0</v>
      </c>
      <c r="Q148" s="228">
        <f>ROUND(E148*P148,2)</f>
        <v>0</v>
      </c>
      <c r="R148" s="228"/>
      <c r="S148" s="228" t="s">
        <v>138</v>
      </c>
      <c r="T148" s="228" t="s">
        <v>139</v>
      </c>
      <c r="U148" s="228">
        <v>0.624</v>
      </c>
      <c r="V148" s="228">
        <f>ROUND(E148*U148,2)</f>
        <v>0.62</v>
      </c>
      <c r="W148" s="228"/>
      <c r="X148" s="228" t="s">
        <v>163</v>
      </c>
      <c r="Y148" s="209"/>
      <c r="Z148" s="209"/>
      <c r="AA148" s="209"/>
      <c r="AB148" s="209"/>
      <c r="AC148" s="209"/>
      <c r="AD148" s="209"/>
      <c r="AE148" s="209"/>
      <c r="AF148" s="209"/>
      <c r="AG148" s="209" t="s">
        <v>164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ht="20.399999999999999" outlineLevel="1" x14ac:dyDescent="0.25">
      <c r="A149" s="243">
        <v>68</v>
      </c>
      <c r="B149" s="244" t="s">
        <v>349</v>
      </c>
      <c r="C149" s="251" t="s">
        <v>350</v>
      </c>
      <c r="D149" s="245" t="s">
        <v>169</v>
      </c>
      <c r="E149" s="246">
        <v>1</v>
      </c>
      <c r="F149" s="247"/>
      <c r="G149" s="248">
        <f>ROUND(E149*F149,2)</f>
        <v>0</v>
      </c>
      <c r="H149" s="229">
        <v>435.99</v>
      </c>
      <c r="I149" s="228">
        <f>ROUND(E149*H149,2)</f>
        <v>435.99</v>
      </c>
      <c r="J149" s="229">
        <v>124.01</v>
      </c>
      <c r="K149" s="228">
        <f>ROUND(E149*J149,2)</f>
        <v>124.01</v>
      </c>
      <c r="L149" s="228">
        <v>15</v>
      </c>
      <c r="M149" s="228">
        <f>G149*(1+L149/100)</f>
        <v>0</v>
      </c>
      <c r="N149" s="228">
        <v>2.0000000000000001E-4</v>
      </c>
      <c r="O149" s="228">
        <f>ROUND(E149*N149,2)</f>
        <v>0</v>
      </c>
      <c r="P149" s="228">
        <v>0</v>
      </c>
      <c r="Q149" s="228">
        <f>ROUND(E149*P149,2)</f>
        <v>0</v>
      </c>
      <c r="R149" s="228"/>
      <c r="S149" s="228" t="s">
        <v>138</v>
      </c>
      <c r="T149" s="228" t="s">
        <v>139</v>
      </c>
      <c r="U149" s="228">
        <v>0.246</v>
      </c>
      <c r="V149" s="228">
        <f>ROUND(E149*U149,2)</f>
        <v>0.25</v>
      </c>
      <c r="W149" s="228"/>
      <c r="X149" s="228" t="s">
        <v>163</v>
      </c>
      <c r="Y149" s="209"/>
      <c r="Z149" s="209"/>
      <c r="AA149" s="209"/>
      <c r="AB149" s="209"/>
      <c r="AC149" s="209"/>
      <c r="AD149" s="209"/>
      <c r="AE149" s="209"/>
      <c r="AF149" s="209"/>
      <c r="AG149" s="209" t="s">
        <v>164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1" x14ac:dyDescent="0.25">
      <c r="A150" s="243">
        <v>69</v>
      </c>
      <c r="B150" s="244" t="s">
        <v>351</v>
      </c>
      <c r="C150" s="251" t="s">
        <v>352</v>
      </c>
      <c r="D150" s="245" t="s">
        <v>169</v>
      </c>
      <c r="E150" s="246">
        <v>1</v>
      </c>
      <c r="F150" s="247"/>
      <c r="G150" s="248">
        <f>ROUND(E150*F150,2)</f>
        <v>0</v>
      </c>
      <c r="H150" s="229">
        <v>358.49</v>
      </c>
      <c r="I150" s="228">
        <f>ROUND(E150*H150,2)</f>
        <v>358.49</v>
      </c>
      <c r="J150" s="229">
        <v>124.01</v>
      </c>
      <c r="K150" s="228">
        <f>ROUND(E150*J150,2)</f>
        <v>124.01</v>
      </c>
      <c r="L150" s="228">
        <v>15</v>
      </c>
      <c r="M150" s="228">
        <f>G150*(1+L150/100)</f>
        <v>0</v>
      </c>
      <c r="N150" s="228">
        <v>2.5999999999999998E-4</v>
      </c>
      <c r="O150" s="228">
        <f>ROUND(E150*N150,2)</f>
        <v>0</v>
      </c>
      <c r="P150" s="228">
        <v>0</v>
      </c>
      <c r="Q150" s="228">
        <f>ROUND(E150*P150,2)</f>
        <v>0</v>
      </c>
      <c r="R150" s="228"/>
      <c r="S150" s="228" t="s">
        <v>138</v>
      </c>
      <c r="T150" s="228" t="s">
        <v>139</v>
      </c>
      <c r="U150" s="228">
        <v>0.246</v>
      </c>
      <c r="V150" s="228">
        <f>ROUND(E150*U150,2)</f>
        <v>0.25</v>
      </c>
      <c r="W150" s="228"/>
      <c r="X150" s="228" t="s">
        <v>163</v>
      </c>
      <c r="Y150" s="209"/>
      <c r="Z150" s="209"/>
      <c r="AA150" s="209"/>
      <c r="AB150" s="209"/>
      <c r="AC150" s="209"/>
      <c r="AD150" s="209"/>
      <c r="AE150" s="209"/>
      <c r="AF150" s="209"/>
      <c r="AG150" s="209" t="s">
        <v>164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43">
        <v>70</v>
      </c>
      <c r="B151" s="244" t="s">
        <v>353</v>
      </c>
      <c r="C151" s="251" t="s">
        <v>354</v>
      </c>
      <c r="D151" s="245" t="s">
        <v>169</v>
      </c>
      <c r="E151" s="246">
        <v>2</v>
      </c>
      <c r="F151" s="247"/>
      <c r="G151" s="248">
        <f>ROUND(E151*F151,2)</f>
        <v>0</v>
      </c>
      <c r="H151" s="229">
        <v>0</v>
      </c>
      <c r="I151" s="228">
        <f>ROUND(E151*H151,2)</f>
        <v>0</v>
      </c>
      <c r="J151" s="229">
        <v>246</v>
      </c>
      <c r="K151" s="228">
        <f>ROUND(E151*J151,2)</f>
        <v>492</v>
      </c>
      <c r="L151" s="228">
        <v>15</v>
      </c>
      <c r="M151" s="228">
        <f>G151*(1+L151/100)</f>
        <v>0</v>
      </c>
      <c r="N151" s="228">
        <v>0</v>
      </c>
      <c r="O151" s="228">
        <f>ROUND(E151*N151,2)</f>
        <v>0</v>
      </c>
      <c r="P151" s="228">
        <v>0</v>
      </c>
      <c r="Q151" s="228">
        <f>ROUND(E151*P151,2)</f>
        <v>0</v>
      </c>
      <c r="R151" s="228"/>
      <c r="S151" s="228" t="s">
        <v>138</v>
      </c>
      <c r="T151" s="228" t="s">
        <v>139</v>
      </c>
      <c r="U151" s="228">
        <v>0.45</v>
      </c>
      <c r="V151" s="228">
        <f>ROUND(E151*U151,2)</f>
        <v>0.9</v>
      </c>
      <c r="W151" s="228"/>
      <c r="X151" s="228" t="s">
        <v>163</v>
      </c>
      <c r="Y151" s="209"/>
      <c r="Z151" s="209"/>
      <c r="AA151" s="209"/>
      <c r="AB151" s="209"/>
      <c r="AC151" s="209"/>
      <c r="AD151" s="209"/>
      <c r="AE151" s="209"/>
      <c r="AF151" s="209"/>
      <c r="AG151" s="209" t="s">
        <v>164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37">
        <v>71</v>
      </c>
      <c r="B152" s="238" t="s">
        <v>355</v>
      </c>
      <c r="C152" s="252" t="s">
        <v>356</v>
      </c>
      <c r="D152" s="239" t="s">
        <v>172</v>
      </c>
      <c r="E152" s="240">
        <v>0.36</v>
      </c>
      <c r="F152" s="241"/>
      <c r="G152" s="242">
        <f>ROUND(E152*F152,2)</f>
        <v>0</v>
      </c>
      <c r="H152" s="229">
        <v>30.35</v>
      </c>
      <c r="I152" s="228">
        <f>ROUND(E152*H152,2)</f>
        <v>10.93</v>
      </c>
      <c r="J152" s="229">
        <v>1075.6500000000001</v>
      </c>
      <c r="K152" s="228">
        <f>ROUND(E152*J152,2)</f>
        <v>387.23</v>
      </c>
      <c r="L152" s="228">
        <v>15</v>
      </c>
      <c r="M152" s="228">
        <f>G152*(1+L152/100)</f>
        <v>0</v>
      </c>
      <c r="N152" s="228">
        <v>8.0000000000000007E-5</v>
      </c>
      <c r="O152" s="228">
        <f>ROUND(E152*N152,2)</f>
        <v>0</v>
      </c>
      <c r="P152" s="228">
        <v>0</v>
      </c>
      <c r="Q152" s="228">
        <f>ROUND(E152*P152,2)</f>
        <v>0</v>
      </c>
      <c r="R152" s="228"/>
      <c r="S152" s="228" t="s">
        <v>138</v>
      </c>
      <c r="T152" s="228" t="s">
        <v>139</v>
      </c>
      <c r="U152" s="228">
        <v>2.1</v>
      </c>
      <c r="V152" s="228">
        <f>ROUND(E152*U152,2)</f>
        <v>0.76</v>
      </c>
      <c r="W152" s="228"/>
      <c r="X152" s="228" t="s">
        <v>163</v>
      </c>
      <c r="Y152" s="209"/>
      <c r="Z152" s="209"/>
      <c r="AA152" s="209"/>
      <c r="AB152" s="209"/>
      <c r="AC152" s="209"/>
      <c r="AD152" s="209"/>
      <c r="AE152" s="209"/>
      <c r="AF152" s="209"/>
      <c r="AG152" s="209" t="s">
        <v>164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5">
      <c r="A153" s="226"/>
      <c r="B153" s="227"/>
      <c r="C153" s="264" t="s">
        <v>357</v>
      </c>
      <c r="D153" s="260"/>
      <c r="E153" s="261">
        <v>0.36</v>
      </c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09"/>
      <c r="Z153" s="209"/>
      <c r="AA153" s="209"/>
      <c r="AB153" s="209"/>
      <c r="AC153" s="209"/>
      <c r="AD153" s="209"/>
      <c r="AE153" s="209"/>
      <c r="AF153" s="209"/>
      <c r="AG153" s="209" t="s">
        <v>166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ht="20.399999999999999" outlineLevel="1" x14ac:dyDescent="0.25">
      <c r="A154" s="243">
        <v>72</v>
      </c>
      <c r="B154" s="244" t="s">
        <v>358</v>
      </c>
      <c r="C154" s="251" t="s">
        <v>359</v>
      </c>
      <c r="D154" s="245" t="s">
        <v>328</v>
      </c>
      <c r="E154" s="246">
        <v>3</v>
      </c>
      <c r="F154" s="247"/>
      <c r="G154" s="248">
        <f>ROUND(E154*F154,2)</f>
        <v>0</v>
      </c>
      <c r="H154" s="229">
        <v>4.71</v>
      </c>
      <c r="I154" s="228">
        <f>ROUND(E154*H154,2)</f>
        <v>14.13</v>
      </c>
      <c r="J154" s="229">
        <v>44.29</v>
      </c>
      <c r="K154" s="228">
        <f>ROUND(E154*J154,2)</f>
        <v>132.87</v>
      </c>
      <c r="L154" s="228">
        <v>15</v>
      </c>
      <c r="M154" s="228">
        <f>G154*(1+L154/100)</f>
        <v>0</v>
      </c>
      <c r="N154" s="228">
        <v>3.0000000000000001E-5</v>
      </c>
      <c r="O154" s="228">
        <f>ROUND(E154*N154,2)</f>
        <v>0</v>
      </c>
      <c r="P154" s="228">
        <v>0</v>
      </c>
      <c r="Q154" s="228">
        <f>ROUND(E154*P154,2)</f>
        <v>0</v>
      </c>
      <c r="R154" s="228"/>
      <c r="S154" s="228" t="s">
        <v>138</v>
      </c>
      <c r="T154" s="228" t="s">
        <v>139</v>
      </c>
      <c r="U154" s="228">
        <v>0.33</v>
      </c>
      <c r="V154" s="228">
        <f>ROUND(E154*U154,2)</f>
        <v>0.99</v>
      </c>
      <c r="W154" s="228"/>
      <c r="X154" s="228" t="s">
        <v>163</v>
      </c>
      <c r="Y154" s="209"/>
      <c r="Z154" s="209"/>
      <c r="AA154" s="209"/>
      <c r="AB154" s="209"/>
      <c r="AC154" s="209"/>
      <c r="AD154" s="209"/>
      <c r="AE154" s="209"/>
      <c r="AF154" s="209"/>
      <c r="AG154" s="209" t="s">
        <v>164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43">
        <v>73</v>
      </c>
      <c r="B155" s="244" t="s">
        <v>360</v>
      </c>
      <c r="C155" s="251" t="s">
        <v>361</v>
      </c>
      <c r="D155" s="245" t="s">
        <v>169</v>
      </c>
      <c r="E155" s="246">
        <v>2</v>
      </c>
      <c r="F155" s="247"/>
      <c r="G155" s="248">
        <f>ROUND(E155*F155,2)</f>
        <v>0</v>
      </c>
      <c r="H155" s="229">
        <v>345</v>
      </c>
      <c r="I155" s="228">
        <f>ROUND(E155*H155,2)</f>
        <v>690</v>
      </c>
      <c r="J155" s="229">
        <v>0</v>
      </c>
      <c r="K155" s="228">
        <f>ROUND(E155*J155,2)</f>
        <v>0</v>
      </c>
      <c r="L155" s="228">
        <v>15</v>
      </c>
      <c r="M155" s="228">
        <f>G155*(1+L155/100)</f>
        <v>0</v>
      </c>
      <c r="N155" s="228">
        <v>8.9999999999999998E-4</v>
      </c>
      <c r="O155" s="228">
        <f>ROUND(E155*N155,2)</f>
        <v>0</v>
      </c>
      <c r="P155" s="228">
        <v>0</v>
      </c>
      <c r="Q155" s="228">
        <f>ROUND(E155*P155,2)</f>
        <v>0</v>
      </c>
      <c r="R155" s="228"/>
      <c r="S155" s="228" t="s">
        <v>138</v>
      </c>
      <c r="T155" s="228" t="s">
        <v>139</v>
      </c>
      <c r="U155" s="228">
        <v>0</v>
      </c>
      <c r="V155" s="228">
        <f>ROUND(E155*U155,2)</f>
        <v>0</v>
      </c>
      <c r="W155" s="228"/>
      <c r="X155" s="228" t="s">
        <v>205</v>
      </c>
      <c r="Y155" s="209"/>
      <c r="Z155" s="209"/>
      <c r="AA155" s="209"/>
      <c r="AB155" s="209"/>
      <c r="AC155" s="209"/>
      <c r="AD155" s="209"/>
      <c r="AE155" s="209"/>
      <c r="AF155" s="209"/>
      <c r="AG155" s="209" t="s">
        <v>206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1" x14ac:dyDescent="0.25">
      <c r="A156" s="243">
        <v>74</v>
      </c>
      <c r="B156" s="244" t="s">
        <v>362</v>
      </c>
      <c r="C156" s="251" t="s">
        <v>363</v>
      </c>
      <c r="D156" s="245" t="s">
        <v>169</v>
      </c>
      <c r="E156" s="246">
        <v>1</v>
      </c>
      <c r="F156" s="247"/>
      <c r="G156" s="248">
        <f>ROUND(E156*F156,2)</f>
        <v>0</v>
      </c>
      <c r="H156" s="229">
        <v>1192</v>
      </c>
      <c r="I156" s="228">
        <f>ROUND(E156*H156,2)</f>
        <v>1192</v>
      </c>
      <c r="J156" s="229">
        <v>0</v>
      </c>
      <c r="K156" s="228">
        <f>ROUND(E156*J156,2)</f>
        <v>0</v>
      </c>
      <c r="L156" s="228">
        <v>15</v>
      </c>
      <c r="M156" s="228">
        <f>G156*(1+L156/100)</f>
        <v>0</v>
      </c>
      <c r="N156" s="228">
        <v>1E-4</v>
      </c>
      <c r="O156" s="228">
        <f>ROUND(E156*N156,2)</f>
        <v>0</v>
      </c>
      <c r="P156" s="228">
        <v>0</v>
      </c>
      <c r="Q156" s="228">
        <f>ROUND(E156*P156,2)</f>
        <v>0</v>
      </c>
      <c r="R156" s="228"/>
      <c r="S156" s="228" t="s">
        <v>138</v>
      </c>
      <c r="T156" s="228" t="s">
        <v>139</v>
      </c>
      <c r="U156" s="228">
        <v>0</v>
      </c>
      <c r="V156" s="228">
        <f>ROUND(E156*U156,2)</f>
        <v>0</v>
      </c>
      <c r="W156" s="228"/>
      <c r="X156" s="228" t="s">
        <v>205</v>
      </c>
      <c r="Y156" s="209"/>
      <c r="Z156" s="209"/>
      <c r="AA156" s="209"/>
      <c r="AB156" s="209"/>
      <c r="AC156" s="209"/>
      <c r="AD156" s="209"/>
      <c r="AE156" s="209"/>
      <c r="AF156" s="209"/>
      <c r="AG156" s="209" t="s">
        <v>206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5">
      <c r="A157" s="243">
        <v>75</v>
      </c>
      <c r="B157" s="244" t="s">
        <v>364</v>
      </c>
      <c r="C157" s="251" t="s">
        <v>365</v>
      </c>
      <c r="D157" s="245" t="s">
        <v>169</v>
      </c>
      <c r="E157" s="246">
        <v>1</v>
      </c>
      <c r="F157" s="247"/>
      <c r="G157" s="248">
        <f>ROUND(E157*F157,2)</f>
        <v>0</v>
      </c>
      <c r="H157" s="229">
        <v>1670</v>
      </c>
      <c r="I157" s="228">
        <f>ROUND(E157*H157,2)</f>
        <v>1670</v>
      </c>
      <c r="J157" s="229">
        <v>0</v>
      </c>
      <c r="K157" s="228">
        <f>ROUND(E157*J157,2)</f>
        <v>0</v>
      </c>
      <c r="L157" s="228">
        <v>15</v>
      </c>
      <c r="M157" s="228">
        <f>G157*(1+L157/100)</f>
        <v>0</v>
      </c>
      <c r="N157" s="228">
        <v>8.0000000000000004E-4</v>
      </c>
      <c r="O157" s="228">
        <f>ROUND(E157*N157,2)</f>
        <v>0</v>
      </c>
      <c r="P157" s="228">
        <v>0</v>
      </c>
      <c r="Q157" s="228">
        <f>ROUND(E157*P157,2)</f>
        <v>0</v>
      </c>
      <c r="R157" s="228"/>
      <c r="S157" s="228" t="s">
        <v>138</v>
      </c>
      <c r="T157" s="228" t="s">
        <v>139</v>
      </c>
      <c r="U157" s="228">
        <v>0</v>
      </c>
      <c r="V157" s="228">
        <f>ROUND(E157*U157,2)</f>
        <v>0</v>
      </c>
      <c r="W157" s="228"/>
      <c r="X157" s="228" t="s">
        <v>205</v>
      </c>
      <c r="Y157" s="209"/>
      <c r="Z157" s="209"/>
      <c r="AA157" s="209"/>
      <c r="AB157" s="209"/>
      <c r="AC157" s="209"/>
      <c r="AD157" s="209"/>
      <c r="AE157" s="209"/>
      <c r="AF157" s="209"/>
      <c r="AG157" s="209" t="s">
        <v>206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43">
        <v>76</v>
      </c>
      <c r="B158" s="244" t="s">
        <v>366</v>
      </c>
      <c r="C158" s="251" t="s">
        <v>367</v>
      </c>
      <c r="D158" s="245" t="s">
        <v>169</v>
      </c>
      <c r="E158" s="246">
        <v>1</v>
      </c>
      <c r="F158" s="247"/>
      <c r="G158" s="248">
        <f>ROUND(E158*F158,2)</f>
        <v>0</v>
      </c>
      <c r="H158" s="229">
        <v>529</v>
      </c>
      <c r="I158" s="228">
        <f>ROUND(E158*H158,2)</f>
        <v>529</v>
      </c>
      <c r="J158" s="229">
        <v>0</v>
      </c>
      <c r="K158" s="228">
        <f>ROUND(E158*J158,2)</f>
        <v>0</v>
      </c>
      <c r="L158" s="228">
        <v>15</v>
      </c>
      <c r="M158" s="228">
        <f>G158*(1+L158/100)</f>
        <v>0</v>
      </c>
      <c r="N158" s="228">
        <v>0</v>
      </c>
      <c r="O158" s="228">
        <f>ROUND(E158*N158,2)</f>
        <v>0</v>
      </c>
      <c r="P158" s="228">
        <v>0</v>
      </c>
      <c r="Q158" s="228">
        <f>ROUND(E158*P158,2)</f>
        <v>0</v>
      </c>
      <c r="R158" s="228"/>
      <c r="S158" s="228" t="s">
        <v>138</v>
      </c>
      <c r="T158" s="228" t="s">
        <v>139</v>
      </c>
      <c r="U158" s="228">
        <v>0</v>
      </c>
      <c r="V158" s="228">
        <f>ROUND(E158*U158,2)</f>
        <v>0</v>
      </c>
      <c r="W158" s="228"/>
      <c r="X158" s="228" t="s">
        <v>205</v>
      </c>
      <c r="Y158" s="209"/>
      <c r="Z158" s="209"/>
      <c r="AA158" s="209"/>
      <c r="AB158" s="209"/>
      <c r="AC158" s="209"/>
      <c r="AD158" s="209"/>
      <c r="AE158" s="209"/>
      <c r="AF158" s="209"/>
      <c r="AG158" s="209" t="s">
        <v>206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43">
        <v>77</v>
      </c>
      <c r="B159" s="244" t="s">
        <v>368</v>
      </c>
      <c r="C159" s="251" t="s">
        <v>369</v>
      </c>
      <c r="D159" s="245" t="s">
        <v>204</v>
      </c>
      <c r="E159" s="246">
        <v>1</v>
      </c>
      <c r="F159" s="247"/>
      <c r="G159" s="248">
        <f>ROUND(E159*F159,2)</f>
        <v>0</v>
      </c>
      <c r="H159" s="229">
        <v>352.5</v>
      </c>
      <c r="I159" s="228">
        <f>ROUND(E159*H159,2)</f>
        <v>352.5</v>
      </c>
      <c r="J159" s="229">
        <v>0</v>
      </c>
      <c r="K159" s="228">
        <f>ROUND(E159*J159,2)</f>
        <v>0</v>
      </c>
      <c r="L159" s="228">
        <v>15</v>
      </c>
      <c r="M159" s="228">
        <f>G159*(1+L159/100)</f>
        <v>0</v>
      </c>
      <c r="N159" s="228">
        <v>0.01</v>
      </c>
      <c r="O159" s="228">
        <f>ROUND(E159*N159,2)</f>
        <v>0.01</v>
      </c>
      <c r="P159" s="228">
        <v>0</v>
      </c>
      <c r="Q159" s="228">
        <f>ROUND(E159*P159,2)</f>
        <v>0</v>
      </c>
      <c r="R159" s="228"/>
      <c r="S159" s="228" t="s">
        <v>138</v>
      </c>
      <c r="T159" s="228" t="s">
        <v>139</v>
      </c>
      <c r="U159" s="228">
        <v>0</v>
      </c>
      <c r="V159" s="228">
        <f>ROUND(E159*U159,2)</f>
        <v>0</v>
      </c>
      <c r="W159" s="228"/>
      <c r="X159" s="228" t="s">
        <v>205</v>
      </c>
      <c r="Y159" s="209"/>
      <c r="Z159" s="209"/>
      <c r="AA159" s="209"/>
      <c r="AB159" s="209"/>
      <c r="AC159" s="209"/>
      <c r="AD159" s="209"/>
      <c r="AE159" s="209"/>
      <c r="AF159" s="209"/>
      <c r="AG159" s="209" t="s">
        <v>206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43">
        <v>78</v>
      </c>
      <c r="B160" s="244" t="s">
        <v>370</v>
      </c>
      <c r="C160" s="251" t="s">
        <v>371</v>
      </c>
      <c r="D160" s="245" t="s">
        <v>169</v>
      </c>
      <c r="E160" s="246">
        <v>1</v>
      </c>
      <c r="F160" s="247"/>
      <c r="G160" s="248">
        <f>ROUND(E160*F160,2)</f>
        <v>0</v>
      </c>
      <c r="H160" s="229">
        <v>1073</v>
      </c>
      <c r="I160" s="228">
        <f>ROUND(E160*H160,2)</f>
        <v>1073</v>
      </c>
      <c r="J160" s="229">
        <v>0</v>
      </c>
      <c r="K160" s="228">
        <f>ROUND(E160*J160,2)</f>
        <v>0</v>
      </c>
      <c r="L160" s="228">
        <v>15</v>
      </c>
      <c r="M160" s="228">
        <f>G160*(1+L160/100)</f>
        <v>0</v>
      </c>
      <c r="N160" s="228">
        <v>1.2999999999999999E-2</v>
      </c>
      <c r="O160" s="228">
        <f>ROUND(E160*N160,2)</f>
        <v>0.01</v>
      </c>
      <c r="P160" s="228">
        <v>0</v>
      </c>
      <c r="Q160" s="228">
        <f>ROUND(E160*P160,2)</f>
        <v>0</v>
      </c>
      <c r="R160" s="228"/>
      <c r="S160" s="228" t="s">
        <v>138</v>
      </c>
      <c r="T160" s="228" t="s">
        <v>139</v>
      </c>
      <c r="U160" s="228">
        <v>0</v>
      </c>
      <c r="V160" s="228">
        <f>ROUND(E160*U160,2)</f>
        <v>0</v>
      </c>
      <c r="W160" s="228"/>
      <c r="X160" s="228" t="s">
        <v>205</v>
      </c>
      <c r="Y160" s="209"/>
      <c r="Z160" s="209"/>
      <c r="AA160" s="209"/>
      <c r="AB160" s="209"/>
      <c r="AC160" s="209"/>
      <c r="AD160" s="209"/>
      <c r="AE160" s="209"/>
      <c r="AF160" s="209"/>
      <c r="AG160" s="209" t="s">
        <v>206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43">
        <v>79</v>
      </c>
      <c r="B161" s="244" t="s">
        <v>372</v>
      </c>
      <c r="C161" s="251" t="s">
        <v>373</v>
      </c>
      <c r="D161" s="245" t="s">
        <v>328</v>
      </c>
      <c r="E161" s="246">
        <v>1</v>
      </c>
      <c r="F161" s="247"/>
      <c r="G161" s="248">
        <f>ROUND(E161*F161,2)</f>
        <v>0</v>
      </c>
      <c r="H161" s="229">
        <v>0</v>
      </c>
      <c r="I161" s="228">
        <f>ROUND(E161*H161,2)</f>
        <v>0</v>
      </c>
      <c r="J161" s="229">
        <v>151.5</v>
      </c>
      <c r="K161" s="228">
        <f>ROUND(E161*J161,2)</f>
        <v>151.5</v>
      </c>
      <c r="L161" s="228">
        <v>15</v>
      </c>
      <c r="M161" s="228">
        <f>G161*(1+L161/100)</f>
        <v>0</v>
      </c>
      <c r="N161" s="228">
        <v>0</v>
      </c>
      <c r="O161" s="228">
        <f>ROUND(E161*N161,2)</f>
        <v>0</v>
      </c>
      <c r="P161" s="228">
        <v>1.9460000000000002E-2</v>
      </c>
      <c r="Q161" s="228">
        <f>ROUND(E161*P161,2)</f>
        <v>0.02</v>
      </c>
      <c r="R161" s="228"/>
      <c r="S161" s="228" t="s">
        <v>138</v>
      </c>
      <c r="T161" s="228" t="s">
        <v>139</v>
      </c>
      <c r="U161" s="228">
        <v>0</v>
      </c>
      <c r="V161" s="228">
        <f>ROUND(E161*U161,2)</f>
        <v>0</v>
      </c>
      <c r="W161" s="228"/>
      <c r="X161" s="228" t="s">
        <v>236</v>
      </c>
      <c r="Y161" s="209"/>
      <c r="Z161" s="209"/>
      <c r="AA161" s="209"/>
      <c r="AB161" s="209"/>
      <c r="AC161" s="209"/>
      <c r="AD161" s="209"/>
      <c r="AE161" s="209"/>
      <c r="AF161" s="209"/>
      <c r="AG161" s="209" t="s">
        <v>237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43">
        <v>80</v>
      </c>
      <c r="B162" s="244" t="s">
        <v>374</v>
      </c>
      <c r="C162" s="251" t="s">
        <v>375</v>
      </c>
      <c r="D162" s="245" t="s">
        <v>328</v>
      </c>
      <c r="E162" s="246">
        <v>5</v>
      </c>
      <c r="F162" s="247"/>
      <c r="G162" s="248">
        <f>ROUND(E162*F162,2)</f>
        <v>0</v>
      </c>
      <c r="H162" s="229">
        <v>0</v>
      </c>
      <c r="I162" s="228">
        <f>ROUND(E162*H162,2)</f>
        <v>0</v>
      </c>
      <c r="J162" s="229">
        <v>243.5</v>
      </c>
      <c r="K162" s="228">
        <f>ROUND(E162*J162,2)</f>
        <v>1217.5</v>
      </c>
      <c r="L162" s="228">
        <v>15</v>
      </c>
      <c r="M162" s="228">
        <f>G162*(1+L162/100)</f>
        <v>0</v>
      </c>
      <c r="N162" s="228">
        <v>1.7000000000000001E-4</v>
      </c>
      <c r="O162" s="228">
        <f>ROUND(E162*N162,2)</f>
        <v>0</v>
      </c>
      <c r="P162" s="228">
        <v>0</v>
      </c>
      <c r="Q162" s="228">
        <f>ROUND(E162*P162,2)</f>
        <v>0</v>
      </c>
      <c r="R162" s="228"/>
      <c r="S162" s="228" t="s">
        <v>138</v>
      </c>
      <c r="T162" s="228" t="s">
        <v>139</v>
      </c>
      <c r="U162" s="228">
        <v>0</v>
      </c>
      <c r="V162" s="228">
        <f>ROUND(E162*U162,2)</f>
        <v>0</v>
      </c>
      <c r="W162" s="228"/>
      <c r="X162" s="228" t="s">
        <v>236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237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1" x14ac:dyDescent="0.25">
      <c r="A163" s="243">
        <v>81</v>
      </c>
      <c r="B163" s="244" t="s">
        <v>376</v>
      </c>
      <c r="C163" s="251" t="s">
        <v>377</v>
      </c>
      <c r="D163" s="245" t="s">
        <v>328</v>
      </c>
      <c r="E163" s="246">
        <v>2</v>
      </c>
      <c r="F163" s="247"/>
      <c r="G163" s="248">
        <f>ROUND(E163*F163,2)</f>
        <v>0</v>
      </c>
      <c r="H163" s="229">
        <v>0</v>
      </c>
      <c r="I163" s="228">
        <f>ROUND(E163*H163,2)</f>
        <v>0</v>
      </c>
      <c r="J163" s="229">
        <v>259</v>
      </c>
      <c r="K163" s="228">
        <f>ROUND(E163*J163,2)</f>
        <v>518</v>
      </c>
      <c r="L163" s="228">
        <v>15</v>
      </c>
      <c r="M163" s="228">
        <f>G163*(1+L163/100)</f>
        <v>0</v>
      </c>
      <c r="N163" s="228">
        <v>2.4000000000000001E-4</v>
      </c>
      <c r="O163" s="228">
        <f>ROUND(E163*N163,2)</f>
        <v>0</v>
      </c>
      <c r="P163" s="228">
        <v>0</v>
      </c>
      <c r="Q163" s="228">
        <f>ROUND(E163*P163,2)</f>
        <v>0</v>
      </c>
      <c r="R163" s="228"/>
      <c r="S163" s="228" t="s">
        <v>138</v>
      </c>
      <c r="T163" s="228" t="s">
        <v>139</v>
      </c>
      <c r="U163" s="228">
        <v>0</v>
      </c>
      <c r="V163" s="228">
        <f>ROUND(E163*U163,2)</f>
        <v>0</v>
      </c>
      <c r="W163" s="228"/>
      <c r="X163" s="228" t="s">
        <v>236</v>
      </c>
      <c r="Y163" s="209"/>
      <c r="Z163" s="209"/>
      <c r="AA163" s="209"/>
      <c r="AB163" s="209"/>
      <c r="AC163" s="209"/>
      <c r="AD163" s="209"/>
      <c r="AE163" s="209"/>
      <c r="AF163" s="209"/>
      <c r="AG163" s="209" t="s">
        <v>237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1" x14ac:dyDescent="0.25">
      <c r="A164" s="243">
        <v>82</v>
      </c>
      <c r="B164" s="244" t="s">
        <v>378</v>
      </c>
      <c r="C164" s="251" t="s">
        <v>379</v>
      </c>
      <c r="D164" s="245" t="s">
        <v>0</v>
      </c>
      <c r="E164" s="246">
        <v>302.22660000000002</v>
      </c>
      <c r="F164" s="247"/>
      <c r="G164" s="248">
        <f>ROUND(E164*F164,2)</f>
        <v>0</v>
      </c>
      <c r="H164" s="229">
        <v>0</v>
      </c>
      <c r="I164" s="228">
        <f>ROUND(E164*H164,2)</f>
        <v>0</v>
      </c>
      <c r="J164" s="229">
        <v>0.32</v>
      </c>
      <c r="K164" s="228">
        <f>ROUND(E164*J164,2)</f>
        <v>96.71</v>
      </c>
      <c r="L164" s="228">
        <v>15</v>
      </c>
      <c r="M164" s="228">
        <f>G164*(1+L164/100)</f>
        <v>0</v>
      </c>
      <c r="N164" s="228">
        <v>0</v>
      </c>
      <c r="O164" s="228">
        <f>ROUND(E164*N164,2)</f>
        <v>0</v>
      </c>
      <c r="P164" s="228">
        <v>0</v>
      </c>
      <c r="Q164" s="228">
        <f>ROUND(E164*P164,2)</f>
        <v>0</v>
      </c>
      <c r="R164" s="228"/>
      <c r="S164" s="228" t="s">
        <v>138</v>
      </c>
      <c r="T164" s="228" t="s">
        <v>139</v>
      </c>
      <c r="U164" s="228">
        <v>0</v>
      </c>
      <c r="V164" s="228">
        <f>ROUND(E164*U164,2)</f>
        <v>0</v>
      </c>
      <c r="W164" s="228"/>
      <c r="X164" s="228" t="s">
        <v>163</v>
      </c>
      <c r="Y164" s="209"/>
      <c r="Z164" s="209"/>
      <c r="AA164" s="209"/>
      <c r="AB164" s="209"/>
      <c r="AC164" s="209"/>
      <c r="AD164" s="209"/>
      <c r="AE164" s="209"/>
      <c r="AF164" s="209"/>
      <c r="AG164" s="209" t="s">
        <v>290</v>
      </c>
      <c r="AH164" s="209"/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x14ac:dyDescent="0.25">
      <c r="A165" s="231" t="s">
        <v>133</v>
      </c>
      <c r="B165" s="232" t="s">
        <v>81</v>
      </c>
      <c r="C165" s="250" t="s">
        <v>82</v>
      </c>
      <c r="D165" s="233"/>
      <c r="E165" s="234"/>
      <c r="F165" s="235"/>
      <c r="G165" s="236">
        <f>SUMIF(AG166:AG169,"&lt;&gt;NOR",G166:G169)</f>
        <v>0</v>
      </c>
      <c r="H165" s="230"/>
      <c r="I165" s="230">
        <f>SUM(I166:I169)</f>
        <v>278</v>
      </c>
      <c r="J165" s="230"/>
      <c r="K165" s="230">
        <f>SUM(K166:K169)</f>
        <v>2051.5100000000002</v>
      </c>
      <c r="L165" s="230"/>
      <c r="M165" s="230">
        <f>SUM(M166:M169)</f>
        <v>0</v>
      </c>
      <c r="N165" s="230"/>
      <c r="O165" s="230">
        <f>SUM(O166:O169)</f>
        <v>0</v>
      </c>
      <c r="P165" s="230"/>
      <c r="Q165" s="230">
        <f>SUM(Q166:Q169)</f>
        <v>0</v>
      </c>
      <c r="R165" s="230"/>
      <c r="S165" s="230"/>
      <c r="T165" s="230"/>
      <c r="U165" s="230"/>
      <c r="V165" s="230">
        <f>SUM(V166:V169)</f>
        <v>3</v>
      </c>
      <c r="W165" s="230"/>
      <c r="X165" s="230"/>
      <c r="AG165" t="s">
        <v>134</v>
      </c>
    </row>
    <row r="166" spans="1:60" outlineLevel="1" x14ac:dyDescent="0.25">
      <c r="A166" s="243">
        <v>83</v>
      </c>
      <c r="B166" s="244" t="s">
        <v>380</v>
      </c>
      <c r="C166" s="251" t="s">
        <v>381</v>
      </c>
      <c r="D166" s="245" t="s">
        <v>169</v>
      </c>
      <c r="E166" s="246">
        <v>2</v>
      </c>
      <c r="F166" s="247"/>
      <c r="G166" s="248">
        <f>ROUND(E166*F166,2)</f>
        <v>0</v>
      </c>
      <c r="H166" s="229">
        <v>0</v>
      </c>
      <c r="I166" s="228">
        <f>ROUND(E166*H166,2)</f>
        <v>0</v>
      </c>
      <c r="J166" s="229">
        <v>344.5</v>
      </c>
      <c r="K166" s="228">
        <f>ROUND(E166*J166,2)</f>
        <v>689</v>
      </c>
      <c r="L166" s="228">
        <v>15</v>
      </c>
      <c r="M166" s="228">
        <f>G166*(1+L166/100)</f>
        <v>0</v>
      </c>
      <c r="N166" s="228">
        <v>0</v>
      </c>
      <c r="O166" s="228">
        <f>ROUND(E166*N166,2)</f>
        <v>0</v>
      </c>
      <c r="P166" s="228">
        <v>0</v>
      </c>
      <c r="Q166" s="228">
        <f>ROUND(E166*P166,2)</f>
        <v>0</v>
      </c>
      <c r="R166" s="228"/>
      <c r="S166" s="228" t="s">
        <v>138</v>
      </c>
      <c r="T166" s="228" t="s">
        <v>139</v>
      </c>
      <c r="U166" s="228">
        <v>0.75</v>
      </c>
      <c r="V166" s="228">
        <f>ROUND(E166*U166,2)</f>
        <v>1.5</v>
      </c>
      <c r="W166" s="228"/>
      <c r="X166" s="228" t="s">
        <v>163</v>
      </c>
      <c r="Y166" s="209"/>
      <c r="Z166" s="209"/>
      <c r="AA166" s="209"/>
      <c r="AB166" s="209"/>
      <c r="AC166" s="209"/>
      <c r="AD166" s="209"/>
      <c r="AE166" s="209"/>
      <c r="AF166" s="209"/>
      <c r="AG166" s="209" t="s">
        <v>164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43">
        <v>84</v>
      </c>
      <c r="B167" s="244" t="s">
        <v>382</v>
      </c>
      <c r="C167" s="251" t="s">
        <v>383</v>
      </c>
      <c r="D167" s="245" t="s">
        <v>306</v>
      </c>
      <c r="E167" s="246">
        <v>3</v>
      </c>
      <c r="F167" s="247"/>
      <c r="G167" s="248">
        <f>ROUND(E167*F167,2)</f>
        <v>0</v>
      </c>
      <c r="H167" s="229">
        <v>0</v>
      </c>
      <c r="I167" s="228">
        <f>ROUND(E167*H167,2)</f>
        <v>0</v>
      </c>
      <c r="J167" s="229">
        <v>450</v>
      </c>
      <c r="K167" s="228">
        <f>ROUND(E167*J167,2)</f>
        <v>1350</v>
      </c>
      <c r="L167" s="228">
        <v>15</v>
      </c>
      <c r="M167" s="228">
        <f>G167*(1+L167/100)</f>
        <v>0</v>
      </c>
      <c r="N167" s="228">
        <v>0</v>
      </c>
      <c r="O167" s="228">
        <f>ROUND(E167*N167,2)</f>
        <v>0</v>
      </c>
      <c r="P167" s="228">
        <v>0</v>
      </c>
      <c r="Q167" s="228">
        <f>ROUND(E167*P167,2)</f>
        <v>0</v>
      </c>
      <c r="R167" s="228"/>
      <c r="S167" s="228" t="s">
        <v>138</v>
      </c>
      <c r="T167" s="228" t="s">
        <v>139</v>
      </c>
      <c r="U167" s="228">
        <v>0.5</v>
      </c>
      <c r="V167" s="228">
        <f>ROUND(E167*U167,2)</f>
        <v>1.5</v>
      </c>
      <c r="W167" s="228"/>
      <c r="X167" s="228" t="s">
        <v>163</v>
      </c>
      <c r="Y167" s="209"/>
      <c r="Z167" s="209"/>
      <c r="AA167" s="209"/>
      <c r="AB167" s="209"/>
      <c r="AC167" s="209"/>
      <c r="AD167" s="209"/>
      <c r="AE167" s="209"/>
      <c r="AF167" s="209"/>
      <c r="AG167" s="209" t="s">
        <v>164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43">
        <v>85</v>
      </c>
      <c r="B168" s="244" t="s">
        <v>384</v>
      </c>
      <c r="C168" s="251" t="s">
        <v>385</v>
      </c>
      <c r="D168" s="245" t="s">
        <v>169</v>
      </c>
      <c r="E168" s="246">
        <v>2</v>
      </c>
      <c r="F168" s="247"/>
      <c r="G168" s="248">
        <f>ROUND(E168*F168,2)</f>
        <v>0</v>
      </c>
      <c r="H168" s="229">
        <v>139</v>
      </c>
      <c r="I168" s="228">
        <f>ROUND(E168*H168,2)</f>
        <v>278</v>
      </c>
      <c r="J168" s="229">
        <v>0</v>
      </c>
      <c r="K168" s="228">
        <f>ROUND(E168*J168,2)</f>
        <v>0</v>
      </c>
      <c r="L168" s="228">
        <v>15</v>
      </c>
      <c r="M168" s="228">
        <f>G168*(1+L168/100)</f>
        <v>0</v>
      </c>
      <c r="N168" s="228">
        <v>8.0000000000000007E-5</v>
      </c>
      <c r="O168" s="228">
        <f>ROUND(E168*N168,2)</f>
        <v>0</v>
      </c>
      <c r="P168" s="228">
        <v>0</v>
      </c>
      <c r="Q168" s="228">
        <f>ROUND(E168*P168,2)</f>
        <v>0</v>
      </c>
      <c r="R168" s="228"/>
      <c r="S168" s="228" t="s">
        <v>138</v>
      </c>
      <c r="T168" s="228" t="s">
        <v>139</v>
      </c>
      <c r="U168" s="228">
        <v>0</v>
      </c>
      <c r="V168" s="228">
        <f>ROUND(E168*U168,2)</f>
        <v>0</v>
      </c>
      <c r="W168" s="228"/>
      <c r="X168" s="228" t="s">
        <v>205</v>
      </c>
      <c r="Y168" s="209"/>
      <c r="Z168" s="209"/>
      <c r="AA168" s="209"/>
      <c r="AB168" s="209"/>
      <c r="AC168" s="209"/>
      <c r="AD168" s="209"/>
      <c r="AE168" s="209"/>
      <c r="AF168" s="209"/>
      <c r="AG168" s="209" t="s">
        <v>206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1" x14ac:dyDescent="0.25">
      <c r="A169" s="243">
        <v>86</v>
      </c>
      <c r="B169" s="244" t="s">
        <v>386</v>
      </c>
      <c r="C169" s="251" t="s">
        <v>387</v>
      </c>
      <c r="D169" s="245" t="s">
        <v>0</v>
      </c>
      <c r="E169" s="246">
        <v>23.17</v>
      </c>
      <c r="F169" s="247"/>
      <c r="G169" s="248">
        <f>ROUND(E169*F169,2)</f>
        <v>0</v>
      </c>
      <c r="H169" s="229">
        <v>0</v>
      </c>
      <c r="I169" s="228">
        <f>ROUND(E169*H169,2)</f>
        <v>0</v>
      </c>
      <c r="J169" s="229">
        <v>0.54</v>
      </c>
      <c r="K169" s="228">
        <f>ROUND(E169*J169,2)</f>
        <v>12.51</v>
      </c>
      <c r="L169" s="228">
        <v>15</v>
      </c>
      <c r="M169" s="228">
        <f>G169*(1+L169/100)</f>
        <v>0</v>
      </c>
      <c r="N169" s="228">
        <v>0</v>
      </c>
      <c r="O169" s="228">
        <f>ROUND(E169*N169,2)</f>
        <v>0</v>
      </c>
      <c r="P169" s="228">
        <v>0</v>
      </c>
      <c r="Q169" s="228">
        <f>ROUND(E169*P169,2)</f>
        <v>0</v>
      </c>
      <c r="R169" s="228"/>
      <c r="S169" s="228" t="s">
        <v>138</v>
      </c>
      <c r="T169" s="228" t="s">
        <v>139</v>
      </c>
      <c r="U169" s="228">
        <v>0</v>
      </c>
      <c r="V169" s="228">
        <f>ROUND(E169*U169,2)</f>
        <v>0</v>
      </c>
      <c r="W169" s="228"/>
      <c r="X169" s="228" t="s">
        <v>163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290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x14ac:dyDescent="0.25">
      <c r="A170" s="231" t="s">
        <v>133</v>
      </c>
      <c r="B170" s="232" t="s">
        <v>83</v>
      </c>
      <c r="C170" s="250" t="s">
        <v>84</v>
      </c>
      <c r="D170" s="233"/>
      <c r="E170" s="234"/>
      <c r="F170" s="235"/>
      <c r="G170" s="236">
        <f>SUMIF(AG171:AG197,"&lt;&gt;NOR",G171:G197)</f>
        <v>0</v>
      </c>
      <c r="H170" s="230"/>
      <c r="I170" s="230">
        <f>SUM(I171:I197)</f>
        <v>13050</v>
      </c>
      <c r="J170" s="230"/>
      <c r="K170" s="230">
        <f>SUM(K171:K197)</f>
        <v>59921.43</v>
      </c>
      <c r="L170" s="230"/>
      <c r="M170" s="230">
        <f>SUM(M171:M197)</f>
        <v>0</v>
      </c>
      <c r="N170" s="230"/>
      <c r="O170" s="230">
        <f>SUM(O171:O197)</f>
        <v>0.03</v>
      </c>
      <c r="P170" s="230"/>
      <c r="Q170" s="230">
        <f>SUM(Q171:Q197)</f>
        <v>0.11</v>
      </c>
      <c r="R170" s="230"/>
      <c r="S170" s="230"/>
      <c r="T170" s="230"/>
      <c r="U170" s="230"/>
      <c r="V170" s="230">
        <f>SUM(V171:V197)</f>
        <v>5.26</v>
      </c>
      <c r="W170" s="230"/>
      <c r="X170" s="230"/>
      <c r="AG170" t="s">
        <v>134</v>
      </c>
    </row>
    <row r="171" spans="1:60" outlineLevel="1" x14ac:dyDescent="0.25">
      <c r="A171" s="243">
        <v>87</v>
      </c>
      <c r="B171" s="244" t="s">
        <v>388</v>
      </c>
      <c r="C171" s="251" t="s">
        <v>389</v>
      </c>
      <c r="D171" s="245" t="s">
        <v>169</v>
      </c>
      <c r="E171" s="246">
        <v>2</v>
      </c>
      <c r="F171" s="247"/>
      <c r="G171" s="248">
        <f>ROUND(E171*F171,2)</f>
        <v>0</v>
      </c>
      <c r="H171" s="229">
        <v>0</v>
      </c>
      <c r="I171" s="228">
        <f>ROUND(E171*H171,2)</f>
        <v>0</v>
      </c>
      <c r="J171" s="229">
        <v>680</v>
      </c>
      <c r="K171" s="228">
        <f>ROUND(E171*J171,2)</f>
        <v>1360</v>
      </c>
      <c r="L171" s="228">
        <v>15</v>
      </c>
      <c r="M171" s="228">
        <f>G171*(1+L171/100)</f>
        <v>0</v>
      </c>
      <c r="N171" s="228">
        <v>0</v>
      </c>
      <c r="O171" s="228">
        <f>ROUND(E171*N171,2)</f>
        <v>0</v>
      </c>
      <c r="P171" s="228">
        <v>0</v>
      </c>
      <c r="Q171" s="228">
        <f>ROUND(E171*P171,2)</f>
        <v>0</v>
      </c>
      <c r="R171" s="228"/>
      <c r="S171" s="228" t="s">
        <v>138</v>
      </c>
      <c r="T171" s="228" t="s">
        <v>139</v>
      </c>
      <c r="U171" s="228">
        <v>1.45</v>
      </c>
      <c r="V171" s="228">
        <f>ROUND(E171*U171,2)</f>
        <v>2.9</v>
      </c>
      <c r="W171" s="228"/>
      <c r="X171" s="228" t="s">
        <v>163</v>
      </c>
      <c r="Y171" s="209"/>
      <c r="Z171" s="209"/>
      <c r="AA171" s="209"/>
      <c r="AB171" s="209"/>
      <c r="AC171" s="209"/>
      <c r="AD171" s="209"/>
      <c r="AE171" s="209"/>
      <c r="AF171" s="209"/>
      <c r="AG171" s="209" t="s">
        <v>164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5">
      <c r="A172" s="243">
        <v>88</v>
      </c>
      <c r="B172" s="244" t="s">
        <v>390</v>
      </c>
      <c r="C172" s="251" t="s">
        <v>391</v>
      </c>
      <c r="D172" s="245" t="s">
        <v>169</v>
      </c>
      <c r="E172" s="246">
        <v>1</v>
      </c>
      <c r="F172" s="247"/>
      <c r="G172" s="248">
        <f>ROUND(E172*F172,2)</f>
        <v>0</v>
      </c>
      <c r="H172" s="229">
        <v>0</v>
      </c>
      <c r="I172" s="228">
        <f>ROUND(E172*H172,2)</f>
        <v>0</v>
      </c>
      <c r="J172" s="229">
        <v>211.5</v>
      </c>
      <c r="K172" s="228">
        <f>ROUND(E172*J172,2)</f>
        <v>211.5</v>
      </c>
      <c r="L172" s="228">
        <v>15</v>
      </c>
      <c r="M172" s="228">
        <f>G172*(1+L172/100)</f>
        <v>0</v>
      </c>
      <c r="N172" s="228">
        <v>0</v>
      </c>
      <c r="O172" s="228">
        <f>ROUND(E172*N172,2)</f>
        <v>0</v>
      </c>
      <c r="P172" s="228">
        <v>0.1104</v>
      </c>
      <c r="Q172" s="228">
        <f>ROUND(E172*P172,2)</f>
        <v>0.11</v>
      </c>
      <c r="R172" s="228"/>
      <c r="S172" s="228" t="s">
        <v>138</v>
      </c>
      <c r="T172" s="228" t="s">
        <v>139</v>
      </c>
      <c r="U172" s="228">
        <v>0.46</v>
      </c>
      <c r="V172" s="228">
        <f>ROUND(E172*U172,2)</f>
        <v>0.46</v>
      </c>
      <c r="W172" s="228"/>
      <c r="X172" s="228" t="s">
        <v>163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164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20.399999999999999" outlineLevel="1" x14ac:dyDescent="0.25">
      <c r="A173" s="243">
        <v>89</v>
      </c>
      <c r="B173" s="244" t="s">
        <v>392</v>
      </c>
      <c r="C173" s="251" t="s">
        <v>393</v>
      </c>
      <c r="D173" s="245" t="s">
        <v>169</v>
      </c>
      <c r="E173" s="246">
        <v>1</v>
      </c>
      <c r="F173" s="247"/>
      <c r="G173" s="248">
        <f>ROUND(E173*F173,2)</f>
        <v>0</v>
      </c>
      <c r="H173" s="229">
        <v>0</v>
      </c>
      <c r="I173" s="228">
        <f>ROUND(E173*H173,2)</f>
        <v>0</v>
      </c>
      <c r="J173" s="229">
        <v>3200</v>
      </c>
      <c r="K173" s="228">
        <f>ROUND(E173*J173,2)</f>
        <v>3200</v>
      </c>
      <c r="L173" s="228">
        <v>15</v>
      </c>
      <c r="M173" s="228">
        <f>G173*(1+L173/100)</f>
        <v>0</v>
      </c>
      <c r="N173" s="228">
        <v>0</v>
      </c>
      <c r="O173" s="228">
        <f>ROUND(E173*N173,2)</f>
        <v>0</v>
      </c>
      <c r="P173" s="228">
        <v>0</v>
      </c>
      <c r="Q173" s="228">
        <f>ROUND(E173*P173,2)</f>
        <v>0</v>
      </c>
      <c r="R173" s="228"/>
      <c r="S173" s="228" t="s">
        <v>138</v>
      </c>
      <c r="T173" s="228" t="s">
        <v>139</v>
      </c>
      <c r="U173" s="228">
        <v>0</v>
      </c>
      <c r="V173" s="228">
        <f>ROUND(E173*U173,2)</f>
        <v>0</v>
      </c>
      <c r="W173" s="228"/>
      <c r="X173" s="228" t="s">
        <v>163</v>
      </c>
      <c r="Y173" s="209"/>
      <c r="Z173" s="209"/>
      <c r="AA173" s="209"/>
      <c r="AB173" s="209"/>
      <c r="AC173" s="209"/>
      <c r="AD173" s="209"/>
      <c r="AE173" s="209"/>
      <c r="AF173" s="209"/>
      <c r="AG173" s="209" t="s">
        <v>164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ht="40.799999999999997" outlineLevel="1" x14ac:dyDescent="0.25">
      <c r="A174" s="243">
        <v>90</v>
      </c>
      <c r="B174" s="244" t="s">
        <v>394</v>
      </c>
      <c r="C174" s="251" t="s">
        <v>395</v>
      </c>
      <c r="D174" s="245" t="s">
        <v>293</v>
      </c>
      <c r="E174" s="246">
        <v>1</v>
      </c>
      <c r="F174" s="247"/>
      <c r="G174" s="248">
        <f>ROUND(E174*F174,2)</f>
        <v>0</v>
      </c>
      <c r="H174" s="229">
        <v>8550</v>
      </c>
      <c r="I174" s="228">
        <f>ROUND(E174*H174,2)</f>
        <v>8550</v>
      </c>
      <c r="J174" s="229">
        <v>0</v>
      </c>
      <c r="K174" s="228">
        <f>ROUND(E174*J174,2)</f>
        <v>0</v>
      </c>
      <c r="L174" s="228">
        <v>15</v>
      </c>
      <c r="M174" s="228">
        <f>G174*(1+L174/100)</f>
        <v>0</v>
      </c>
      <c r="N174" s="228">
        <v>0</v>
      </c>
      <c r="O174" s="228">
        <f>ROUND(E174*N174,2)</f>
        <v>0</v>
      </c>
      <c r="P174" s="228">
        <v>0</v>
      </c>
      <c r="Q174" s="228">
        <f>ROUND(E174*P174,2)</f>
        <v>0</v>
      </c>
      <c r="R174" s="228"/>
      <c r="S174" s="228" t="s">
        <v>138</v>
      </c>
      <c r="T174" s="228" t="s">
        <v>139</v>
      </c>
      <c r="U174" s="228">
        <v>0</v>
      </c>
      <c r="V174" s="228">
        <f>ROUND(E174*U174,2)</f>
        <v>0</v>
      </c>
      <c r="W174" s="228"/>
      <c r="X174" s="228" t="s">
        <v>205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206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30.6" outlineLevel="1" x14ac:dyDescent="0.25">
      <c r="A175" s="237">
        <v>91</v>
      </c>
      <c r="B175" s="238" t="s">
        <v>396</v>
      </c>
      <c r="C175" s="252" t="s">
        <v>397</v>
      </c>
      <c r="D175" s="239" t="s">
        <v>169</v>
      </c>
      <c r="E175" s="240">
        <v>1</v>
      </c>
      <c r="F175" s="241"/>
      <c r="G175" s="242">
        <f>ROUND(E175*F175,2)</f>
        <v>0</v>
      </c>
      <c r="H175" s="229">
        <v>0</v>
      </c>
      <c r="I175" s="228">
        <f>ROUND(E175*H175,2)</f>
        <v>0</v>
      </c>
      <c r="J175" s="229">
        <v>12500</v>
      </c>
      <c r="K175" s="228">
        <f>ROUND(E175*J175,2)</f>
        <v>12500</v>
      </c>
      <c r="L175" s="228">
        <v>15</v>
      </c>
      <c r="M175" s="228">
        <f>G175*(1+L175/100)</f>
        <v>0</v>
      </c>
      <c r="N175" s="228">
        <v>0</v>
      </c>
      <c r="O175" s="228">
        <f>ROUND(E175*N175,2)</f>
        <v>0</v>
      </c>
      <c r="P175" s="228">
        <v>0</v>
      </c>
      <c r="Q175" s="228">
        <f>ROUND(E175*P175,2)</f>
        <v>0</v>
      </c>
      <c r="R175" s="228"/>
      <c r="S175" s="228" t="s">
        <v>138</v>
      </c>
      <c r="T175" s="228" t="s">
        <v>139</v>
      </c>
      <c r="U175" s="228">
        <v>0.95</v>
      </c>
      <c r="V175" s="228">
        <f>ROUND(E175*U175,2)</f>
        <v>0.95</v>
      </c>
      <c r="W175" s="228"/>
      <c r="X175" s="228" t="s">
        <v>163</v>
      </c>
      <c r="Y175" s="209"/>
      <c r="Z175" s="209"/>
      <c r="AA175" s="209"/>
      <c r="AB175" s="209"/>
      <c r="AC175" s="209"/>
      <c r="AD175" s="209"/>
      <c r="AE175" s="209"/>
      <c r="AF175" s="209"/>
      <c r="AG175" s="209" t="s">
        <v>164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ht="20.399999999999999" outlineLevel="1" x14ac:dyDescent="0.25">
      <c r="A176" s="226"/>
      <c r="B176" s="227"/>
      <c r="C176" s="264" t="s">
        <v>398</v>
      </c>
      <c r="D176" s="260"/>
      <c r="E176" s="261">
        <v>1</v>
      </c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09"/>
      <c r="Z176" s="209"/>
      <c r="AA176" s="209"/>
      <c r="AB176" s="209"/>
      <c r="AC176" s="209"/>
      <c r="AD176" s="209"/>
      <c r="AE176" s="209"/>
      <c r="AF176" s="209"/>
      <c r="AG176" s="209" t="s">
        <v>166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5">
      <c r="A177" s="226"/>
      <c r="B177" s="227"/>
      <c r="C177" s="264" t="s">
        <v>399</v>
      </c>
      <c r="D177" s="260"/>
      <c r="E177" s="261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09"/>
      <c r="Z177" s="209"/>
      <c r="AA177" s="209"/>
      <c r="AB177" s="209"/>
      <c r="AC177" s="209"/>
      <c r="AD177" s="209"/>
      <c r="AE177" s="209"/>
      <c r="AF177" s="209"/>
      <c r="AG177" s="209" t="s">
        <v>166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ht="30.6" outlineLevel="1" x14ac:dyDescent="0.25">
      <c r="A178" s="243">
        <v>92</v>
      </c>
      <c r="B178" s="244" t="s">
        <v>400</v>
      </c>
      <c r="C178" s="251" t="s">
        <v>401</v>
      </c>
      <c r="D178" s="245" t="s">
        <v>293</v>
      </c>
      <c r="E178" s="246">
        <v>1</v>
      </c>
      <c r="F178" s="247"/>
      <c r="G178" s="248">
        <f>ROUND(E178*F178,2)</f>
        <v>0</v>
      </c>
      <c r="H178" s="229">
        <v>0</v>
      </c>
      <c r="I178" s="228">
        <f>ROUND(E178*H178,2)</f>
        <v>0</v>
      </c>
      <c r="J178" s="229">
        <v>4000</v>
      </c>
      <c r="K178" s="228">
        <f>ROUND(E178*J178,2)</f>
        <v>4000</v>
      </c>
      <c r="L178" s="228">
        <v>15</v>
      </c>
      <c r="M178" s="228">
        <f>G178*(1+L178/100)</f>
        <v>0</v>
      </c>
      <c r="N178" s="228">
        <v>0</v>
      </c>
      <c r="O178" s="228">
        <f>ROUND(E178*N178,2)</f>
        <v>0</v>
      </c>
      <c r="P178" s="228">
        <v>0</v>
      </c>
      <c r="Q178" s="228">
        <f>ROUND(E178*P178,2)</f>
        <v>0</v>
      </c>
      <c r="R178" s="228"/>
      <c r="S178" s="228" t="s">
        <v>138</v>
      </c>
      <c r="T178" s="228" t="s">
        <v>139</v>
      </c>
      <c r="U178" s="228">
        <v>0.95</v>
      </c>
      <c r="V178" s="228">
        <f>ROUND(E178*U178,2)</f>
        <v>0.95</v>
      </c>
      <c r="W178" s="228"/>
      <c r="X178" s="228" t="s">
        <v>163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164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ht="20.399999999999999" outlineLevel="1" x14ac:dyDescent="0.25">
      <c r="A179" s="243">
        <v>93</v>
      </c>
      <c r="B179" s="244" t="s">
        <v>402</v>
      </c>
      <c r="C179" s="251" t="s">
        <v>403</v>
      </c>
      <c r="D179" s="245" t="s">
        <v>169</v>
      </c>
      <c r="E179" s="246">
        <v>1</v>
      </c>
      <c r="F179" s="247"/>
      <c r="G179" s="248">
        <f>ROUND(E179*F179,2)</f>
        <v>0</v>
      </c>
      <c r="H179" s="229">
        <v>1900</v>
      </c>
      <c r="I179" s="228">
        <f>ROUND(E179*H179,2)</f>
        <v>1900</v>
      </c>
      <c r="J179" s="229">
        <v>0</v>
      </c>
      <c r="K179" s="228">
        <f>ROUND(E179*J179,2)</f>
        <v>0</v>
      </c>
      <c r="L179" s="228">
        <v>15</v>
      </c>
      <c r="M179" s="228">
        <f>G179*(1+L179/100)</f>
        <v>0</v>
      </c>
      <c r="N179" s="228">
        <v>1.2999999999999999E-2</v>
      </c>
      <c r="O179" s="228">
        <f>ROUND(E179*N179,2)</f>
        <v>0.01</v>
      </c>
      <c r="P179" s="228">
        <v>0</v>
      </c>
      <c r="Q179" s="228">
        <f>ROUND(E179*P179,2)</f>
        <v>0</v>
      </c>
      <c r="R179" s="228"/>
      <c r="S179" s="228" t="s">
        <v>138</v>
      </c>
      <c r="T179" s="228" t="s">
        <v>139</v>
      </c>
      <c r="U179" s="228">
        <v>0</v>
      </c>
      <c r="V179" s="228">
        <f>ROUND(E179*U179,2)</f>
        <v>0</v>
      </c>
      <c r="W179" s="228"/>
      <c r="X179" s="228" t="s">
        <v>205</v>
      </c>
      <c r="Y179" s="209"/>
      <c r="Z179" s="209"/>
      <c r="AA179" s="209"/>
      <c r="AB179" s="209"/>
      <c r="AC179" s="209"/>
      <c r="AD179" s="209"/>
      <c r="AE179" s="209"/>
      <c r="AF179" s="209"/>
      <c r="AG179" s="209" t="s">
        <v>206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ht="20.399999999999999" outlineLevel="1" x14ac:dyDescent="0.25">
      <c r="A180" s="243">
        <v>94</v>
      </c>
      <c r="B180" s="244" t="s">
        <v>404</v>
      </c>
      <c r="C180" s="251" t="s">
        <v>405</v>
      </c>
      <c r="D180" s="245" t="s">
        <v>169</v>
      </c>
      <c r="E180" s="246">
        <v>1</v>
      </c>
      <c r="F180" s="247"/>
      <c r="G180" s="248">
        <f>ROUND(E180*F180,2)</f>
        <v>0</v>
      </c>
      <c r="H180" s="229">
        <v>2600</v>
      </c>
      <c r="I180" s="228">
        <f>ROUND(E180*H180,2)</f>
        <v>2600</v>
      </c>
      <c r="J180" s="229">
        <v>0</v>
      </c>
      <c r="K180" s="228">
        <f>ROUND(E180*J180,2)</f>
        <v>0</v>
      </c>
      <c r="L180" s="228">
        <v>15</v>
      </c>
      <c r="M180" s="228">
        <f>G180*(1+L180/100)</f>
        <v>0</v>
      </c>
      <c r="N180" s="228">
        <v>0.02</v>
      </c>
      <c r="O180" s="228">
        <f>ROUND(E180*N180,2)</f>
        <v>0.02</v>
      </c>
      <c r="P180" s="228">
        <v>0</v>
      </c>
      <c r="Q180" s="228">
        <f>ROUND(E180*P180,2)</f>
        <v>0</v>
      </c>
      <c r="R180" s="228"/>
      <c r="S180" s="228" t="s">
        <v>138</v>
      </c>
      <c r="T180" s="228" t="s">
        <v>139</v>
      </c>
      <c r="U180" s="228">
        <v>0</v>
      </c>
      <c r="V180" s="228">
        <f>ROUND(E180*U180,2)</f>
        <v>0</v>
      </c>
      <c r="W180" s="228"/>
      <c r="X180" s="228" t="s">
        <v>205</v>
      </c>
      <c r="Y180" s="209"/>
      <c r="Z180" s="209"/>
      <c r="AA180" s="209"/>
      <c r="AB180" s="209"/>
      <c r="AC180" s="209"/>
      <c r="AD180" s="209"/>
      <c r="AE180" s="209"/>
      <c r="AF180" s="209"/>
      <c r="AG180" s="209" t="s">
        <v>206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ht="30.6" outlineLevel="1" x14ac:dyDescent="0.25">
      <c r="A181" s="243">
        <v>95</v>
      </c>
      <c r="B181" s="244" t="s">
        <v>406</v>
      </c>
      <c r="C181" s="251" t="s">
        <v>407</v>
      </c>
      <c r="D181" s="245" t="s">
        <v>169</v>
      </c>
      <c r="E181" s="246">
        <v>1</v>
      </c>
      <c r="F181" s="247"/>
      <c r="G181" s="248">
        <f>ROUND(E181*F181,2)</f>
        <v>0</v>
      </c>
      <c r="H181" s="229">
        <v>0</v>
      </c>
      <c r="I181" s="228">
        <f>ROUND(E181*H181,2)</f>
        <v>0</v>
      </c>
      <c r="J181" s="229">
        <v>6500</v>
      </c>
      <c r="K181" s="228">
        <f>ROUND(E181*J181,2)</f>
        <v>6500</v>
      </c>
      <c r="L181" s="228">
        <v>15</v>
      </c>
      <c r="M181" s="228">
        <f>G181*(1+L181/100)</f>
        <v>0</v>
      </c>
      <c r="N181" s="228">
        <v>0</v>
      </c>
      <c r="O181" s="228">
        <f>ROUND(E181*N181,2)</f>
        <v>0</v>
      </c>
      <c r="P181" s="228">
        <v>0</v>
      </c>
      <c r="Q181" s="228">
        <f>ROUND(E181*P181,2)</f>
        <v>0</v>
      </c>
      <c r="R181" s="228"/>
      <c r="S181" s="228" t="s">
        <v>138</v>
      </c>
      <c r="T181" s="228" t="s">
        <v>139</v>
      </c>
      <c r="U181" s="228">
        <v>0</v>
      </c>
      <c r="V181" s="228">
        <f>ROUND(E181*U181,2)</f>
        <v>0</v>
      </c>
      <c r="W181" s="228"/>
      <c r="X181" s="228" t="s">
        <v>236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237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43">
        <v>96</v>
      </c>
      <c r="B182" s="244" t="s">
        <v>408</v>
      </c>
      <c r="C182" s="251" t="s">
        <v>409</v>
      </c>
      <c r="D182" s="245" t="s">
        <v>293</v>
      </c>
      <c r="E182" s="246">
        <v>1</v>
      </c>
      <c r="F182" s="247"/>
      <c r="G182" s="248">
        <f>ROUND(E182*F182,2)</f>
        <v>0</v>
      </c>
      <c r="H182" s="229">
        <v>0</v>
      </c>
      <c r="I182" s="228">
        <f>ROUND(E182*H182,2)</f>
        <v>0</v>
      </c>
      <c r="J182" s="229">
        <v>4000</v>
      </c>
      <c r="K182" s="228">
        <f>ROUND(E182*J182,2)</f>
        <v>4000</v>
      </c>
      <c r="L182" s="228">
        <v>15</v>
      </c>
      <c r="M182" s="228">
        <f>G182*(1+L182/100)</f>
        <v>0</v>
      </c>
      <c r="N182" s="228">
        <v>0</v>
      </c>
      <c r="O182" s="228">
        <f>ROUND(E182*N182,2)</f>
        <v>0</v>
      </c>
      <c r="P182" s="228">
        <v>0</v>
      </c>
      <c r="Q182" s="228">
        <f>ROUND(E182*P182,2)</f>
        <v>0</v>
      </c>
      <c r="R182" s="228"/>
      <c r="S182" s="228" t="s">
        <v>138</v>
      </c>
      <c r="T182" s="228" t="s">
        <v>139</v>
      </c>
      <c r="U182" s="228">
        <v>0</v>
      </c>
      <c r="V182" s="228">
        <f>ROUND(E182*U182,2)</f>
        <v>0</v>
      </c>
      <c r="W182" s="228"/>
      <c r="X182" s="228" t="s">
        <v>236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237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ht="20.399999999999999" outlineLevel="1" x14ac:dyDescent="0.25">
      <c r="A183" s="237">
        <v>97</v>
      </c>
      <c r="B183" s="238" t="s">
        <v>410</v>
      </c>
      <c r="C183" s="252" t="s">
        <v>411</v>
      </c>
      <c r="D183" s="239" t="s">
        <v>178</v>
      </c>
      <c r="E183" s="240">
        <v>1.8</v>
      </c>
      <c r="F183" s="241"/>
      <c r="G183" s="242">
        <f>ROUND(E183*F183,2)</f>
        <v>0</v>
      </c>
      <c r="H183" s="229">
        <v>0</v>
      </c>
      <c r="I183" s="228">
        <f>ROUND(E183*H183,2)</f>
        <v>0</v>
      </c>
      <c r="J183" s="229">
        <v>15000</v>
      </c>
      <c r="K183" s="228">
        <f>ROUND(E183*J183,2)</f>
        <v>27000</v>
      </c>
      <c r="L183" s="228">
        <v>15</v>
      </c>
      <c r="M183" s="228">
        <f>G183*(1+L183/100)</f>
        <v>0</v>
      </c>
      <c r="N183" s="228">
        <v>0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138</v>
      </c>
      <c r="T183" s="228" t="s">
        <v>139</v>
      </c>
      <c r="U183" s="228">
        <v>0</v>
      </c>
      <c r="V183" s="228">
        <f>ROUND(E183*U183,2)</f>
        <v>0</v>
      </c>
      <c r="W183" s="228"/>
      <c r="X183" s="228" t="s">
        <v>236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237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26"/>
      <c r="B184" s="227"/>
      <c r="C184" s="264" t="s">
        <v>412</v>
      </c>
      <c r="D184" s="260"/>
      <c r="E184" s="261">
        <v>1.8</v>
      </c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09"/>
      <c r="Z184" s="209"/>
      <c r="AA184" s="209"/>
      <c r="AB184" s="209"/>
      <c r="AC184" s="209"/>
      <c r="AD184" s="209"/>
      <c r="AE184" s="209"/>
      <c r="AF184" s="209"/>
      <c r="AG184" s="209" t="s">
        <v>166</v>
      </c>
      <c r="AH184" s="209">
        <v>0</v>
      </c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1" x14ac:dyDescent="0.25">
      <c r="A185" s="226"/>
      <c r="B185" s="227"/>
      <c r="C185" s="264" t="s">
        <v>413</v>
      </c>
      <c r="D185" s="260"/>
      <c r="E185" s="261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09"/>
      <c r="Z185" s="209"/>
      <c r="AA185" s="209"/>
      <c r="AB185" s="209"/>
      <c r="AC185" s="209"/>
      <c r="AD185" s="209"/>
      <c r="AE185" s="209"/>
      <c r="AF185" s="209"/>
      <c r="AG185" s="209" t="s">
        <v>166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26"/>
      <c r="B186" s="227"/>
      <c r="C186" s="264" t="s">
        <v>414</v>
      </c>
      <c r="D186" s="260"/>
      <c r="E186" s="261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09"/>
      <c r="Z186" s="209"/>
      <c r="AA186" s="209"/>
      <c r="AB186" s="209"/>
      <c r="AC186" s="209"/>
      <c r="AD186" s="209"/>
      <c r="AE186" s="209"/>
      <c r="AF186" s="209"/>
      <c r="AG186" s="209" t="s">
        <v>166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ht="20.399999999999999" outlineLevel="1" x14ac:dyDescent="0.25">
      <c r="A187" s="226"/>
      <c r="B187" s="227"/>
      <c r="C187" s="264" t="s">
        <v>415</v>
      </c>
      <c r="D187" s="260"/>
      <c r="E187" s="261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09"/>
      <c r="Z187" s="209"/>
      <c r="AA187" s="209"/>
      <c r="AB187" s="209"/>
      <c r="AC187" s="209"/>
      <c r="AD187" s="209"/>
      <c r="AE187" s="209"/>
      <c r="AF187" s="209"/>
      <c r="AG187" s="209" t="s">
        <v>166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5">
      <c r="A188" s="226"/>
      <c r="B188" s="227"/>
      <c r="C188" s="264" t="s">
        <v>416</v>
      </c>
      <c r="D188" s="260"/>
      <c r="E188" s="261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09"/>
      <c r="Z188" s="209"/>
      <c r="AA188" s="209"/>
      <c r="AB188" s="209"/>
      <c r="AC188" s="209"/>
      <c r="AD188" s="209"/>
      <c r="AE188" s="209"/>
      <c r="AF188" s="209"/>
      <c r="AG188" s="209" t="s">
        <v>166</v>
      </c>
      <c r="AH188" s="209">
        <v>0</v>
      </c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ht="20.399999999999999" outlineLevel="1" x14ac:dyDescent="0.25">
      <c r="A189" s="226"/>
      <c r="B189" s="227"/>
      <c r="C189" s="264" t="s">
        <v>417</v>
      </c>
      <c r="D189" s="260"/>
      <c r="E189" s="261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09"/>
      <c r="Z189" s="209"/>
      <c r="AA189" s="209"/>
      <c r="AB189" s="209"/>
      <c r="AC189" s="209"/>
      <c r="AD189" s="209"/>
      <c r="AE189" s="209"/>
      <c r="AF189" s="209"/>
      <c r="AG189" s="209" t="s">
        <v>166</v>
      </c>
      <c r="AH189" s="209">
        <v>0</v>
      </c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26"/>
      <c r="B190" s="227"/>
      <c r="C190" s="264" t="s">
        <v>418</v>
      </c>
      <c r="D190" s="260"/>
      <c r="E190" s="261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09"/>
      <c r="Z190" s="209"/>
      <c r="AA190" s="209"/>
      <c r="AB190" s="209"/>
      <c r="AC190" s="209"/>
      <c r="AD190" s="209"/>
      <c r="AE190" s="209"/>
      <c r="AF190" s="209"/>
      <c r="AG190" s="209" t="s">
        <v>166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5">
      <c r="A191" s="226"/>
      <c r="B191" s="227"/>
      <c r="C191" s="264" t="s">
        <v>419</v>
      </c>
      <c r="D191" s="260"/>
      <c r="E191" s="261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09"/>
      <c r="Z191" s="209"/>
      <c r="AA191" s="209"/>
      <c r="AB191" s="209"/>
      <c r="AC191" s="209"/>
      <c r="AD191" s="209"/>
      <c r="AE191" s="209"/>
      <c r="AF191" s="209"/>
      <c r="AG191" s="209" t="s">
        <v>166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5">
      <c r="A192" s="226"/>
      <c r="B192" s="227"/>
      <c r="C192" s="264" t="s">
        <v>420</v>
      </c>
      <c r="D192" s="260"/>
      <c r="E192" s="261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09"/>
      <c r="Z192" s="209"/>
      <c r="AA192" s="209"/>
      <c r="AB192" s="209"/>
      <c r="AC192" s="209"/>
      <c r="AD192" s="209"/>
      <c r="AE192" s="209"/>
      <c r="AF192" s="209"/>
      <c r="AG192" s="209" t="s">
        <v>166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26"/>
      <c r="B193" s="227"/>
      <c r="C193" s="264" t="s">
        <v>421</v>
      </c>
      <c r="D193" s="260"/>
      <c r="E193" s="261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09"/>
      <c r="Z193" s="209"/>
      <c r="AA193" s="209"/>
      <c r="AB193" s="209"/>
      <c r="AC193" s="209"/>
      <c r="AD193" s="209"/>
      <c r="AE193" s="209"/>
      <c r="AF193" s="209"/>
      <c r="AG193" s="209" t="s">
        <v>166</v>
      </c>
      <c r="AH193" s="209">
        <v>0</v>
      </c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ht="20.399999999999999" outlineLevel="1" x14ac:dyDescent="0.25">
      <c r="A194" s="226"/>
      <c r="B194" s="227"/>
      <c r="C194" s="264" t="s">
        <v>422</v>
      </c>
      <c r="D194" s="260"/>
      <c r="E194" s="261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09"/>
      <c r="Z194" s="209"/>
      <c r="AA194" s="209"/>
      <c r="AB194" s="209"/>
      <c r="AC194" s="209"/>
      <c r="AD194" s="209"/>
      <c r="AE194" s="209"/>
      <c r="AF194" s="209"/>
      <c r="AG194" s="209" t="s">
        <v>166</v>
      </c>
      <c r="AH194" s="209">
        <v>0</v>
      </c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0.399999999999999" outlineLevel="1" x14ac:dyDescent="0.25">
      <c r="A195" s="226"/>
      <c r="B195" s="227"/>
      <c r="C195" s="264" t="s">
        <v>423</v>
      </c>
      <c r="D195" s="260"/>
      <c r="E195" s="261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09"/>
      <c r="Z195" s="209"/>
      <c r="AA195" s="209"/>
      <c r="AB195" s="209"/>
      <c r="AC195" s="209"/>
      <c r="AD195" s="209"/>
      <c r="AE195" s="209"/>
      <c r="AF195" s="209"/>
      <c r="AG195" s="209" t="s">
        <v>166</v>
      </c>
      <c r="AH195" s="209">
        <v>0</v>
      </c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outlineLevel="1" x14ac:dyDescent="0.25">
      <c r="A196" s="226"/>
      <c r="B196" s="227"/>
      <c r="C196" s="264" t="s">
        <v>424</v>
      </c>
      <c r="D196" s="260"/>
      <c r="E196" s="261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09"/>
      <c r="Z196" s="209"/>
      <c r="AA196" s="209"/>
      <c r="AB196" s="209"/>
      <c r="AC196" s="209"/>
      <c r="AD196" s="209"/>
      <c r="AE196" s="209"/>
      <c r="AF196" s="209"/>
      <c r="AG196" s="209" t="s">
        <v>166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43">
        <v>98</v>
      </c>
      <c r="B197" s="244" t="s">
        <v>425</v>
      </c>
      <c r="C197" s="251" t="s">
        <v>426</v>
      </c>
      <c r="D197" s="245" t="s">
        <v>0</v>
      </c>
      <c r="E197" s="246">
        <v>574.96500000000003</v>
      </c>
      <c r="F197" s="247"/>
      <c r="G197" s="248">
        <f>ROUND(E197*F197,2)</f>
        <v>0</v>
      </c>
      <c r="H197" s="229">
        <v>0</v>
      </c>
      <c r="I197" s="228">
        <f>ROUND(E197*H197,2)</f>
        <v>0</v>
      </c>
      <c r="J197" s="229">
        <v>2</v>
      </c>
      <c r="K197" s="228">
        <f>ROUND(E197*J197,2)</f>
        <v>1149.93</v>
      </c>
      <c r="L197" s="228">
        <v>15</v>
      </c>
      <c r="M197" s="228">
        <f>G197*(1+L197/100)</f>
        <v>0</v>
      </c>
      <c r="N197" s="228">
        <v>0</v>
      </c>
      <c r="O197" s="228">
        <f>ROUND(E197*N197,2)</f>
        <v>0</v>
      </c>
      <c r="P197" s="228">
        <v>0</v>
      </c>
      <c r="Q197" s="228">
        <f>ROUND(E197*P197,2)</f>
        <v>0</v>
      </c>
      <c r="R197" s="228"/>
      <c r="S197" s="228" t="s">
        <v>138</v>
      </c>
      <c r="T197" s="228" t="s">
        <v>139</v>
      </c>
      <c r="U197" s="228">
        <v>0</v>
      </c>
      <c r="V197" s="228">
        <f>ROUND(E197*U197,2)</f>
        <v>0</v>
      </c>
      <c r="W197" s="228"/>
      <c r="X197" s="228" t="s">
        <v>163</v>
      </c>
      <c r="Y197" s="209"/>
      <c r="Z197" s="209"/>
      <c r="AA197" s="209"/>
      <c r="AB197" s="209"/>
      <c r="AC197" s="209"/>
      <c r="AD197" s="209"/>
      <c r="AE197" s="209"/>
      <c r="AF197" s="209"/>
      <c r="AG197" s="209" t="s">
        <v>290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x14ac:dyDescent="0.25">
      <c r="A198" s="231" t="s">
        <v>133</v>
      </c>
      <c r="B198" s="232" t="s">
        <v>85</v>
      </c>
      <c r="C198" s="250" t="s">
        <v>86</v>
      </c>
      <c r="D198" s="233"/>
      <c r="E198" s="234"/>
      <c r="F198" s="235"/>
      <c r="G198" s="236">
        <f>SUMIF(AG199:AG202,"&lt;&gt;NOR",G199:G202)</f>
        <v>0</v>
      </c>
      <c r="H198" s="230"/>
      <c r="I198" s="230">
        <f>SUM(I199:I202)</f>
        <v>0</v>
      </c>
      <c r="J198" s="230"/>
      <c r="K198" s="230">
        <f>SUM(K199:K202)</f>
        <v>1544.88</v>
      </c>
      <c r="L198" s="230"/>
      <c r="M198" s="230">
        <f>SUM(M199:M202)</f>
        <v>0</v>
      </c>
      <c r="N198" s="230"/>
      <c r="O198" s="230">
        <f>SUM(O199:O202)</f>
        <v>0</v>
      </c>
      <c r="P198" s="230"/>
      <c r="Q198" s="230">
        <f>SUM(Q199:Q202)</f>
        <v>0.28000000000000003</v>
      </c>
      <c r="R198" s="230"/>
      <c r="S198" s="230"/>
      <c r="T198" s="230"/>
      <c r="U198" s="230"/>
      <c r="V198" s="230">
        <f>SUM(V199:V202)</f>
        <v>3.07</v>
      </c>
      <c r="W198" s="230"/>
      <c r="X198" s="230"/>
      <c r="AG198" t="s">
        <v>134</v>
      </c>
    </row>
    <row r="199" spans="1:60" outlineLevel="1" x14ac:dyDescent="0.25">
      <c r="A199" s="237">
        <v>99</v>
      </c>
      <c r="B199" s="238" t="s">
        <v>427</v>
      </c>
      <c r="C199" s="252" t="s">
        <v>428</v>
      </c>
      <c r="D199" s="239" t="s">
        <v>172</v>
      </c>
      <c r="E199" s="240">
        <v>23.585899999999999</v>
      </c>
      <c r="F199" s="241"/>
      <c r="G199" s="242">
        <f>ROUND(E199*F199,2)</f>
        <v>0</v>
      </c>
      <c r="H199" s="229">
        <v>0</v>
      </c>
      <c r="I199" s="228">
        <f>ROUND(E199*H199,2)</f>
        <v>0</v>
      </c>
      <c r="J199" s="229">
        <v>65.5</v>
      </c>
      <c r="K199" s="228">
        <f>ROUND(E199*J199,2)</f>
        <v>1544.88</v>
      </c>
      <c r="L199" s="228">
        <v>15</v>
      </c>
      <c r="M199" s="228">
        <f>G199*(1+L199/100)</f>
        <v>0</v>
      </c>
      <c r="N199" s="228">
        <v>0</v>
      </c>
      <c r="O199" s="228">
        <f>ROUND(E199*N199,2)</f>
        <v>0</v>
      </c>
      <c r="P199" s="228">
        <v>1.2E-2</v>
      </c>
      <c r="Q199" s="228">
        <f>ROUND(E199*P199,2)</f>
        <v>0.28000000000000003</v>
      </c>
      <c r="R199" s="228"/>
      <c r="S199" s="228" t="s">
        <v>138</v>
      </c>
      <c r="T199" s="228" t="s">
        <v>139</v>
      </c>
      <c r="U199" s="228">
        <v>0.13</v>
      </c>
      <c r="V199" s="228">
        <f>ROUND(E199*U199,2)</f>
        <v>3.07</v>
      </c>
      <c r="W199" s="228"/>
      <c r="X199" s="228" t="s">
        <v>163</v>
      </c>
      <c r="Y199" s="209"/>
      <c r="Z199" s="209"/>
      <c r="AA199" s="209"/>
      <c r="AB199" s="209"/>
      <c r="AC199" s="209"/>
      <c r="AD199" s="209"/>
      <c r="AE199" s="209"/>
      <c r="AF199" s="209"/>
      <c r="AG199" s="209" t="s">
        <v>164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26"/>
      <c r="B200" s="227"/>
      <c r="C200" s="264" t="s">
        <v>429</v>
      </c>
      <c r="D200" s="260"/>
      <c r="E200" s="261">
        <v>20.23</v>
      </c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09"/>
      <c r="Z200" s="209"/>
      <c r="AA200" s="209"/>
      <c r="AB200" s="209"/>
      <c r="AC200" s="209"/>
      <c r="AD200" s="209"/>
      <c r="AE200" s="209"/>
      <c r="AF200" s="209"/>
      <c r="AG200" s="209" t="s">
        <v>166</v>
      </c>
      <c r="AH200" s="209">
        <v>0</v>
      </c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5">
      <c r="A201" s="226"/>
      <c r="B201" s="227"/>
      <c r="C201" s="264" t="s">
        <v>430</v>
      </c>
      <c r="D201" s="260"/>
      <c r="E201" s="261">
        <v>1.06</v>
      </c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09"/>
      <c r="Z201" s="209"/>
      <c r="AA201" s="209"/>
      <c r="AB201" s="209"/>
      <c r="AC201" s="209"/>
      <c r="AD201" s="209"/>
      <c r="AE201" s="209"/>
      <c r="AF201" s="209"/>
      <c r="AG201" s="209" t="s">
        <v>166</v>
      </c>
      <c r="AH201" s="209">
        <v>0</v>
      </c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1" x14ac:dyDescent="0.25">
      <c r="A202" s="226"/>
      <c r="B202" s="227"/>
      <c r="C202" s="264" t="s">
        <v>431</v>
      </c>
      <c r="D202" s="260"/>
      <c r="E202" s="261">
        <v>2.29</v>
      </c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09"/>
      <c r="Z202" s="209"/>
      <c r="AA202" s="209"/>
      <c r="AB202" s="209"/>
      <c r="AC202" s="209"/>
      <c r="AD202" s="209"/>
      <c r="AE202" s="209"/>
      <c r="AF202" s="209"/>
      <c r="AG202" s="209" t="s">
        <v>166</v>
      </c>
      <c r="AH202" s="209">
        <v>0</v>
      </c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x14ac:dyDescent="0.25">
      <c r="A203" s="231" t="s">
        <v>133</v>
      </c>
      <c r="B203" s="232" t="s">
        <v>87</v>
      </c>
      <c r="C203" s="250" t="s">
        <v>88</v>
      </c>
      <c r="D203" s="233"/>
      <c r="E203" s="234"/>
      <c r="F203" s="235"/>
      <c r="G203" s="236">
        <f>SUMIF(AG204:AG229,"&lt;&gt;NOR",G204:G229)</f>
        <v>0</v>
      </c>
      <c r="H203" s="230"/>
      <c r="I203" s="230">
        <f>SUM(I204:I229)</f>
        <v>2918.44</v>
      </c>
      <c r="J203" s="230"/>
      <c r="K203" s="230">
        <f>SUM(K204:K229)</f>
        <v>4544.8700000000008</v>
      </c>
      <c r="L203" s="230"/>
      <c r="M203" s="230">
        <f>SUM(M204:M229)</f>
        <v>0</v>
      </c>
      <c r="N203" s="230"/>
      <c r="O203" s="230">
        <f>SUM(O204:O229)</f>
        <v>0.02</v>
      </c>
      <c r="P203" s="230"/>
      <c r="Q203" s="230">
        <f>SUM(Q204:Q229)</f>
        <v>0</v>
      </c>
      <c r="R203" s="230"/>
      <c r="S203" s="230"/>
      <c r="T203" s="230"/>
      <c r="U203" s="230"/>
      <c r="V203" s="230">
        <f>SUM(V204:V229)</f>
        <v>5.7499999999999991</v>
      </c>
      <c r="W203" s="230"/>
      <c r="X203" s="230"/>
      <c r="AG203" t="s">
        <v>134</v>
      </c>
    </row>
    <row r="204" spans="1:60" outlineLevel="1" x14ac:dyDescent="0.25">
      <c r="A204" s="237">
        <v>100</v>
      </c>
      <c r="B204" s="238" t="s">
        <v>432</v>
      </c>
      <c r="C204" s="252" t="s">
        <v>433</v>
      </c>
      <c r="D204" s="239" t="s">
        <v>172</v>
      </c>
      <c r="E204" s="240">
        <v>3.33</v>
      </c>
      <c r="F204" s="241"/>
      <c r="G204" s="242">
        <f>ROUND(E204*F204,2)</f>
        <v>0</v>
      </c>
      <c r="H204" s="229">
        <v>0</v>
      </c>
      <c r="I204" s="228">
        <f>ROUND(E204*H204,2)</f>
        <v>0</v>
      </c>
      <c r="J204" s="229">
        <v>7.1</v>
      </c>
      <c r="K204" s="228">
        <f>ROUND(E204*J204,2)</f>
        <v>23.64</v>
      </c>
      <c r="L204" s="228">
        <v>15</v>
      </c>
      <c r="M204" s="228">
        <f>G204*(1+L204/100)</f>
        <v>0</v>
      </c>
      <c r="N204" s="228">
        <v>0</v>
      </c>
      <c r="O204" s="228">
        <f>ROUND(E204*N204,2)</f>
        <v>0</v>
      </c>
      <c r="P204" s="228">
        <v>0</v>
      </c>
      <c r="Q204" s="228">
        <f>ROUND(E204*P204,2)</f>
        <v>0</v>
      </c>
      <c r="R204" s="228"/>
      <c r="S204" s="228" t="s">
        <v>138</v>
      </c>
      <c r="T204" s="228" t="s">
        <v>139</v>
      </c>
      <c r="U204" s="228">
        <v>1.6E-2</v>
      </c>
      <c r="V204" s="228">
        <f>ROUND(E204*U204,2)</f>
        <v>0.05</v>
      </c>
      <c r="W204" s="228"/>
      <c r="X204" s="228" t="s">
        <v>163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164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26"/>
      <c r="B205" s="227"/>
      <c r="C205" s="264" t="s">
        <v>434</v>
      </c>
      <c r="D205" s="260"/>
      <c r="E205" s="261">
        <v>2.2662499999999999</v>
      </c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09"/>
      <c r="Z205" s="209"/>
      <c r="AA205" s="209"/>
      <c r="AB205" s="209"/>
      <c r="AC205" s="209"/>
      <c r="AD205" s="209"/>
      <c r="AE205" s="209"/>
      <c r="AF205" s="209"/>
      <c r="AG205" s="209" t="s">
        <v>166</v>
      </c>
      <c r="AH205" s="209">
        <v>0</v>
      </c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26"/>
      <c r="B206" s="227"/>
      <c r="C206" s="264" t="s">
        <v>255</v>
      </c>
      <c r="D206" s="260"/>
      <c r="E206" s="261">
        <v>1.06375</v>
      </c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09"/>
      <c r="Z206" s="209"/>
      <c r="AA206" s="209"/>
      <c r="AB206" s="209"/>
      <c r="AC206" s="209"/>
      <c r="AD206" s="209"/>
      <c r="AE206" s="209"/>
      <c r="AF206" s="209"/>
      <c r="AG206" s="209" t="s">
        <v>166</v>
      </c>
      <c r="AH206" s="209">
        <v>0</v>
      </c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1" x14ac:dyDescent="0.25">
      <c r="A207" s="237">
        <v>101</v>
      </c>
      <c r="B207" s="238" t="s">
        <v>435</v>
      </c>
      <c r="C207" s="252" t="s">
        <v>436</v>
      </c>
      <c r="D207" s="239" t="s">
        <v>172</v>
      </c>
      <c r="E207" s="240">
        <v>3.33</v>
      </c>
      <c r="F207" s="241"/>
      <c r="G207" s="242">
        <f>ROUND(E207*F207,2)</f>
        <v>0</v>
      </c>
      <c r="H207" s="229">
        <v>130.08000000000001</v>
      </c>
      <c r="I207" s="228">
        <f>ROUND(E207*H207,2)</f>
        <v>433.17</v>
      </c>
      <c r="J207" s="229">
        <v>492.92</v>
      </c>
      <c r="K207" s="228">
        <f>ROUND(E207*J207,2)</f>
        <v>1641.42</v>
      </c>
      <c r="L207" s="228">
        <v>15</v>
      </c>
      <c r="M207" s="228">
        <f>G207*(1+L207/100)</f>
        <v>0</v>
      </c>
      <c r="N207" s="228">
        <v>5.0400000000000002E-3</v>
      </c>
      <c r="O207" s="228">
        <f>ROUND(E207*N207,2)</f>
        <v>0.02</v>
      </c>
      <c r="P207" s="228">
        <v>0</v>
      </c>
      <c r="Q207" s="228">
        <f>ROUND(E207*P207,2)</f>
        <v>0</v>
      </c>
      <c r="R207" s="228"/>
      <c r="S207" s="228" t="s">
        <v>138</v>
      </c>
      <c r="T207" s="228" t="s">
        <v>139</v>
      </c>
      <c r="U207" s="228">
        <v>0.97799999999999998</v>
      </c>
      <c r="V207" s="228">
        <f>ROUND(E207*U207,2)</f>
        <v>3.26</v>
      </c>
      <c r="W207" s="228"/>
      <c r="X207" s="228" t="s">
        <v>163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164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26"/>
      <c r="B208" s="227"/>
      <c r="C208" s="264" t="s">
        <v>434</v>
      </c>
      <c r="D208" s="260"/>
      <c r="E208" s="261">
        <v>2.2662499999999999</v>
      </c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09"/>
      <c r="Z208" s="209"/>
      <c r="AA208" s="209"/>
      <c r="AB208" s="209"/>
      <c r="AC208" s="209"/>
      <c r="AD208" s="209"/>
      <c r="AE208" s="209"/>
      <c r="AF208" s="209"/>
      <c r="AG208" s="209" t="s">
        <v>166</v>
      </c>
      <c r="AH208" s="209">
        <v>0</v>
      </c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26"/>
      <c r="B209" s="227"/>
      <c r="C209" s="264" t="s">
        <v>255</v>
      </c>
      <c r="D209" s="260"/>
      <c r="E209" s="261">
        <v>1.06375</v>
      </c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09"/>
      <c r="Z209" s="209"/>
      <c r="AA209" s="209"/>
      <c r="AB209" s="209"/>
      <c r="AC209" s="209"/>
      <c r="AD209" s="209"/>
      <c r="AE209" s="209"/>
      <c r="AF209" s="209"/>
      <c r="AG209" s="209" t="s">
        <v>166</v>
      </c>
      <c r="AH209" s="209">
        <v>0</v>
      </c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37">
        <v>102</v>
      </c>
      <c r="B210" s="238" t="s">
        <v>437</v>
      </c>
      <c r="C210" s="252" t="s">
        <v>438</v>
      </c>
      <c r="D210" s="239" t="s">
        <v>178</v>
      </c>
      <c r="E210" s="240">
        <v>19.7</v>
      </c>
      <c r="F210" s="241"/>
      <c r="G210" s="242">
        <f>ROUND(E210*F210,2)</f>
        <v>0</v>
      </c>
      <c r="H210" s="229">
        <v>21.81</v>
      </c>
      <c r="I210" s="228">
        <f>ROUND(E210*H210,2)</f>
        <v>429.66</v>
      </c>
      <c r="J210" s="229">
        <v>35.29</v>
      </c>
      <c r="K210" s="228">
        <f>ROUND(E210*J210,2)</f>
        <v>695.21</v>
      </c>
      <c r="L210" s="228">
        <v>15</v>
      </c>
      <c r="M210" s="228">
        <f>G210*(1+L210/100)</f>
        <v>0</v>
      </c>
      <c r="N210" s="228">
        <v>4.0000000000000003E-5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138</v>
      </c>
      <c r="T210" s="228" t="s">
        <v>139</v>
      </c>
      <c r="U210" s="228">
        <v>7.0000000000000007E-2</v>
      </c>
      <c r="V210" s="228">
        <f>ROUND(E210*U210,2)</f>
        <v>1.38</v>
      </c>
      <c r="W210" s="228"/>
      <c r="X210" s="228" t="s">
        <v>163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164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5">
      <c r="A211" s="226"/>
      <c r="B211" s="227"/>
      <c r="C211" s="264" t="s">
        <v>439</v>
      </c>
      <c r="D211" s="260"/>
      <c r="E211" s="261">
        <v>8.4</v>
      </c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09"/>
      <c r="Z211" s="209"/>
      <c r="AA211" s="209"/>
      <c r="AB211" s="209"/>
      <c r="AC211" s="209"/>
      <c r="AD211" s="209"/>
      <c r="AE211" s="209"/>
      <c r="AF211" s="209"/>
      <c r="AG211" s="209" t="s">
        <v>166</v>
      </c>
      <c r="AH211" s="209">
        <v>0</v>
      </c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26"/>
      <c r="B212" s="227"/>
      <c r="C212" s="264" t="s">
        <v>440</v>
      </c>
      <c r="D212" s="260"/>
      <c r="E212" s="261">
        <v>10</v>
      </c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09"/>
      <c r="Z212" s="209"/>
      <c r="AA212" s="209"/>
      <c r="AB212" s="209"/>
      <c r="AC212" s="209"/>
      <c r="AD212" s="209"/>
      <c r="AE212" s="209"/>
      <c r="AF212" s="209"/>
      <c r="AG212" s="209" t="s">
        <v>166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26"/>
      <c r="B213" s="227"/>
      <c r="C213" s="264" t="s">
        <v>441</v>
      </c>
      <c r="D213" s="260"/>
      <c r="E213" s="261">
        <v>1.3</v>
      </c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09"/>
      <c r="Z213" s="209"/>
      <c r="AA213" s="209"/>
      <c r="AB213" s="209"/>
      <c r="AC213" s="209"/>
      <c r="AD213" s="209"/>
      <c r="AE213" s="209"/>
      <c r="AF213" s="209"/>
      <c r="AG213" s="209" t="s">
        <v>166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3">
        <v>103</v>
      </c>
      <c r="B214" s="244" t="s">
        <v>442</v>
      </c>
      <c r="C214" s="251" t="s">
        <v>443</v>
      </c>
      <c r="D214" s="245" t="s">
        <v>169</v>
      </c>
      <c r="E214" s="246">
        <v>1</v>
      </c>
      <c r="F214" s="247"/>
      <c r="G214" s="248">
        <f>ROUND(E214*F214,2)</f>
        <v>0</v>
      </c>
      <c r="H214" s="229">
        <v>0</v>
      </c>
      <c r="I214" s="228">
        <f>ROUND(E214*H214,2)</f>
        <v>0</v>
      </c>
      <c r="J214" s="229">
        <v>1500</v>
      </c>
      <c r="K214" s="228">
        <f>ROUND(E214*J214,2)</f>
        <v>1500</v>
      </c>
      <c r="L214" s="228">
        <v>15</v>
      </c>
      <c r="M214" s="228">
        <f>G214*(1+L214/100)</f>
        <v>0</v>
      </c>
      <c r="N214" s="228">
        <v>0</v>
      </c>
      <c r="O214" s="228">
        <f>ROUND(E214*N214,2)</f>
        <v>0</v>
      </c>
      <c r="P214" s="228">
        <v>0</v>
      </c>
      <c r="Q214" s="228">
        <f>ROUND(E214*P214,2)</f>
        <v>0</v>
      </c>
      <c r="R214" s="228"/>
      <c r="S214" s="228" t="s">
        <v>138</v>
      </c>
      <c r="T214" s="228" t="s">
        <v>139</v>
      </c>
      <c r="U214" s="228">
        <v>0.46500000000000002</v>
      </c>
      <c r="V214" s="228">
        <f>ROUND(E214*U214,2)</f>
        <v>0.47</v>
      </c>
      <c r="W214" s="228"/>
      <c r="X214" s="228" t="s">
        <v>163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164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37">
        <v>104</v>
      </c>
      <c r="B215" s="238" t="s">
        <v>444</v>
      </c>
      <c r="C215" s="252" t="s">
        <v>445</v>
      </c>
      <c r="D215" s="239" t="s">
        <v>172</v>
      </c>
      <c r="E215" s="240">
        <v>3.33</v>
      </c>
      <c r="F215" s="241"/>
      <c r="G215" s="242">
        <f>ROUND(E215*F215,2)</f>
        <v>0</v>
      </c>
      <c r="H215" s="229">
        <v>0</v>
      </c>
      <c r="I215" s="228">
        <f>ROUND(E215*H215,2)</f>
        <v>0</v>
      </c>
      <c r="J215" s="229">
        <v>15.1</v>
      </c>
      <c r="K215" s="228">
        <f>ROUND(E215*J215,2)</f>
        <v>50.28</v>
      </c>
      <c r="L215" s="228">
        <v>15</v>
      </c>
      <c r="M215" s="228">
        <f>G215*(1+L215/100)</f>
        <v>0</v>
      </c>
      <c r="N215" s="228">
        <v>0</v>
      </c>
      <c r="O215" s="228">
        <f>ROUND(E215*N215,2)</f>
        <v>0</v>
      </c>
      <c r="P215" s="228">
        <v>0</v>
      </c>
      <c r="Q215" s="228">
        <f>ROUND(E215*P215,2)</f>
        <v>0</v>
      </c>
      <c r="R215" s="228"/>
      <c r="S215" s="228" t="s">
        <v>138</v>
      </c>
      <c r="T215" s="228" t="s">
        <v>139</v>
      </c>
      <c r="U215" s="228">
        <v>0.03</v>
      </c>
      <c r="V215" s="228">
        <f>ROUND(E215*U215,2)</f>
        <v>0.1</v>
      </c>
      <c r="W215" s="228"/>
      <c r="X215" s="228" t="s">
        <v>163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164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26"/>
      <c r="B216" s="227"/>
      <c r="C216" s="264" t="s">
        <v>434</v>
      </c>
      <c r="D216" s="260"/>
      <c r="E216" s="261">
        <v>2.2662499999999999</v>
      </c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09"/>
      <c r="Z216" s="209"/>
      <c r="AA216" s="209"/>
      <c r="AB216" s="209"/>
      <c r="AC216" s="209"/>
      <c r="AD216" s="209"/>
      <c r="AE216" s="209"/>
      <c r="AF216" s="209"/>
      <c r="AG216" s="209" t="s">
        <v>166</v>
      </c>
      <c r="AH216" s="209">
        <v>0</v>
      </c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26"/>
      <c r="B217" s="227"/>
      <c r="C217" s="264" t="s">
        <v>255</v>
      </c>
      <c r="D217" s="260"/>
      <c r="E217" s="261">
        <v>1.06375</v>
      </c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09"/>
      <c r="Z217" s="209"/>
      <c r="AA217" s="209"/>
      <c r="AB217" s="209"/>
      <c r="AC217" s="209"/>
      <c r="AD217" s="209"/>
      <c r="AE217" s="209"/>
      <c r="AF217" s="209"/>
      <c r="AG217" s="209" t="s">
        <v>166</v>
      </c>
      <c r="AH217" s="209">
        <v>0</v>
      </c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37">
        <v>105</v>
      </c>
      <c r="B218" s="238" t="s">
        <v>446</v>
      </c>
      <c r="C218" s="252" t="s">
        <v>447</v>
      </c>
      <c r="D218" s="239" t="s">
        <v>172</v>
      </c>
      <c r="E218" s="240">
        <v>3.33</v>
      </c>
      <c r="F218" s="241"/>
      <c r="G218" s="242">
        <f>ROUND(E218*F218,2)</f>
        <v>0</v>
      </c>
      <c r="H218" s="229">
        <v>12.3</v>
      </c>
      <c r="I218" s="228">
        <f>ROUND(E218*H218,2)</f>
        <v>40.96</v>
      </c>
      <c r="J218" s="229">
        <v>0</v>
      </c>
      <c r="K218" s="228">
        <f>ROUND(E218*J218,2)</f>
        <v>0</v>
      </c>
      <c r="L218" s="228">
        <v>15</v>
      </c>
      <c r="M218" s="228">
        <f>G218*(1+L218/100)</f>
        <v>0</v>
      </c>
      <c r="N218" s="228">
        <v>1.1999999999999999E-3</v>
      </c>
      <c r="O218" s="228">
        <f>ROUND(E218*N218,2)</f>
        <v>0</v>
      </c>
      <c r="P218" s="228">
        <v>0</v>
      </c>
      <c r="Q218" s="228">
        <f>ROUND(E218*P218,2)</f>
        <v>0</v>
      </c>
      <c r="R218" s="228"/>
      <c r="S218" s="228" t="s">
        <v>138</v>
      </c>
      <c r="T218" s="228" t="s">
        <v>139</v>
      </c>
      <c r="U218" s="228">
        <v>0</v>
      </c>
      <c r="V218" s="228">
        <f>ROUND(E218*U218,2)</f>
        <v>0</v>
      </c>
      <c r="W218" s="228"/>
      <c r="X218" s="228" t="s">
        <v>163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164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26"/>
      <c r="B219" s="227"/>
      <c r="C219" s="264" t="s">
        <v>434</v>
      </c>
      <c r="D219" s="260"/>
      <c r="E219" s="261">
        <v>2.2662499999999999</v>
      </c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09"/>
      <c r="Z219" s="209"/>
      <c r="AA219" s="209"/>
      <c r="AB219" s="209"/>
      <c r="AC219" s="209"/>
      <c r="AD219" s="209"/>
      <c r="AE219" s="209"/>
      <c r="AF219" s="209"/>
      <c r="AG219" s="209" t="s">
        <v>166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26"/>
      <c r="B220" s="227"/>
      <c r="C220" s="264" t="s">
        <v>255</v>
      </c>
      <c r="D220" s="260"/>
      <c r="E220" s="261">
        <v>1.06375</v>
      </c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09"/>
      <c r="Z220" s="209"/>
      <c r="AA220" s="209"/>
      <c r="AB220" s="209"/>
      <c r="AC220" s="209"/>
      <c r="AD220" s="209"/>
      <c r="AE220" s="209"/>
      <c r="AF220" s="209"/>
      <c r="AG220" s="209" t="s">
        <v>166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outlineLevel="1" x14ac:dyDescent="0.25">
      <c r="A221" s="237">
        <v>106</v>
      </c>
      <c r="B221" s="238" t="s">
        <v>448</v>
      </c>
      <c r="C221" s="252" t="s">
        <v>449</v>
      </c>
      <c r="D221" s="239" t="s">
        <v>178</v>
      </c>
      <c r="E221" s="240">
        <v>1</v>
      </c>
      <c r="F221" s="241"/>
      <c r="G221" s="242">
        <f>ROUND(E221*F221,2)</f>
        <v>0</v>
      </c>
      <c r="H221" s="229">
        <v>0</v>
      </c>
      <c r="I221" s="228">
        <f>ROUND(E221*H221,2)</f>
        <v>0</v>
      </c>
      <c r="J221" s="229">
        <v>247</v>
      </c>
      <c r="K221" s="228">
        <f>ROUND(E221*J221,2)</f>
        <v>247</v>
      </c>
      <c r="L221" s="228">
        <v>15</v>
      </c>
      <c r="M221" s="228">
        <f>G221*(1+L221/100)</f>
        <v>0</v>
      </c>
      <c r="N221" s="228">
        <v>0</v>
      </c>
      <c r="O221" s="228">
        <f>ROUND(E221*N221,2)</f>
        <v>0</v>
      </c>
      <c r="P221" s="228">
        <v>0</v>
      </c>
      <c r="Q221" s="228">
        <f>ROUND(E221*P221,2)</f>
        <v>0</v>
      </c>
      <c r="R221" s="228"/>
      <c r="S221" s="228" t="s">
        <v>138</v>
      </c>
      <c r="T221" s="228" t="s">
        <v>189</v>
      </c>
      <c r="U221" s="228">
        <v>0.49</v>
      </c>
      <c r="V221" s="228">
        <f>ROUND(E221*U221,2)</f>
        <v>0.49</v>
      </c>
      <c r="W221" s="228"/>
      <c r="X221" s="228" t="s">
        <v>163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164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outlineLevel="1" x14ac:dyDescent="0.25">
      <c r="A222" s="226"/>
      <c r="B222" s="227"/>
      <c r="C222" s="264" t="s">
        <v>450</v>
      </c>
      <c r="D222" s="260"/>
      <c r="E222" s="261">
        <v>1</v>
      </c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09"/>
      <c r="Z222" s="209"/>
      <c r="AA222" s="209"/>
      <c r="AB222" s="209"/>
      <c r="AC222" s="209"/>
      <c r="AD222" s="209"/>
      <c r="AE222" s="209"/>
      <c r="AF222" s="209"/>
      <c r="AG222" s="209" t="s">
        <v>166</v>
      </c>
      <c r="AH222" s="209">
        <v>0</v>
      </c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37">
        <v>107</v>
      </c>
      <c r="B223" s="238" t="s">
        <v>451</v>
      </c>
      <c r="C223" s="252" t="s">
        <v>452</v>
      </c>
      <c r="D223" s="239" t="s">
        <v>172</v>
      </c>
      <c r="E223" s="240">
        <v>3.6629999999999998</v>
      </c>
      <c r="F223" s="241"/>
      <c r="G223" s="242">
        <f>ROUND(E223*F223,2)</f>
        <v>0</v>
      </c>
      <c r="H223" s="229">
        <v>550</v>
      </c>
      <c r="I223" s="228">
        <f>ROUND(E223*H223,2)</f>
        <v>2014.65</v>
      </c>
      <c r="J223" s="229">
        <v>0</v>
      </c>
      <c r="K223" s="228">
        <f>ROUND(E223*J223,2)</f>
        <v>0</v>
      </c>
      <c r="L223" s="228">
        <v>15</v>
      </c>
      <c r="M223" s="228">
        <f>G223*(1+L223/100)</f>
        <v>0</v>
      </c>
      <c r="N223" s="228">
        <v>0</v>
      </c>
      <c r="O223" s="228">
        <f>ROUND(E223*N223,2)</f>
        <v>0</v>
      </c>
      <c r="P223" s="228">
        <v>0</v>
      </c>
      <c r="Q223" s="228">
        <f>ROUND(E223*P223,2)</f>
        <v>0</v>
      </c>
      <c r="R223" s="228"/>
      <c r="S223" s="228" t="s">
        <v>138</v>
      </c>
      <c r="T223" s="228" t="s">
        <v>139</v>
      </c>
      <c r="U223" s="228">
        <v>0</v>
      </c>
      <c r="V223" s="228">
        <f>ROUND(E223*U223,2)</f>
        <v>0</v>
      </c>
      <c r="W223" s="228"/>
      <c r="X223" s="228" t="s">
        <v>205</v>
      </c>
      <c r="Y223" s="209"/>
      <c r="Z223" s="209"/>
      <c r="AA223" s="209"/>
      <c r="AB223" s="209"/>
      <c r="AC223" s="209"/>
      <c r="AD223" s="209"/>
      <c r="AE223" s="209"/>
      <c r="AF223" s="209"/>
      <c r="AG223" s="209" t="s">
        <v>206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26"/>
      <c r="B224" s="227"/>
      <c r="C224" s="265" t="s">
        <v>453</v>
      </c>
      <c r="D224" s="262"/>
      <c r="E224" s="263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09"/>
      <c r="Z224" s="209"/>
      <c r="AA224" s="209"/>
      <c r="AB224" s="209"/>
      <c r="AC224" s="209"/>
      <c r="AD224" s="209"/>
      <c r="AE224" s="209"/>
      <c r="AF224" s="209"/>
      <c r="AG224" s="209" t="s">
        <v>166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26"/>
      <c r="B225" s="227"/>
      <c r="C225" s="266" t="s">
        <v>454</v>
      </c>
      <c r="D225" s="262"/>
      <c r="E225" s="263">
        <v>2.2662499999999999</v>
      </c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09"/>
      <c r="Z225" s="209"/>
      <c r="AA225" s="209"/>
      <c r="AB225" s="209"/>
      <c r="AC225" s="209"/>
      <c r="AD225" s="209"/>
      <c r="AE225" s="209"/>
      <c r="AF225" s="209"/>
      <c r="AG225" s="209" t="s">
        <v>166</v>
      </c>
      <c r="AH225" s="209">
        <v>2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26"/>
      <c r="B226" s="227"/>
      <c r="C226" s="266" t="s">
        <v>455</v>
      </c>
      <c r="D226" s="262"/>
      <c r="E226" s="263">
        <v>1.06375</v>
      </c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09"/>
      <c r="Z226" s="209"/>
      <c r="AA226" s="209"/>
      <c r="AB226" s="209"/>
      <c r="AC226" s="209"/>
      <c r="AD226" s="209"/>
      <c r="AE226" s="209"/>
      <c r="AF226" s="209"/>
      <c r="AG226" s="209" t="s">
        <v>166</v>
      </c>
      <c r="AH226" s="209">
        <v>2</v>
      </c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5">
      <c r="A227" s="226"/>
      <c r="B227" s="227"/>
      <c r="C227" s="265" t="s">
        <v>456</v>
      </c>
      <c r="D227" s="262"/>
      <c r="E227" s="263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09"/>
      <c r="Z227" s="209"/>
      <c r="AA227" s="209"/>
      <c r="AB227" s="209"/>
      <c r="AC227" s="209"/>
      <c r="AD227" s="209"/>
      <c r="AE227" s="209"/>
      <c r="AF227" s="209"/>
      <c r="AG227" s="209" t="s">
        <v>166</v>
      </c>
      <c r="AH227" s="209"/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26"/>
      <c r="B228" s="227"/>
      <c r="C228" s="264" t="s">
        <v>457</v>
      </c>
      <c r="D228" s="260"/>
      <c r="E228" s="261">
        <v>3.6629999999999998</v>
      </c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09"/>
      <c r="Z228" s="209"/>
      <c r="AA228" s="209"/>
      <c r="AB228" s="209"/>
      <c r="AC228" s="209"/>
      <c r="AD228" s="209"/>
      <c r="AE228" s="209"/>
      <c r="AF228" s="209"/>
      <c r="AG228" s="209" t="s">
        <v>166</v>
      </c>
      <c r="AH228" s="209">
        <v>0</v>
      </c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43">
        <v>108</v>
      </c>
      <c r="B229" s="244" t="s">
        <v>458</v>
      </c>
      <c r="C229" s="251" t="s">
        <v>459</v>
      </c>
      <c r="D229" s="245" t="s">
        <v>0</v>
      </c>
      <c r="E229" s="246">
        <v>57.808300000000003</v>
      </c>
      <c r="F229" s="247"/>
      <c r="G229" s="248">
        <f>ROUND(E229*F229,2)</f>
        <v>0</v>
      </c>
      <c r="H229" s="229">
        <v>0</v>
      </c>
      <c r="I229" s="228">
        <f>ROUND(E229*H229,2)</f>
        <v>0</v>
      </c>
      <c r="J229" s="229">
        <v>6.7</v>
      </c>
      <c r="K229" s="228">
        <f>ROUND(E229*J229,2)</f>
        <v>387.32</v>
      </c>
      <c r="L229" s="228">
        <v>15</v>
      </c>
      <c r="M229" s="228">
        <f>G229*(1+L229/100)</f>
        <v>0</v>
      </c>
      <c r="N229" s="228">
        <v>0</v>
      </c>
      <c r="O229" s="228">
        <f>ROUND(E229*N229,2)</f>
        <v>0</v>
      </c>
      <c r="P229" s="228">
        <v>0</v>
      </c>
      <c r="Q229" s="228">
        <f>ROUND(E229*P229,2)</f>
        <v>0</v>
      </c>
      <c r="R229" s="228"/>
      <c r="S229" s="228" t="s">
        <v>138</v>
      </c>
      <c r="T229" s="228" t="s">
        <v>139</v>
      </c>
      <c r="U229" s="228">
        <v>0</v>
      </c>
      <c r="V229" s="228">
        <f>ROUND(E229*U229,2)</f>
        <v>0</v>
      </c>
      <c r="W229" s="228"/>
      <c r="X229" s="228" t="s">
        <v>163</v>
      </c>
      <c r="Y229" s="209"/>
      <c r="Z229" s="209"/>
      <c r="AA229" s="209"/>
      <c r="AB229" s="209"/>
      <c r="AC229" s="209"/>
      <c r="AD229" s="209"/>
      <c r="AE229" s="209"/>
      <c r="AF229" s="209"/>
      <c r="AG229" s="209" t="s">
        <v>290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x14ac:dyDescent="0.25">
      <c r="A230" s="231" t="s">
        <v>133</v>
      </c>
      <c r="B230" s="232" t="s">
        <v>89</v>
      </c>
      <c r="C230" s="250" t="s">
        <v>90</v>
      </c>
      <c r="D230" s="233"/>
      <c r="E230" s="234"/>
      <c r="F230" s="235"/>
      <c r="G230" s="236">
        <f>SUMIF(AG231:AG257,"&lt;&gt;NOR",G231:G257)</f>
        <v>0</v>
      </c>
      <c r="H230" s="230"/>
      <c r="I230" s="230">
        <f>SUM(I231:I257)</f>
        <v>11540.210000000001</v>
      </c>
      <c r="J230" s="230"/>
      <c r="K230" s="230">
        <f>SUM(K231:K257)</f>
        <v>10379.74</v>
      </c>
      <c r="L230" s="230"/>
      <c r="M230" s="230">
        <f>SUM(M231:M257)</f>
        <v>0</v>
      </c>
      <c r="N230" s="230"/>
      <c r="O230" s="230">
        <f>SUM(O231:O257)</f>
        <v>0.08</v>
      </c>
      <c r="P230" s="230"/>
      <c r="Q230" s="230">
        <f>SUM(Q231:Q257)</f>
        <v>0.03</v>
      </c>
      <c r="R230" s="230"/>
      <c r="S230" s="230"/>
      <c r="T230" s="230"/>
      <c r="U230" s="230"/>
      <c r="V230" s="230">
        <f>SUM(V231:V257)</f>
        <v>22.17</v>
      </c>
      <c r="W230" s="230"/>
      <c r="X230" s="230"/>
      <c r="AG230" t="s">
        <v>134</v>
      </c>
    </row>
    <row r="231" spans="1:60" outlineLevel="1" x14ac:dyDescent="0.25">
      <c r="A231" s="237">
        <v>109</v>
      </c>
      <c r="B231" s="238" t="s">
        <v>460</v>
      </c>
      <c r="C231" s="252" t="s">
        <v>461</v>
      </c>
      <c r="D231" s="239" t="s">
        <v>172</v>
      </c>
      <c r="E231" s="240">
        <v>23.23</v>
      </c>
      <c r="F231" s="241"/>
      <c r="G231" s="242">
        <f>ROUND(E231*F231,2)</f>
        <v>0</v>
      </c>
      <c r="H231" s="229">
        <v>0</v>
      </c>
      <c r="I231" s="228">
        <f>ROUND(E231*H231,2)</f>
        <v>0</v>
      </c>
      <c r="J231" s="229">
        <v>6.8</v>
      </c>
      <c r="K231" s="228">
        <f>ROUND(E231*J231,2)</f>
        <v>157.96</v>
      </c>
      <c r="L231" s="228">
        <v>15</v>
      </c>
      <c r="M231" s="228">
        <f>G231*(1+L231/100)</f>
        <v>0</v>
      </c>
      <c r="N231" s="228">
        <v>0</v>
      </c>
      <c r="O231" s="228">
        <f>ROUND(E231*N231,2)</f>
        <v>0</v>
      </c>
      <c r="P231" s="228">
        <v>0</v>
      </c>
      <c r="Q231" s="228">
        <f>ROUND(E231*P231,2)</f>
        <v>0</v>
      </c>
      <c r="R231" s="228"/>
      <c r="S231" s="228" t="s">
        <v>138</v>
      </c>
      <c r="T231" s="228" t="s">
        <v>139</v>
      </c>
      <c r="U231" s="228">
        <v>1.6E-2</v>
      </c>
      <c r="V231" s="228">
        <f>ROUND(E231*U231,2)</f>
        <v>0.37</v>
      </c>
      <c r="W231" s="228"/>
      <c r="X231" s="228" t="s">
        <v>163</v>
      </c>
      <c r="Y231" s="209"/>
      <c r="Z231" s="209"/>
      <c r="AA231" s="209"/>
      <c r="AB231" s="209"/>
      <c r="AC231" s="209"/>
      <c r="AD231" s="209"/>
      <c r="AE231" s="209"/>
      <c r="AF231" s="209"/>
      <c r="AG231" s="209" t="s">
        <v>164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26"/>
      <c r="B232" s="227"/>
      <c r="C232" s="264" t="s">
        <v>202</v>
      </c>
      <c r="D232" s="260"/>
      <c r="E232" s="261">
        <v>3.23</v>
      </c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09"/>
      <c r="Z232" s="209"/>
      <c r="AA232" s="209"/>
      <c r="AB232" s="209"/>
      <c r="AC232" s="209"/>
      <c r="AD232" s="209"/>
      <c r="AE232" s="209"/>
      <c r="AF232" s="209"/>
      <c r="AG232" s="209" t="s">
        <v>166</v>
      </c>
      <c r="AH232" s="209">
        <v>0</v>
      </c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26"/>
      <c r="B233" s="227"/>
      <c r="C233" s="264" t="s">
        <v>216</v>
      </c>
      <c r="D233" s="260"/>
      <c r="E233" s="261">
        <v>20</v>
      </c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09"/>
      <c r="Z233" s="209"/>
      <c r="AA233" s="209"/>
      <c r="AB233" s="209"/>
      <c r="AC233" s="209"/>
      <c r="AD233" s="209"/>
      <c r="AE233" s="209"/>
      <c r="AF233" s="209"/>
      <c r="AG233" s="209" t="s">
        <v>166</v>
      </c>
      <c r="AH233" s="209">
        <v>0</v>
      </c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1" x14ac:dyDescent="0.25">
      <c r="A234" s="237">
        <v>110</v>
      </c>
      <c r="B234" s="238" t="s">
        <v>462</v>
      </c>
      <c r="C234" s="252" t="s">
        <v>463</v>
      </c>
      <c r="D234" s="239" t="s">
        <v>172</v>
      </c>
      <c r="E234" s="240">
        <v>23.23</v>
      </c>
      <c r="F234" s="241"/>
      <c r="G234" s="242">
        <f>ROUND(E234*F234,2)</f>
        <v>0</v>
      </c>
      <c r="H234" s="229">
        <v>0</v>
      </c>
      <c r="I234" s="228">
        <f>ROUND(E234*H234,2)</f>
        <v>0</v>
      </c>
      <c r="J234" s="229">
        <v>22.4</v>
      </c>
      <c r="K234" s="228">
        <f>ROUND(E234*J234,2)</f>
        <v>520.35</v>
      </c>
      <c r="L234" s="228">
        <v>15</v>
      </c>
      <c r="M234" s="228">
        <f>G234*(1+L234/100)</f>
        <v>0</v>
      </c>
      <c r="N234" s="228">
        <v>0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138</v>
      </c>
      <c r="T234" s="228" t="s">
        <v>139</v>
      </c>
      <c r="U234" s="228">
        <v>4.5999999999999999E-2</v>
      </c>
      <c r="V234" s="228">
        <f>ROUND(E234*U234,2)</f>
        <v>1.07</v>
      </c>
      <c r="W234" s="228"/>
      <c r="X234" s="228" t="s">
        <v>163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164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26"/>
      <c r="B235" s="227"/>
      <c r="C235" s="264" t="s">
        <v>202</v>
      </c>
      <c r="D235" s="260"/>
      <c r="E235" s="261">
        <v>3.23</v>
      </c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09"/>
      <c r="Z235" s="209"/>
      <c r="AA235" s="209"/>
      <c r="AB235" s="209"/>
      <c r="AC235" s="209"/>
      <c r="AD235" s="209"/>
      <c r="AE235" s="209"/>
      <c r="AF235" s="209"/>
      <c r="AG235" s="209" t="s">
        <v>166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5">
      <c r="A236" s="226"/>
      <c r="B236" s="227"/>
      <c r="C236" s="264" t="s">
        <v>216</v>
      </c>
      <c r="D236" s="260"/>
      <c r="E236" s="261">
        <v>20</v>
      </c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09"/>
      <c r="Z236" s="209"/>
      <c r="AA236" s="209"/>
      <c r="AB236" s="209"/>
      <c r="AC236" s="209"/>
      <c r="AD236" s="209"/>
      <c r="AE236" s="209"/>
      <c r="AF236" s="209"/>
      <c r="AG236" s="209" t="s">
        <v>166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ht="20.399999999999999" outlineLevel="1" x14ac:dyDescent="0.25">
      <c r="A237" s="237">
        <v>111</v>
      </c>
      <c r="B237" s="238" t="s">
        <v>464</v>
      </c>
      <c r="C237" s="252" t="s">
        <v>465</v>
      </c>
      <c r="D237" s="239" t="s">
        <v>178</v>
      </c>
      <c r="E237" s="240">
        <v>30.03</v>
      </c>
      <c r="F237" s="241"/>
      <c r="G237" s="242">
        <f>ROUND(E237*F237,2)</f>
        <v>0</v>
      </c>
      <c r="H237" s="229">
        <v>0</v>
      </c>
      <c r="I237" s="228">
        <f>ROUND(E237*H237,2)</f>
        <v>0</v>
      </c>
      <c r="J237" s="229">
        <v>13.9</v>
      </c>
      <c r="K237" s="228">
        <f>ROUND(E237*J237,2)</f>
        <v>417.42</v>
      </c>
      <c r="L237" s="228">
        <v>15</v>
      </c>
      <c r="M237" s="228">
        <f>G237*(1+L237/100)</f>
        <v>0</v>
      </c>
      <c r="N237" s="228">
        <v>0</v>
      </c>
      <c r="O237" s="228">
        <f>ROUND(E237*N237,2)</f>
        <v>0</v>
      </c>
      <c r="P237" s="228">
        <v>8.0000000000000007E-5</v>
      </c>
      <c r="Q237" s="228">
        <f>ROUND(E237*P237,2)</f>
        <v>0</v>
      </c>
      <c r="R237" s="228"/>
      <c r="S237" s="228" t="s">
        <v>138</v>
      </c>
      <c r="T237" s="228" t="s">
        <v>139</v>
      </c>
      <c r="U237" s="228">
        <v>3.5000000000000003E-2</v>
      </c>
      <c r="V237" s="228">
        <f>ROUND(E237*U237,2)</f>
        <v>1.05</v>
      </c>
      <c r="W237" s="228"/>
      <c r="X237" s="228" t="s">
        <v>163</v>
      </c>
      <c r="Y237" s="209"/>
      <c r="Z237" s="209"/>
      <c r="AA237" s="209"/>
      <c r="AB237" s="209"/>
      <c r="AC237" s="209"/>
      <c r="AD237" s="209"/>
      <c r="AE237" s="209"/>
      <c r="AF237" s="209"/>
      <c r="AG237" s="209" t="s">
        <v>164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26"/>
      <c r="B238" s="227"/>
      <c r="C238" s="264" t="s">
        <v>466</v>
      </c>
      <c r="D238" s="260"/>
      <c r="E238" s="261">
        <v>5</v>
      </c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09"/>
      <c r="Z238" s="209"/>
      <c r="AA238" s="209"/>
      <c r="AB238" s="209"/>
      <c r="AC238" s="209"/>
      <c r="AD238" s="209"/>
      <c r="AE238" s="209"/>
      <c r="AF238" s="209"/>
      <c r="AG238" s="209" t="s">
        <v>166</v>
      </c>
      <c r="AH238" s="209">
        <v>0</v>
      </c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26"/>
      <c r="B239" s="227"/>
      <c r="C239" s="264" t="s">
        <v>467</v>
      </c>
      <c r="D239" s="260"/>
      <c r="E239" s="261">
        <v>17.2</v>
      </c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09"/>
      <c r="Z239" s="209"/>
      <c r="AA239" s="209"/>
      <c r="AB239" s="209"/>
      <c r="AC239" s="209"/>
      <c r="AD239" s="209"/>
      <c r="AE239" s="209"/>
      <c r="AF239" s="209"/>
      <c r="AG239" s="209" t="s">
        <v>166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26"/>
      <c r="B240" s="227"/>
      <c r="C240" s="264" t="s">
        <v>468</v>
      </c>
      <c r="D240" s="260"/>
      <c r="E240" s="261">
        <v>7.83</v>
      </c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09"/>
      <c r="Z240" s="209"/>
      <c r="AA240" s="209"/>
      <c r="AB240" s="209"/>
      <c r="AC240" s="209"/>
      <c r="AD240" s="209"/>
      <c r="AE240" s="209"/>
      <c r="AF240" s="209"/>
      <c r="AG240" s="209" t="s">
        <v>166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ht="20.399999999999999" outlineLevel="1" x14ac:dyDescent="0.25">
      <c r="A241" s="237">
        <v>112</v>
      </c>
      <c r="B241" s="238" t="s">
        <v>469</v>
      </c>
      <c r="C241" s="252" t="s">
        <v>470</v>
      </c>
      <c r="D241" s="239" t="s">
        <v>178</v>
      </c>
      <c r="E241" s="240">
        <v>22.2</v>
      </c>
      <c r="F241" s="241"/>
      <c r="G241" s="242">
        <f>ROUND(E241*F241,2)</f>
        <v>0</v>
      </c>
      <c r="H241" s="229">
        <v>31.22</v>
      </c>
      <c r="I241" s="228">
        <f>ROUND(E241*H241,2)</f>
        <v>693.08</v>
      </c>
      <c r="J241" s="229">
        <v>66.78</v>
      </c>
      <c r="K241" s="228">
        <f>ROUND(E241*J241,2)</f>
        <v>1482.52</v>
      </c>
      <c r="L241" s="228">
        <v>15</v>
      </c>
      <c r="M241" s="228">
        <f>G241*(1+L241/100)</f>
        <v>0</v>
      </c>
      <c r="N241" s="228">
        <v>8.0000000000000007E-5</v>
      </c>
      <c r="O241" s="228">
        <f>ROUND(E241*N241,2)</f>
        <v>0</v>
      </c>
      <c r="P241" s="228">
        <v>0</v>
      </c>
      <c r="Q241" s="228">
        <f>ROUND(E241*P241,2)</f>
        <v>0</v>
      </c>
      <c r="R241" s="228"/>
      <c r="S241" s="228" t="s">
        <v>138</v>
      </c>
      <c r="T241" s="228" t="s">
        <v>139</v>
      </c>
      <c r="U241" s="228">
        <v>0.13719999999999999</v>
      </c>
      <c r="V241" s="228">
        <f>ROUND(E241*U241,2)</f>
        <v>3.05</v>
      </c>
      <c r="W241" s="228"/>
      <c r="X241" s="228" t="s">
        <v>163</v>
      </c>
      <c r="Y241" s="209"/>
      <c r="Z241" s="209"/>
      <c r="AA241" s="209"/>
      <c r="AB241" s="209"/>
      <c r="AC241" s="209"/>
      <c r="AD241" s="209"/>
      <c r="AE241" s="209"/>
      <c r="AF241" s="209"/>
      <c r="AG241" s="209" t="s">
        <v>164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outlineLevel="1" x14ac:dyDescent="0.25">
      <c r="A242" s="226"/>
      <c r="B242" s="227"/>
      <c r="C242" s="264" t="s">
        <v>466</v>
      </c>
      <c r="D242" s="260"/>
      <c r="E242" s="261">
        <v>5</v>
      </c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09"/>
      <c r="Z242" s="209"/>
      <c r="AA242" s="209"/>
      <c r="AB242" s="209"/>
      <c r="AC242" s="209"/>
      <c r="AD242" s="209"/>
      <c r="AE242" s="209"/>
      <c r="AF242" s="209"/>
      <c r="AG242" s="209" t="s">
        <v>166</v>
      </c>
      <c r="AH242" s="209">
        <v>0</v>
      </c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5">
      <c r="A243" s="226"/>
      <c r="B243" s="227"/>
      <c r="C243" s="264" t="s">
        <v>467</v>
      </c>
      <c r="D243" s="260"/>
      <c r="E243" s="261">
        <v>17.2</v>
      </c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09"/>
      <c r="Z243" s="209"/>
      <c r="AA243" s="209"/>
      <c r="AB243" s="209"/>
      <c r="AC243" s="209"/>
      <c r="AD243" s="209"/>
      <c r="AE243" s="209"/>
      <c r="AF243" s="209"/>
      <c r="AG243" s="209" t="s">
        <v>166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5">
      <c r="A244" s="237">
        <v>113</v>
      </c>
      <c r="B244" s="238" t="s">
        <v>471</v>
      </c>
      <c r="C244" s="252" t="s">
        <v>472</v>
      </c>
      <c r="D244" s="239" t="s">
        <v>172</v>
      </c>
      <c r="E244" s="240">
        <v>26.56</v>
      </c>
      <c r="F244" s="241"/>
      <c r="G244" s="242">
        <f>ROUND(E244*F244,2)</f>
        <v>0</v>
      </c>
      <c r="H244" s="229">
        <v>0</v>
      </c>
      <c r="I244" s="228">
        <f>ROUND(E244*H244,2)</f>
        <v>0</v>
      </c>
      <c r="J244" s="229">
        <v>101</v>
      </c>
      <c r="K244" s="228">
        <f>ROUND(E244*J244,2)</f>
        <v>2682.56</v>
      </c>
      <c r="L244" s="228">
        <v>15</v>
      </c>
      <c r="M244" s="228">
        <f>G244*(1+L244/100)</f>
        <v>0</v>
      </c>
      <c r="N244" s="228">
        <v>0</v>
      </c>
      <c r="O244" s="228">
        <f>ROUND(E244*N244,2)</f>
        <v>0</v>
      </c>
      <c r="P244" s="228">
        <v>1E-3</v>
      </c>
      <c r="Q244" s="228">
        <f>ROUND(E244*P244,2)</f>
        <v>0.03</v>
      </c>
      <c r="R244" s="228"/>
      <c r="S244" s="228" t="s">
        <v>138</v>
      </c>
      <c r="T244" s="228" t="s">
        <v>139</v>
      </c>
      <c r="U244" s="228">
        <v>0.255</v>
      </c>
      <c r="V244" s="228">
        <f>ROUND(E244*U244,2)</f>
        <v>6.77</v>
      </c>
      <c r="W244" s="228"/>
      <c r="X244" s="228" t="s">
        <v>163</v>
      </c>
      <c r="Y244" s="209"/>
      <c r="Z244" s="209"/>
      <c r="AA244" s="209"/>
      <c r="AB244" s="209"/>
      <c r="AC244" s="209"/>
      <c r="AD244" s="209"/>
      <c r="AE244" s="209"/>
      <c r="AF244" s="209"/>
      <c r="AG244" s="209" t="s">
        <v>164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26"/>
      <c r="B245" s="227"/>
      <c r="C245" s="264" t="s">
        <v>202</v>
      </c>
      <c r="D245" s="260"/>
      <c r="E245" s="261">
        <v>3.23</v>
      </c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09"/>
      <c r="Z245" s="209"/>
      <c r="AA245" s="209"/>
      <c r="AB245" s="209"/>
      <c r="AC245" s="209"/>
      <c r="AD245" s="209"/>
      <c r="AE245" s="209"/>
      <c r="AF245" s="209"/>
      <c r="AG245" s="209" t="s">
        <v>166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outlineLevel="1" x14ac:dyDescent="0.25">
      <c r="A246" s="226"/>
      <c r="B246" s="227"/>
      <c r="C246" s="264" t="s">
        <v>216</v>
      </c>
      <c r="D246" s="260"/>
      <c r="E246" s="261">
        <v>20</v>
      </c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09"/>
      <c r="Z246" s="209"/>
      <c r="AA246" s="209"/>
      <c r="AB246" s="209"/>
      <c r="AC246" s="209"/>
      <c r="AD246" s="209"/>
      <c r="AE246" s="209"/>
      <c r="AF246" s="209"/>
      <c r="AG246" s="209" t="s">
        <v>166</v>
      </c>
      <c r="AH246" s="209">
        <v>0</v>
      </c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26"/>
      <c r="B247" s="227"/>
      <c r="C247" s="264" t="s">
        <v>246</v>
      </c>
      <c r="D247" s="260"/>
      <c r="E247" s="261">
        <v>2.27</v>
      </c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09"/>
      <c r="Z247" s="209"/>
      <c r="AA247" s="209"/>
      <c r="AB247" s="209"/>
      <c r="AC247" s="209"/>
      <c r="AD247" s="209"/>
      <c r="AE247" s="209"/>
      <c r="AF247" s="209"/>
      <c r="AG247" s="209" t="s">
        <v>166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26"/>
      <c r="B248" s="227"/>
      <c r="C248" s="264" t="s">
        <v>255</v>
      </c>
      <c r="D248" s="260"/>
      <c r="E248" s="261">
        <v>1.06</v>
      </c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09"/>
      <c r="Z248" s="209"/>
      <c r="AA248" s="209"/>
      <c r="AB248" s="209"/>
      <c r="AC248" s="209"/>
      <c r="AD248" s="209"/>
      <c r="AE248" s="209"/>
      <c r="AF248" s="209"/>
      <c r="AG248" s="209" t="s">
        <v>166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ht="20.399999999999999" outlineLevel="1" x14ac:dyDescent="0.25">
      <c r="A249" s="237">
        <v>114</v>
      </c>
      <c r="B249" s="238" t="s">
        <v>473</v>
      </c>
      <c r="C249" s="252" t="s">
        <v>474</v>
      </c>
      <c r="D249" s="239" t="s">
        <v>172</v>
      </c>
      <c r="E249" s="240">
        <v>23.23</v>
      </c>
      <c r="F249" s="241"/>
      <c r="G249" s="242">
        <f>ROUND(E249*F249,2)</f>
        <v>0</v>
      </c>
      <c r="H249" s="229">
        <v>456.44</v>
      </c>
      <c r="I249" s="228">
        <f>ROUND(E249*H249,2)</f>
        <v>10603.1</v>
      </c>
      <c r="J249" s="229">
        <v>191.56</v>
      </c>
      <c r="K249" s="228">
        <f>ROUND(E249*J249,2)</f>
        <v>4449.9399999999996</v>
      </c>
      <c r="L249" s="228">
        <v>15</v>
      </c>
      <c r="M249" s="228">
        <f>G249*(1+L249/100)</f>
        <v>0</v>
      </c>
      <c r="N249" s="228">
        <v>3.46E-3</v>
      </c>
      <c r="O249" s="228">
        <f>ROUND(E249*N249,2)</f>
        <v>0.08</v>
      </c>
      <c r="P249" s="228">
        <v>0</v>
      </c>
      <c r="Q249" s="228">
        <f>ROUND(E249*P249,2)</f>
        <v>0</v>
      </c>
      <c r="R249" s="228"/>
      <c r="S249" s="228" t="s">
        <v>138</v>
      </c>
      <c r="T249" s="228" t="s">
        <v>139</v>
      </c>
      <c r="U249" s="228">
        <v>0.38</v>
      </c>
      <c r="V249" s="228">
        <f>ROUND(E249*U249,2)</f>
        <v>8.83</v>
      </c>
      <c r="W249" s="228"/>
      <c r="X249" s="228" t="s">
        <v>163</v>
      </c>
      <c r="Y249" s="209"/>
      <c r="Z249" s="209"/>
      <c r="AA249" s="209"/>
      <c r="AB249" s="209"/>
      <c r="AC249" s="209"/>
      <c r="AD249" s="209"/>
      <c r="AE249" s="209"/>
      <c r="AF249" s="209"/>
      <c r="AG249" s="209" t="s">
        <v>164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5">
      <c r="A250" s="226"/>
      <c r="B250" s="227"/>
      <c r="C250" s="264" t="s">
        <v>202</v>
      </c>
      <c r="D250" s="260"/>
      <c r="E250" s="261">
        <v>3.23</v>
      </c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09"/>
      <c r="Z250" s="209"/>
      <c r="AA250" s="209"/>
      <c r="AB250" s="209"/>
      <c r="AC250" s="209"/>
      <c r="AD250" s="209"/>
      <c r="AE250" s="209"/>
      <c r="AF250" s="209"/>
      <c r="AG250" s="209" t="s">
        <v>166</v>
      </c>
      <c r="AH250" s="209">
        <v>0</v>
      </c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26"/>
      <c r="B251" s="227"/>
      <c r="C251" s="264" t="s">
        <v>216</v>
      </c>
      <c r="D251" s="260"/>
      <c r="E251" s="261">
        <v>20</v>
      </c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09"/>
      <c r="Z251" s="209"/>
      <c r="AA251" s="209"/>
      <c r="AB251" s="209"/>
      <c r="AC251" s="209"/>
      <c r="AD251" s="209"/>
      <c r="AE251" s="209"/>
      <c r="AF251" s="209"/>
      <c r="AG251" s="209" t="s">
        <v>166</v>
      </c>
      <c r="AH251" s="209">
        <v>0</v>
      </c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43">
        <v>115</v>
      </c>
      <c r="B252" s="244" t="s">
        <v>475</v>
      </c>
      <c r="C252" s="251" t="s">
        <v>476</v>
      </c>
      <c r="D252" s="245" t="s">
        <v>178</v>
      </c>
      <c r="E252" s="246">
        <v>0.8</v>
      </c>
      <c r="F252" s="247"/>
      <c r="G252" s="248">
        <f>ROUND(E252*F252,2)</f>
        <v>0</v>
      </c>
      <c r="H252" s="229">
        <v>0</v>
      </c>
      <c r="I252" s="228">
        <f>ROUND(E252*H252,2)</f>
        <v>0</v>
      </c>
      <c r="J252" s="229">
        <v>74</v>
      </c>
      <c r="K252" s="228">
        <f>ROUND(E252*J252,2)</f>
        <v>59.2</v>
      </c>
      <c r="L252" s="228">
        <v>15</v>
      </c>
      <c r="M252" s="228">
        <f>G252*(1+L252/100)</f>
        <v>0</v>
      </c>
      <c r="N252" s="228">
        <v>0</v>
      </c>
      <c r="O252" s="228">
        <f>ROUND(E252*N252,2)</f>
        <v>0</v>
      </c>
      <c r="P252" s="228">
        <v>0</v>
      </c>
      <c r="Q252" s="228">
        <f>ROUND(E252*P252,2)</f>
        <v>0</v>
      </c>
      <c r="R252" s="228"/>
      <c r="S252" s="228" t="s">
        <v>138</v>
      </c>
      <c r="T252" s="228" t="s">
        <v>139</v>
      </c>
      <c r="U252" s="228">
        <v>0.152</v>
      </c>
      <c r="V252" s="228">
        <f>ROUND(E252*U252,2)</f>
        <v>0.12</v>
      </c>
      <c r="W252" s="228"/>
      <c r="X252" s="228" t="s">
        <v>163</v>
      </c>
      <c r="Y252" s="209"/>
      <c r="Z252" s="209"/>
      <c r="AA252" s="209"/>
      <c r="AB252" s="209"/>
      <c r="AC252" s="209"/>
      <c r="AD252" s="209"/>
      <c r="AE252" s="209"/>
      <c r="AF252" s="209"/>
      <c r="AG252" s="209" t="s">
        <v>164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ht="20.399999999999999" outlineLevel="1" x14ac:dyDescent="0.25">
      <c r="A253" s="237">
        <v>116</v>
      </c>
      <c r="B253" s="238" t="s">
        <v>477</v>
      </c>
      <c r="C253" s="252" t="s">
        <v>478</v>
      </c>
      <c r="D253" s="239" t="s">
        <v>178</v>
      </c>
      <c r="E253" s="240">
        <v>11.615</v>
      </c>
      <c r="F253" s="241"/>
      <c r="G253" s="242">
        <f>ROUND(E253*F253,2)</f>
        <v>0</v>
      </c>
      <c r="H253" s="229">
        <v>10.42</v>
      </c>
      <c r="I253" s="228">
        <f>ROUND(E253*H253,2)</f>
        <v>121.03</v>
      </c>
      <c r="J253" s="229">
        <v>38.08</v>
      </c>
      <c r="K253" s="228">
        <f>ROUND(E253*J253,2)</f>
        <v>442.3</v>
      </c>
      <c r="L253" s="228">
        <v>15</v>
      </c>
      <c r="M253" s="228">
        <f>G253*(1+L253/100)</f>
        <v>0</v>
      </c>
      <c r="N253" s="228">
        <v>4.0000000000000003E-5</v>
      </c>
      <c r="O253" s="228">
        <f>ROUND(E253*N253,2)</f>
        <v>0</v>
      </c>
      <c r="P253" s="228">
        <v>0</v>
      </c>
      <c r="Q253" s="228">
        <f>ROUND(E253*P253,2)</f>
        <v>0</v>
      </c>
      <c r="R253" s="228"/>
      <c r="S253" s="228" t="s">
        <v>138</v>
      </c>
      <c r="T253" s="228" t="s">
        <v>139</v>
      </c>
      <c r="U253" s="228">
        <v>7.8200000000000006E-2</v>
      </c>
      <c r="V253" s="228">
        <f>ROUND(E253*U253,2)</f>
        <v>0.91</v>
      </c>
      <c r="W253" s="228"/>
      <c r="X253" s="228" t="s">
        <v>163</v>
      </c>
      <c r="Y253" s="209"/>
      <c r="Z253" s="209"/>
      <c r="AA253" s="209"/>
      <c r="AB253" s="209"/>
      <c r="AC253" s="209"/>
      <c r="AD253" s="209"/>
      <c r="AE253" s="209"/>
      <c r="AF253" s="209"/>
      <c r="AG253" s="209" t="s">
        <v>164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26"/>
      <c r="B254" s="227"/>
      <c r="C254" s="264" t="s">
        <v>479</v>
      </c>
      <c r="D254" s="260"/>
      <c r="E254" s="261">
        <v>1.62</v>
      </c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09"/>
      <c r="Z254" s="209"/>
      <c r="AA254" s="209"/>
      <c r="AB254" s="209"/>
      <c r="AC254" s="209"/>
      <c r="AD254" s="209"/>
      <c r="AE254" s="209"/>
      <c r="AF254" s="209"/>
      <c r="AG254" s="209" t="s">
        <v>166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outlineLevel="1" x14ac:dyDescent="0.25">
      <c r="A255" s="226"/>
      <c r="B255" s="227"/>
      <c r="C255" s="264" t="s">
        <v>480</v>
      </c>
      <c r="D255" s="260"/>
      <c r="E255" s="261">
        <v>10</v>
      </c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09"/>
      <c r="Z255" s="209"/>
      <c r="AA255" s="209"/>
      <c r="AB255" s="209"/>
      <c r="AC255" s="209"/>
      <c r="AD255" s="209"/>
      <c r="AE255" s="209"/>
      <c r="AF255" s="209"/>
      <c r="AG255" s="209" t="s">
        <v>166</v>
      </c>
      <c r="AH255" s="209">
        <v>0</v>
      </c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1" x14ac:dyDescent="0.25">
      <c r="A256" s="243">
        <v>117</v>
      </c>
      <c r="B256" s="244" t="s">
        <v>481</v>
      </c>
      <c r="C256" s="251" t="s">
        <v>482</v>
      </c>
      <c r="D256" s="245" t="s">
        <v>169</v>
      </c>
      <c r="E256" s="246">
        <v>1</v>
      </c>
      <c r="F256" s="247"/>
      <c r="G256" s="248">
        <f>ROUND(E256*F256,2)</f>
        <v>0</v>
      </c>
      <c r="H256" s="229">
        <v>123</v>
      </c>
      <c r="I256" s="228">
        <f>ROUND(E256*H256,2)</f>
        <v>123</v>
      </c>
      <c r="J256" s="229">
        <v>0</v>
      </c>
      <c r="K256" s="228">
        <f>ROUND(E256*J256,2)</f>
        <v>0</v>
      </c>
      <c r="L256" s="228">
        <v>15</v>
      </c>
      <c r="M256" s="228">
        <f>G256*(1+L256/100)</f>
        <v>0</v>
      </c>
      <c r="N256" s="228">
        <v>1.3999999999999999E-4</v>
      </c>
      <c r="O256" s="228">
        <f>ROUND(E256*N256,2)</f>
        <v>0</v>
      </c>
      <c r="P256" s="228">
        <v>0</v>
      </c>
      <c r="Q256" s="228">
        <f>ROUND(E256*P256,2)</f>
        <v>0</v>
      </c>
      <c r="R256" s="228"/>
      <c r="S256" s="228" t="s">
        <v>138</v>
      </c>
      <c r="T256" s="228" t="s">
        <v>139</v>
      </c>
      <c r="U256" s="228">
        <v>0</v>
      </c>
      <c r="V256" s="228">
        <f>ROUND(E256*U256,2)</f>
        <v>0</v>
      </c>
      <c r="W256" s="228"/>
      <c r="X256" s="228" t="s">
        <v>205</v>
      </c>
      <c r="Y256" s="209"/>
      <c r="Z256" s="209"/>
      <c r="AA256" s="209"/>
      <c r="AB256" s="209"/>
      <c r="AC256" s="209"/>
      <c r="AD256" s="209"/>
      <c r="AE256" s="209"/>
      <c r="AF256" s="209"/>
      <c r="AG256" s="209" t="s">
        <v>206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43">
        <v>118</v>
      </c>
      <c r="B257" s="244" t="s">
        <v>483</v>
      </c>
      <c r="C257" s="251" t="s">
        <v>484</v>
      </c>
      <c r="D257" s="245" t="s">
        <v>0</v>
      </c>
      <c r="E257" s="246">
        <v>217.52459999999999</v>
      </c>
      <c r="F257" s="247"/>
      <c r="G257" s="248">
        <f>ROUND(E257*F257,2)</f>
        <v>0</v>
      </c>
      <c r="H257" s="229">
        <v>0</v>
      </c>
      <c r="I257" s="228">
        <f>ROUND(E257*H257,2)</f>
        <v>0</v>
      </c>
      <c r="J257" s="229">
        <v>0.77</v>
      </c>
      <c r="K257" s="228">
        <f>ROUND(E257*J257,2)</f>
        <v>167.49</v>
      </c>
      <c r="L257" s="228">
        <v>15</v>
      </c>
      <c r="M257" s="228">
        <f>G257*(1+L257/100)</f>
        <v>0</v>
      </c>
      <c r="N257" s="228">
        <v>0</v>
      </c>
      <c r="O257" s="228">
        <f>ROUND(E257*N257,2)</f>
        <v>0</v>
      </c>
      <c r="P257" s="228">
        <v>0</v>
      </c>
      <c r="Q257" s="228">
        <f>ROUND(E257*P257,2)</f>
        <v>0</v>
      </c>
      <c r="R257" s="228"/>
      <c r="S257" s="228" t="s">
        <v>138</v>
      </c>
      <c r="T257" s="228" t="s">
        <v>139</v>
      </c>
      <c r="U257" s="228">
        <v>0</v>
      </c>
      <c r="V257" s="228">
        <f>ROUND(E257*U257,2)</f>
        <v>0</v>
      </c>
      <c r="W257" s="228"/>
      <c r="X257" s="228" t="s">
        <v>163</v>
      </c>
      <c r="Y257" s="209"/>
      <c r="Z257" s="209"/>
      <c r="AA257" s="209"/>
      <c r="AB257" s="209"/>
      <c r="AC257" s="209"/>
      <c r="AD257" s="209"/>
      <c r="AE257" s="209"/>
      <c r="AF257" s="209"/>
      <c r="AG257" s="209" t="s">
        <v>290</v>
      </c>
      <c r="AH257" s="209"/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x14ac:dyDescent="0.25">
      <c r="A258" s="231" t="s">
        <v>133</v>
      </c>
      <c r="B258" s="232" t="s">
        <v>91</v>
      </c>
      <c r="C258" s="250" t="s">
        <v>92</v>
      </c>
      <c r="D258" s="233"/>
      <c r="E258" s="234"/>
      <c r="F258" s="235"/>
      <c r="G258" s="236">
        <f>SUMIF(AG259:AG289,"&lt;&gt;NOR",G259:G289)</f>
        <v>0</v>
      </c>
      <c r="H258" s="230"/>
      <c r="I258" s="230">
        <f>SUM(I259:I289)</f>
        <v>13877.01</v>
      </c>
      <c r="J258" s="230"/>
      <c r="K258" s="230">
        <f>SUM(K259:K289)</f>
        <v>17369.16</v>
      </c>
      <c r="L258" s="230"/>
      <c r="M258" s="230">
        <f>SUM(M259:M289)</f>
        <v>0</v>
      </c>
      <c r="N258" s="230"/>
      <c r="O258" s="230">
        <f>SUM(O259:O289)</f>
        <v>0.13</v>
      </c>
      <c r="P258" s="230"/>
      <c r="Q258" s="230">
        <f>SUM(Q259:Q289)</f>
        <v>0</v>
      </c>
      <c r="R258" s="230"/>
      <c r="S258" s="230"/>
      <c r="T258" s="230"/>
      <c r="U258" s="230"/>
      <c r="V258" s="230">
        <f>SUM(V259:V289)</f>
        <v>30.790000000000003</v>
      </c>
      <c r="W258" s="230"/>
      <c r="X258" s="230"/>
      <c r="AG258" t="s">
        <v>134</v>
      </c>
    </row>
    <row r="259" spans="1:60" outlineLevel="1" x14ac:dyDescent="0.25">
      <c r="A259" s="237">
        <v>119</v>
      </c>
      <c r="B259" s="238" t="s">
        <v>485</v>
      </c>
      <c r="C259" s="252" t="s">
        <v>486</v>
      </c>
      <c r="D259" s="239" t="s">
        <v>172</v>
      </c>
      <c r="E259" s="240">
        <v>19.055</v>
      </c>
      <c r="F259" s="241"/>
      <c r="G259" s="242">
        <f>ROUND(E259*F259,2)</f>
        <v>0</v>
      </c>
      <c r="H259" s="229">
        <v>0</v>
      </c>
      <c r="I259" s="228">
        <f>ROUND(E259*H259,2)</f>
        <v>0</v>
      </c>
      <c r="J259" s="229">
        <v>50.4</v>
      </c>
      <c r="K259" s="228">
        <f>ROUND(E259*J259,2)</f>
        <v>960.37</v>
      </c>
      <c r="L259" s="228">
        <v>15</v>
      </c>
      <c r="M259" s="228">
        <f>G259*(1+L259/100)</f>
        <v>0</v>
      </c>
      <c r="N259" s="228">
        <v>0</v>
      </c>
      <c r="O259" s="228">
        <f>ROUND(E259*N259,2)</f>
        <v>0</v>
      </c>
      <c r="P259" s="228">
        <v>0</v>
      </c>
      <c r="Q259" s="228">
        <f>ROUND(E259*P259,2)</f>
        <v>0</v>
      </c>
      <c r="R259" s="228"/>
      <c r="S259" s="228" t="s">
        <v>138</v>
      </c>
      <c r="T259" s="228" t="s">
        <v>139</v>
      </c>
      <c r="U259" s="228">
        <v>0.1</v>
      </c>
      <c r="V259" s="228">
        <f>ROUND(E259*U259,2)</f>
        <v>1.91</v>
      </c>
      <c r="W259" s="228"/>
      <c r="X259" s="228" t="s">
        <v>163</v>
      </c>
      <c r="Y259" s="209"/>
      <c r="Z259" s="209"/>
      <c r="AA259" s="209"/>
      <c r="AB259" s="209"/>
      <c r="AC259" s="209"/>
      <c r="AD259" s="209"/>
      <c r="AE259" s="209"/>
      <c r="AF259" s="209"/>
      <c r="AG259" s="209" t="s">
        <v>164</v>
      </c>
      <c r="AH259" s="209"/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1" x14ac:dyDescent="0.25">
      <c r="A260" s="226"/>
      <c r="B260" s="227"/>
      <c r="C260" s="264" t="s">
        <v>487</v>
      </c>
      <c r="D260" s="260"/>
      <c r="E260" s="261">
        <v>2.625</v>
      </c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09"/>
      <c r="Z260" s="209"/>
      <c r="AA260" s="209"/>
      <c r="AB260" s="209"/>
      <c r="AC260" s="209"/>
      <c r="AD260" s="209"/>
      <c r="AE260" s="209"/>
      <c r="AF260" s="209"/>
      <c r="AG260" s="209" t="s">
        <v>166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ht="30.6" outlineLevel="1" x14ac:dyDescent="0.25">
      <c r="A261" s="226"/>
      <c r="B261" s="227"/>
      <c r="C261" s="264" t="s">
        <v>488</v>
      </c>
      <c r="D261" s="260"/>
      <c r="E261" s="261">
        <v>17.829999999999998</v>
      </c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09"/>
      <c r="Z261" s="209"/>
      <c r="AA261" s="209"/>
      <c r="AB261" s="209"/>
      <c r="AC261" s="209"/>
      <c r="AD261" s="209"/>
      <c r="AE261" s="209"/>
      <c r="AF261" s="209"/>
      <c r="AG261" s="209" t="s">
        <v>166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26"/>
      <c r="B262" s="227"/>
      <c r="C262" s="264" t="s">
        <v>489</v>
      </c>
      <c r="D262" s="260"/>
      <c r="E262" s="261">
        <v>-1.4</v>
      </c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09"/>
      <c r="Z262" s="209"/>
      <c r="AA262" s="209"/>
      <c r="AB262" s="209"/>
      <c r="AC262" s="209"/>
      <c r="AD262" s="209"/>
      <c r="AE262" s="209"/>
      <c r="AF262" s="209"/>
      <c r="AG262" s="209" t="s">
        <v>166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ht="20.399999999999999" outlineLevel="1" x14ac:dyDescent="0.25">
      <c r="A263" s="237">
        <v>120</v>
      </c>
      <c r="B263" s="238" t="s">
        <v>490</v>
      </c>
      <c r="C263" s="252" t="s">
        <v>491</v>
      </c>
      <c r="D263" s="239" t="s">
        <v>172</v>
      </c>
      <c r="E263" s="240">
        <v>19.055</v>
      </c>
      <c r="F263" s="241"/>
      <c r="G263" s="242">
        <f>ROUND(E263*F263,2)</f>
        <v>0</v>
      </c>
      <c r="H263" s="229">
        <v>142.66</v>
      </c>
      <c r="I263" s="228">
        <f>ROUND(E263*H263,2)</f>
        <v>2718.39</v>
      </c>
      <c r="J263" s="229">
        <v>653.34</v>
      </c>
      <c r="K263" s="228">
        <f>ROUND(E263*J263,2)</f>
        <v>12449.39</v>
      </c>
      <c r="L263" s="228">
        <v>15</v>
      </c>
      <c r="M263" s="228">
        <f>G263*(1+L263/100)</f>
        <v>0</v>
      </c>
      <c r="N263" s="228">
        <v>5.3499999999999997E-3</v>
      </c>
      <c r="O263" s="228">
        <f>ROUND(E263*N263,2)</f>
        <v>0.1</v>
      </c>
      <c r="P263" s="228">
        <v>0</v>
      </c>
      <c r="Q263" s="228">
        <f>ROUND(E263*P263,2)</f>
        <v>0</v>
      </c>
      <c r="R263" s="228"/>
      <c r="S263" s="228" t="s">
        <v>138</v>
      </c>
      <c r="T263" s="228" t="s">
        <v>139</v>
      </c>
      <c r="U263" s="228">
        <v>1.288</v>
      </c>
      <c r="V263" s="228">
        <f>ROUND(E263*U263,2)</f>
        <v>24.54</v>
      </c>
      <c r="W263" s="228"/>
      <c r="X263" s="228" t="s">
        <v>163</v>
      </c>
      <c r="Y263" s="209"/>
      <c r="Z263" s="209"/>
      <c r="AA263" s="209"/>
      <c r="AB263" s="209"/>
      <c r="AC263" s="209"/>
      <c r="AD263" s="209"/>
      <c r="AE263" s="209"/>
      <c r="AF263" s="209"/>
      <c r="AG263" s="209" t="s">
        <v>164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5">
      <c r="A264" s="226"/>
      <c r="B264" s="227"/>
      <c r="C264" s="264" t="s">
        <v>487</v>
      </c>
      <c r="D264" s="260"/>
      <c r="E264" s="261">
        <v>2.625</v>
      </c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09"/>
      <c r="Z264" s="209"/>
      <c r="AA264" s="209"/>
      <c r="AB264" s="209"/>
      <c r="AC264" s="209"/>
      <c r="AD264" s="209"/>
      <c r="AE264" s="209"/>
      <c r="AF264" s="209"/>
      <c r="AG264" s="209" t="s">
        <v>166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ht="30.6" outlineLevel="1" x14ac:dyDescent="0.25">
      <c r="A265" s="226"/>
      <c r="B265" s="227"/>
      <c r="C265" s="264" t="s">
        <v>488</v>
      </c>
      <c r="D265" s="260"/>
      <c r="E265" s="261">
        <v>17.829999999999998</v>
      </c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166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1" x14ac:dyDescent="0.25">
      <c r="A266" s="226"/>
      <c r="B266" s="227"/>
      <c r="C266" s="264" t="s">
        <v>489</v>
      </c>
      <c r="D266" s="260"/>
      <c r="E266" s="261">
        <v>-1.4</v>
      </c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166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37">
        <v>121</v>
      </c>
      <c r="B267" s="238" t="s">
        <v>492</v>
      </c>
      <c r="C267" s="252" t="s">
        <v>493</v>
      </c>
      <c r="D267" s="239" t="s">
        <v>172</v>
      </c>
      <c r="E267" s="240">
        <v>19.055</v>
      </c>
      <c r="F267" s="241"/>
      <c r="G267" s="242">
        <f>ROUND(E267*F267,2)</f>
        <v>0</v>
      </c>
      <c r="H267" s="229">
        <v>9.1999999999999993</v>
      </c>
      <c r="I267" s="228">
        <f>ROUND(E267*H267,2)</f>
        <v>175.31</v>
      </c>
      <c r="J267" s="229">
        <v>0</v>
      </c>
      <c r="K267" s="228">
        <f>ROUND(E267*J267,2)</f>
        <v>0</v>
      </c>
      <c r="L267" s="228">
        <v>15</v>
      </c>
      <c r="M267" s="228">
        <f>G267*(1+L267/100)</f>
        <v>0</v>
      </c>
      <c r="N267" s="228">
        <v>8.9999999999999998E-4</v>
      </c>
      <c r="O267" s="228">
        <f>ROUND(E267*N267,2)</f>
        <v>0.02</v>
      </c>
      <c r="P267" s="228">
        <v>0</v>
      </c>
      <c r="Q267" s="228">
        <f>ROUND(E267*P267,2)</f>
        <v>0</v>
      </c>
      <c r="R267" s="228"/>
      <c r="S267" s="228" t="s">
        <v>138</v>
      </c>
      <c r="T267" s="228" t="s">
        <v>139</v>
      </c>
      <c r="U267" s="228">
        <v>0</v>
      </c>
      <c r="V267" s="228">
        <f>ROUND(E267*U267,2)</f>
        <v>0</v>
      </c>
      <c r="W267" s="228"/>
      <c r="X267" s="228" t="s">
        <v>163</v>
      </c>
      <c r="Y267" s="209"/>
      <c r="Z267" s="209"/>
      <c r="AA267" s="209"/>
      <c r="AB267" s="209"/>
      <c r="AC267" s="209"/>
      <c r="AD267" s="209"/>
      <c r="AE267" s="209"/>
      <c r="AF267" s="209"/>
      <c r="AG267" s="209" t="s">
        <v>164</v>
      </c>
      <c r="AH267" s="209"/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26"/>
      <c r="B268" s="227"/>
      <c r="C268" s="264" t="s">
        <v>487</v>
      </c>
      <c r="D268" s="260"/>
      <c r="E268" s="261">
        <v>2.625</v>
      </c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09"/>
      <c r="Z268" s="209"/>
      <c r="AA268" s="209"/>
      <c r="AB268" s="209"/>
      <c r="AC268" s="209"/>
      <c r="AD268" s="209"/>
      <c r="AE268" s="209"/>
      <c r="AF268" s="209"/>
      <c r="AG268" s="209" t="s">
        <v>166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ht="30.6" outlineLevel="1" x14ac:dyDescent="0.25">
      <c r="A269" s="226"/>
      <c r="B269" s="227"/>
      <c r="C269" s="264" t="s">
        <v>488</v>
      </c>
      <c r="D269" s="260"/>
      <c r="E269" s="261">
        <v>17.829999999999998</v>
      </c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09"/>
      <c r="Z269" s="209"/>
      <c r="AA269" s="209"/>
      <c r="AB269" s="209"/>
      <c r="AC269" s="209"/>
      <c r="AD269" s="209"/>
      <c r="AE269" s="209"/>
      <c r="AF269" s="209"/>
      <c r="AG269" s="209" t="s">
        <v>166</v>
      </c>
      <c r="AH269" s="209">
        <v>0</v>
      </c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1" x14ac:dyDescent="0.25">
      <c r="A270" s="226"/>
      <c r="B270" s="227"/>
      <c r="C270" s="264" t="s">
        <v>489</v>
      </c>
      <c r="D270" s="260"/>
      <c r="E270" s="261">
        <v>-1.4</v>
      </c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166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37">
        <v>122</v>
      </c>
      <c r="B271" s="238" t="s">
        <v>494</v>
      </c>
      <c r="C271" s="252" t="s">
        <v>495</v>
      </c>
      <c r="D271" s="239" t="s">
        <v>178</v>
      </c>
      <c r="E271" s="240">
        <v>13.145</v>
      </c>
      <c r="F271" s="241"/>
      <c r="G271" s="242">
        <f>ROUND(E271*F271,2)</f>
        <v>0</v>
      </c>
      <c r="H271" s="229">
        <v>0</v>
      </c>
      <c r="I271" s="228">
        <f>ROUND(E271*H271,2)</f>
        <v>0</v>
      </c>
      <c r="J271" s="229">
        <v>60.5</v>
      </c>
      <c r="K271" s="228">
        <f>ROUND(E271*J271,2)</f>
        <v>795.27</v>
      </c>
      <c r="L271" s="228">
        <v>15</v>
      </c>
      <c r="M271" s="228">
        <f>G271*(1+L271/100)</f>
        <v>0</v>
      </c>
      <c r="N271" s="228">
        <v>0</v>
      </c>
      <c r="O271" s="228">
        <f>ROUND(E271*N271,2)</f>
        <v>0</v>
      </c>
      <c r="P271" s="228">
        <v>0</v>
      </c>
      <c r="Q271" s="228">
        <f>ROUND(E271*P271,2)</f>
        <v>0</v>
      </c>
      <c r="R271" s="228"/>
      <c r="S271" s="228" t="s">
        <v>138</v>
      </c>
      <c r="T271" s="228" t="s">
        <v>139</v>
      </c>
      <c r="U271" s="228">
        <v>0.12</v>
      </c>
      <c r="V271" s="228">
        <f>ROUND(E271*U271,2)</f>
        <v>1.58</v>
      </c>
      <c r="W271" s="228"/>
      <c r="X271" s="228" t="s">
        <v>163</v>
      </c>
      <c r="Y271" s="209"/>
      <c r="Z271" s="209"/>
      <c r="AA271" s="209"/>
      <c r="AB271" s="209"/>
      <c r="AC271" s="209"/>
      <c r="AD271" s="209"/>
      <c r="AE271" s="209"/>
      <c r="AF271" s="209"/>
      <c r="AG271" s="209" t="s">
        <v>164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5">
      <c r="A272" s="226"/>
      <c r="B272" s="227"/>
      <c r="C272" s="264" t="s">
        <v>440</v>
      </c>
      <c r="D272" s="260"/>
      <c r="E272" s="261">
        <v>10</v>
      </c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09"/>
      <c r="Z272" s="209"/>
      <c r="AA272" s="209"/>
      <c r="AB272" s="209"/>
      <c r="AC272" s="209"/>
      <c r="AD272" s="209"/>
      <c r="AE272" s="209"/>
      <c r="AF272" s="209"/>
      <c r="AG272" s="209" t="s">
        <v>166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26"/>
      <c r="B273" s="227"/>
      <c r="C273" s="264" t="s">
        <v>450</v>
      </c>
      <c r="D273" s="260"/>
      <c r="E273" s="261">
        <v>1</v>
      </c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09"/>
      <c r="Z273" s="209"/>
      <c r="AA273" s="209"/>
      <c r="AB273" s="209"/>
      <c r="AC273" s="209"/>
      <c r="AD273" s="209"/>
      <c r="AE273" s="209"/>
      <c r="AF273" s="209"/>
      <c r="AG273" s="209" t="s">
        <v>166</v>
      </c>
      <c r="AH273" s="209">
        <v>0</v>
      </c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26"/>
      <c r="B274" s="227"/>
      <c r="C274" s="264" t="s">
        <v>496</v>
      </c>
      <c r="D274" s="260"/>
      <c r="E274" s="261">
        <v>0.85</v>
      </c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09"/>
      <c r="Z274" s="209"/>
      <c r="AA274" s="209"/>
      <c r="AB274" s="209"/>
      <c r="AC274" s="209"/>
      <c r="AD274" s="209"/>
      <c r="AE274" s="209"/>
      <c r="AF274" s="209"/>
      <c r="AG274" s="209" t="s">
        <v>166</v>
      </c>
      <c r="AH274" s="209">
        <v>0</v>
      </c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26"/>
      <c r="B275" s="227"/>
      <c r="C275" s="264" t="s">
        <v>497</v>
      </c>
      <c r="D275" s="260"/>
      <c r="E275" s="261">
        <v>1.2949999999999999</v>
      </c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09"/>
      <c r="Z275" s="209"/>
      <c r="AA275" s="209"/>
      <c r="AB275" s="209"/>
      <c r="AC275" s="209"/>
      <c r="AD275" s="209"/>
      <c r="AE275" s="209"/>
      <c r="AF275" s="209"/>
      <c r="AG275" s="209" t="s">
        <v>166</v>
      </c>
      <c r="AH275" s="209">
        <v>0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43">
        <v>123</v>
      </c>
      <c r="B276" s="244" t="s">
        <v>498</v>
      </c>
      <c r="C276" s="251" t="s">
        <v>499</v>
      </c>
      <c r="D276" s="245" t="s">
        <v>169</v>
      </c>
      <c r="E276" s="246">
        <v>10</v>
      </c>
      <c r="F276" s="247"/>
      <c r="G276" s="248">
        <f>ROUND(E276*F276,2)</f>
        <v>0</v>
      </c>
      <c r="H276" s="229">
        <v>8.43</v>
      </c>
      <c r="I276" s="228">
        <f>ROUND(E276*H276,2)</f>
        <v>84.3</v>
      </c>
      <c r="J276" s="229">
        <v>131.57</v>
      </c>
      <c r="K276" s="228">
        <f>ROUND(E276*J276,2)</f>
        <v>1315.7</v>
      </c>
      <c r="L276" s="228">
        <v>15</v>
      </c>
      <c r="M276" s="228">
        <f>G276*(1+L276/100)</f>
        <v>0</v>
      </c>
      <c r="N276" s="228">
        <v>0</v>
      </c>
      <c r="O276" s="228">
        <f>ROUND(E276*N276,2)</f>
        <v>0</v>
      </c>
      <c r="P276" s="228">
        <v>0</v>
      </c>
      <c r="Q276" s="228">
        <f>ROUND(E276*P276,2)</f>
        <v>0</v>
      </c>
      <c r="R276" s="228"/>
      <c r="S276" s="228" t="s">
        <v>189</v>
      </c>
      <c r="T276" s="228" t="s">
        <v>139</v>
      </c>
      <c r="U276" s="228">
        <v>0.11</v>
      </c>
      <c r="V276" s="228">
        <f>ROUND(E276*U276,2)</f>
        <v>1.1000000000000001</v>
      </c>
      <c r="W276" s="228"/>
      <c r="X276" s="228" t="s">
        <v>163</v>
      </c>
      <c r="Y276" s="209"/>
      <c r="Z276" s="209"/>
      <c r="AA276" s="209"/>
      <c r="AB276" s="209"/>
      <c r="AC276" s="209"/>
      <c r="AD276" s="209"/>
      <c r="AE276" s="209"/>
      <c r="AF276" s="209"/>
      <c r="AG276" s="209" t="s">
        <v>164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37">
        <v>124</v>
      </c>
      <c r="B277" s="238" t="s">
        <v>500</v>
      </c>
      <c r="C277" s="252" t="s">
        <v>501</v>
      </c>
      <c r="D277" s="239" t="s">
        <v>172</v>
      </c>
      <c r="E277" s="240">
        <v>20.9605</v>
      </c>
      <c r="F277" s="241"/>
      <c r="G277" s="242">
        <f>ROUND(E277*F277,2)</f>
        <v>0</v>
      </c>
      <c r="H277" s="229">
        <v>450</v>
      </c>
      <c r="I277" s="228">
        <f>ROUND(E277*H277,2)</f>
        <v>9432.23</v>
      </c>
      <c r="J277" s="229">
        <v>0</v>
      </c>
      <c r="K277" s="228">
        <f>ROUND(E277*J277,2)</f>
        <v>0</v>
      </c>
      <c r="L277" s="228">
        <v>15</v>
      </c>
      <c r="M277" s="228">
        <f>G277*(1+L277/100)</f>
        <v>0</v>
      </c>
      <c r="N277" s="228">
        <v>0</v>
      </c>
      <c r="O277" s="228">
        <f>ROUND(E277*N277,2)</f>
        <v>0</v>
      </c>
      <c r="P277" s="228">
        <v>0</v>
      </c>
      <c r="Q277" s="228">
        <f>ROUND(E277*P277,2)</f>
        <v>0</v>
      </c>
      <c r="R277" s="228"/>
      <c r="S277" s="228" t="s">
        <v>138</v>
      </c>
      <c r="T277" s="228" t="s">
        <v>139</v>
      </c>
      <c r="U277" s="228">
        <v>0</v>
      </c>
      <c r="V277" s="228">
        <f>ROUND(E277*U277,2)</f>
        <v>0</v>
      </c>
      <c r="W277" s="228"/>
      <c r="X277" s="228" t="s">
        <v>205</v>
      </c>
      <c r="Y277" s="209"/>
      <c r="Z277" s="209"/>
      <c r="AA277" s="209"/>
      <c r="AB277" s="209"/>
      <c r="AC277" s="209"/>
      <c r="AD277" s="209"/>
      <c r="AE277" s="209"/>
      <c r="AF277" s="209"/>
      <c r="AG277" s="209" t="s">
        <v>206</v>
      </c>
      <c r="AH277" s="209"/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26"/>
      <c r="B278" s="227"/>
      <c r="C278" s="265" t="s">
        <v>453</v>
      </c>
      <c r="D278" s="262"/>
      <c r="E278" s="263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09"/>
      <c r="Z278" s="209"/>
      <c r="AA278" s="209"/>
      <c r="AB278" s="209"/>
      <c r="AC278" s="209"/>
      <c r="AD278" s="209"/>
      <c r="AE278" s="209"/>
      <c r="AF278" s="209"/>
      <c r="AG278" s="209" t="s">
        <v>166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26"/>
      <c r="B279" s="227"/>
      <c r="C279" s="266" t="s">
        <v>502</v>
      </c>
      <c r="D279" s="262"/>
      <c r="E279" s="263">
        <v>2.625</v>
      </c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166</v>
      </c>
      <c r="AH279" s="209">
        <v>2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ht="30.6" outlineLevel="1" x14ac:dyDescent="0.25">
      <c r="A280" s="226"/>
      <c r="B280" s="227"/>
      <c r="C280" s="266" t="s">
        <v>503</v>
      </c>
      <c r="D280" s="262"/>
      <c r="E280" s="263">
        <v>17.829999999999998</v>
      </c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166</v>
      </c>
      <c r="AH280" s="209">
        <v>2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26"/>
      <c r="B281" s="227"/>
      <c r="C281" s="266" t="s">
        <v>504</v>
      </c>
      <c r="D281" s="262"/>
      <c r="E281" s="263">
        <v>-1.4</v>
      </c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09"/>
      <c r="Z281" s="209"/>
      <c r="AA281" s="209"/>
      <c r="AB281" s="209"/>
      <c r="AC281" s="209"/>
      <c r="AD281" s="209"/>
      <c r="AE281" s="209"/>
      <c r="AF281" s="209"/>
      <c r="AG281" s="209" t="s">
        <v>166</v>
      </c>
      <c r="AH281" s="209">
        <v>2</v>
      </c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1" x14ac:dyDescent="0.25">
      <c r="A282" s="226"/>
      <c r="B282" s="227"/>
      <c r="C282" s="265" t="s">
        <v>456</v>
      </c>
      <c r="D282" s="262"/>
      <c r="E282" s="263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09"/>
      <c r="Z282" s="209"/>
      <c r="AA282" s="209"/>
      <c r="AB282" s="209"/>
      <c r="AC282" s="209"/>
      <c r="AD282" s="209"/>
      <c r="AE282" s="209"/>
      <c r="AF282" s="209"/>
      <c r="AG282" s="209" t="s">
        <v>166</v>
      </c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26"/>
      <c r="B283" s="227"/>
      <c r="C283" s="264" t="s">
        <v>505</v>
      </c>
      <c r="D283" s="260"/>
      <c r="E283" s="261">
        <v>20.9605</v>
      </c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09"/>
      <c r="Z283" s="209"/>
      <c r="AA283" s="209"/>
      <c r="AB283" s="209"/>
      <c r="AC283" s="209"/>
      <c r="AD283" s="209"/>
      <c r="AE283" s="209"/>
      <c r="AF283" s="209"/>
      <c r="AG283" s="209" t="s">
        <v>166</v>
      </c>
      <c r="AH283" s="209">
        <v>0</v>
      </c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37">
        <v>125</v>
      </c>
      <c r="B284" s="238" t="s">
        <v>506</v>
      </c>
      <c r="C284" s="252" t="s">
        <v>507</v>
      </c>
      <c r="D284" s="239" t="s">
        <v>178</v>
      </c>
      <c r="E284" s="240">
        <v>4.1449999999999996</v>
      </c>
      <c r="F284" s="241"/>
      <c r="G284" s="242">
        <f>ROUND(E284*F284,2)</f>
        <v>0</v>
      </c>
      <c r="H284" s="229">
        <v>39.03</v>
      </c>
      <c r="I284" s="228">
        <f>ROUND(E284*H284,2)</f>
        <v>161.78</v>
      </c>
      <c r="J284" s="229">
        <v>201.47</v>
      </c>
      <c r="K284" s="228">
        <f>ROUND(E284*J284,2)</f>
        <v>835.09</v>
      </c>
      <c r="L284" s="228">
        <v>15</v>
      </c>
      <c r="M284" s="228">
        <f>G284*(1+L284/100)</f>
        <v>0</v>
      </c>
      <c r="N284" s="228">
        <v>1.5100000000000001E-3</v>
      </c>
      <c r="O284" s="228">
        <f>ROUND(E284*N284,2)</f>
        <v>0.01</v>
      </c>
      <c r="P284" s="228">
        <v>0</v>
      </c>
      <c r="Q284" s="228">
        <f>ROUND(E284*P284,2)</f>
        <v>0</v>
      </c>
      <c r="R284" s="228"/>
      <c r="S284" s="228" t="s">
        <v>189</v>
      </c>
      <c r="T284" s="228" t="s">
        <v>189</v>
      </c>
      <c r="U284" s="228">
        <v>0.4</v>
      </c>
      <c r="V284" s="228">
        <f>ROUND(E284*U284,2)</f>
        <v>1.66</v>
      </c>
      <c r="W284" s="228"/>
      <c r="X284" s="228" t="s">
        <v>163</v>
      </c>
      <c r="Y284" s="209"/>
      <c r="Z284" s="209"/>
      <c r="AA284" s="209"/>
      <c r="AB284" s="209"/>
      <c r="AC284" s="209"/>
      <c r="AD284" s="209"/>
      <c r="AE284" s="209"/>
      <c r="AF284" s="209"/>
      <c r="AG284" s="209" t="s">
        <v>164</v>
      </c>
      <c r="AH284" s="209"/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5">
      <c r="A285" s="226"/>
      <c r="B285" s="227"/>
      <c r="C285" s="264" t="s">
        <v>508</v>
      </c>
      <c r="D285" s="260"/>
      <c r="E285" s="261">
        <v>2</v>
      </c>
      <c r="F285" s="228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09"/>
      <c r="Z285" s="209"/>
      <c r="AA285" s="209"/>
      <c r="AB285" s="209"/>
      <c r="AC285" s="209"/>
      <c r="AD285" s="209"/>
      <c r="AE285" s="209"/>
      <c r="AF285" s="209"/>
      <c r="AG285" s="209" t="s">
        <v>166</v>
      </c>
      <c r="AH285" s="209">
        <v>0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26"/>
      <c r="B286" s="227"/>
      <c r="C286" s="264" t="s">
        <v>496</v>
      </c>
      <c r="D286" s="260"/>
      <c r="E286" s="261">
        <v>0.85</v>
      </c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166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5">
      <c r="A287" s="226"/>
      <c r="B287" s="227"/>
      <c r="C287" s="264" t="s">
        <v>497</v>
      </c>
      <c r="D287" s="260"/>
      <c r="E287" s="261">
        <v>1.2949999999999999</v>
      </c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09"/>
      <c r="Z287" s="209"/>
      <c r="AA287" s="209"/>
      <c r="AB287" s="209"/>
      <c r="AC287" s="209"/>
      <c r="AD287" s="209"/>
      <c r="AE287" s="209"/>
      <c r="AF287" s="209"/>
      <c r="AG287" s="209" t="s">
        <v>166</v>
      </c>
      <c r="AH287" s="209">
        <v>0</v>
      </c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43">
        <v>126</v>
      </c>
      <c r="B288" s="244" t="s">
        <v>509</v>
      </c>
      <c r="C288" s="251" t="s">
        <v>510</v>
      </c>
      <c r="D288" s="245" t="s">
        <v>178</v>
      </c>
      <c r="E288" s="246">
        <v>15</v>
      </c>
      <c r="F288" s="247"/>
      <c r="G288" s="248">
        <f>ROUND(E288*F288,2)</f>
        <v>0</v>
      </c>
      <c r="H288" s="229">
        <v>87</v>
      </c>
      <c r="I288" s="228">
        <f>ROUND(E288*H288,2)</f>
        <v>1305</v>
      </c>
      <c r="J288" s="229">
        <v>0</v>
      </c>
      <c r="K288" s="228">
        <f>ROUND(E288*J288,2)</f>
        <v>0</v>
      </c>
      <c r="L288" s="228">
        <v>15</v>
      </c>
      <c r="M288" s="228">
        <f>G288*(1+L288/100)</f>
        <v>0</v>
      </c>
      <c r="N288" s="228">
        <v>2.2000000000000001E-4</v>
      </c>
      <c r="O288" s="228">
        <f>ROUND(E288*N288,2)</f>
        <v>0</v>
      </c>
      <c r="P288" s="228">
        <v>0</v>
      </c>
      <c r="Q288" s="228">
        <f>ROUND(E288*P288,2)</f>
        <v>0</v>
      </c>
      <c r="R288" s="228"/>
      <c r="S288" s="228" t="s">
        <v>138</v>
      </c>
      <c r="T288" s="228" t="s">
        <v>139</v>
      </c>
      <c r="U288" s="228">
        <v>0</v>
      </c>
      <c r="V288" s="228">
        <f>ROUND(E288*U288,2)</f>
        <v>0</v>
      </c>
      <c r="W288" s="228"/>
      <c r="X288" s="228" t="s">
        <v>205</v>
      </c>
      <c r="Y288" s="209"/>
      <c r="Z288" s="209"/>
      <c r="AA288" s="209"/>
      <c r="AB288" s="209"/>
      <c r="AC288" s="209"/>
      <c r="AD288" s="209"/>
      <c r="AE288" s="209"/>
      <c r="AF288" s="209"/>
      <c r="AG288" s="209" t="s">
        <v>206</v>
      </c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43">
        <v>127</v>
      </c>
      <c r="B289" s="244" t="s">
        <v>511</v>
      </c>
      <c r="C289" s="251" t="s">
        <v>512</v>
      </c>
      <c r="D289" s="245" t="s">
        <v>0</v>
      </c>
      <c r="E289" s="246">
        <v>277.6284</v>
      </c>
      <c r="F289" s="247"/>
      <c r="G289" s="248">
        <f>ROUND(E289*F289,2)</f>
        <v>0</v>
      </c>
      <c r="H289" s="229">
        <v>0</v>
      </c>
      <c r="I289" s="228">
        <f>ROUND(E289*H289,2)</f>
        <v>0</v>
      </c>
      <c r="J289" s="229">
        <v>3.65</v>
      </c>
      <c r="K289" s="228">
        <f>ROUND(E289*J289,2)</f>
        <v>1013.34</v>
      </c>
      <c r="L289" s="228">
        <v>15</v>
      </c>
      <c r="M289" s="228">
        <f>G289*(1+L289/100)</f>
        <v>0</v>
      </c>
      <c r="N289" s="228">
        <v>0</v>
      </c>
      <c r="O289" s="228">
        <f>ROUND(E289*N289,2)</f>
        <v>0</v>
      </c>
      <c r="P289" s="228">
        <v>0</v>
      </c>
      <c r="Q289" s="228">
        <f>ROUND(E289*P289,2)</f>
        <v>0</v>
      </c>
      <c r="R289" s="228"/>
      <c r="S289" s="228" t="s">
        <v>138</v>
      </c>
      <c r="T289" s="228" t="s">
        <v>139</v>
      </c>
      <c r="U289" s="228">
        <v>0</v>
      </c>
      <c r="V289" s="228">
        <f>ROUND(E289*U289,2)</f>
        <v>0</v>
      </c>
      <c r="W289" s="228"/>
      <c r="X289" s="228" t="s">
        <v>163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290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x14ac:dyDescent="0.25">
      <c r="A290" s="231" t="s">
        <v>133</v>
      </c>
      <c r="B290" s="232" t="s">
        <v>93</v>
      </c>
      <c r="C290" s="250" t="s">
        <v>94</v>
      </c>
      <c r="D290" s="233"/>
      <c r="E290" s="234"/>
      <c r="F290" s="235"/>
      <c r="G290" s="236">
        <f>SUMIF(AG291:AG294,"&lt;&gt;NOR",G291:G294)</f>
        <v>0</v>
      </c>
      <c r="H290" s="230"/>
      <c r="I290" s="230">
        <f>SUM(I291:I294)</f>
        <v>338.75</v>
      </c>
      <c r="J290" s="230"/>
      <c r="K290" s="230">
        <f>SUM(K291:K294)</f>
        <v>1314.29</v>
      </c>
      <c r="L290" s="230"/>
      <c r="M290" s="230">
        <f>SUM(M291:M294)</f>
        <v>0</v>
      </c>
      <c r="N290" s="230"/>
      <c r="O290" s="230">
        <f>SUM(O291:O294)</f>
        <v>0</v>
      </c>
      <c r="P290" s="230"/>
      <c r="Q290" s="230">
        <f>SUM(Q291:Q294)</f>
        <v>0</v>
      </c>
      <c r="R290" s="230"/>
      <c r="S290" s="230"/>
      <c r="T290" s="230"/>
      <c r="U290" s="230"/>
      <c r="V290" s="230">
        <f>SUM(V291:V294)</f>
        <v>2.7</v>
      </c>
      <c r="W290" s="230"/>
      <c r="X290" s="230"/>
      <c r="AG290" t="s">
        <v>134</v>
      </c>
    </row>
    <row r="291" spans="1:60" outlineLevel="1" x14ac:dyDescent="0.25">
      <c r="A291" s="243">
        <v>128</v>
      </c>
      <c r="B291" s="244" t="s">
        <v>513</v>
      </c>
      <c r="C291" s="251" t="s">
        <v>514</v>
      </c>
      <c r="D291" s="245" t="s">
        <v>178</v>
      </c>
      <c r="E291" s="246">
        <v>10</v>
      </c>
      <c r="F291" s="247"/>
      <c r="G291" s="248">
        <f>ROUND(E291*F291,2)</f>
        <v>0</v>
      </c>
      <c r="H291" s="229">
        <v>16.11</v>
      </c>
      <c r="I291" s="228">
        <f>ROUND(E291*H291,2)</f>
        <v>161.1</v>
      </c>
      <c r="J291" s="229">
        <v>58.49</v>
      </c>
      <c r="K291" s="228">
        <f>ROUND(E291*J291,2)</f>
        <v>584.9</v>
      </c>
      <c r="L291" s="228">
        <v>15</v>
      </c>
      <c r="M291" s="228">
        <f>G291*(1+L291/100)</f>
        <v>0</v>
      </c>
      <c r="N291" s="228">
        <v>9.0000000000000006E-5</v>
      </c>
      <c r="O291" s="228">
        <f>ROUND(E291*N291,2)</f>
        <v>0</v>
      </c>
      <c r="P291" s="228">
        <v>0</v>
      </c>
      <c r="Q291" s="228">
        <f>ROUND(E291*P291,2)</f>
        <v>0</v>
      </c>
      <c r="R291" s="228"/>
      <c r="S291" s="228" t="s">
        <v>138</v>
      </c>
      <c r="T291" s="228" t="s">
        <v>139</v>
      </c>
      <c r="U291" s="228">
        <v>0.11600000000000001</v>
      </c>
      <c r="V291" s="228">
        <f>ROUND(E291*U291,2)</f>
        <v>1.1599999999999999</v>
      </c>
      <c r="W291" s="228"/>
      <c r="X291" s="228" t="s">
        <v>163</v>
      </c>
      <c r="Y291" s="209"/>
      <c r="Z291" s="209"/>
      <c r="AA291" s="209"/>
      <c r="AB291" s="209"/>
      <c r="AC291" s="209"/>
      <c r="AD291" s="209"/>
      <c r="AE291" s="209"/>
      <c r="AF291" s="209"/>
      <c r="AG291" s="209" t="s">
        <v>164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37">
        <v>129</v>
      </c>
      <c r="B292" s="238" t="s">
        <v>515</v>
      </c>
      <c r="C292" s="252" t="s">
        <v>516</v>
      </c>
      <c r="D292" s="239" t="s">
        <v>172</v>
      </c>
      <c r="E292" s="240">
        <v>3.7250000000000001</v>
      </c>
      <c r="F292" s="241"/>
      <c r="G292" s="242">
        <f>ROUND(E292*F292,2)</f>
        <v>0</v>
      </c>
      <c r="H292" s="229">
        <v>47.69</v>
      </c>
      <c r="I292" s="228">
        <f>ROUND(E292*H292,2)</f>
        <v>177.65</v>
      </c>
      <c r="J292" s="229">
        <v>195.81</v>
      </c>
      <c r="K292" s="228">
        <f>ROUND(E292*J292,2)</f>
        <v>729.39</v>
      </c>
      <c r="L292" s="228">
        <v>15</v>
      </c>
      <c r="M292" s="228">
        <f>G292*(1+L292/100)</f>
        <v>0</v>
      </c>
      <c r="N292" s="228">
        <v>3.6000000000000002E-4</v>
      </c>
      <c r="O292" s="228">
        <f>ROUND(E292*N292,2)</f>
        <v>0</v>
      </c>
      <c r="P292" s="228">
        <v>0</v>
      </c>
      <c r="Q292" s="228">
        <f>ROUND(E292*P292,2)</f>
        <v>0</v>
      </c>
      <c r="R292" s="228"/>
      <c r="S292" s="228" t="s">
        <v>138</v>
      </c>
      <c r="T292" s="228" t="s">
        <v>139</v>
      </c>
      <c r="U292" s="228">
        <v>0.41299999999999998</v>
      </c>
      <c r="V292" s="228">
        <f>ROUND(E292*U292,2)</f>
        <v>1.54</v>
      </c>
      <c r="W292" s="228"/>
      <c r="X292" s="228" t="s">
        <v>163</v>
      </c>
      <c r="Y292" s="209"/>
      <c r="Z292" s="209"/>
      <c r="AA292" s="209"/>
      <c r="AB292" s="209"/>
      <c r="AC292" s="209"/>
      <c r="AD292" s="209"/>
      <c r="AE292" s="209"/>
      <c r="AF292" s="209"/>
      <c r="AG292" s="209" t="s">
        <v>164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26"/>
      <c r="B293" s="227"/>
      <c r="C293" s="264" t="s">
        <v>517</v>
      </c>
      <c r="D293" s="260"/>
      <c r="E293" s="261">
        <v>2.5</v>
      </c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09"/>
      <c r="Z293" s="209"/>
      <c r="AA293" s="209"/>
      <c r="AB293" s="209"/>
      <c r="AC293" s="209"/>
      <c r="AD293" s="209"/>
      <c r="AE293" s="209"/>
      <c r="AF293" s="209"/>
      <c r="AG293" s="209" t="s">
        <v>166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64" t="s">
        <v>518</v>
      </c>
      <c r="D294" s="260"/>
      <c r="E294" s="261">
        <v>1.23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166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x14ac:dyDescent="0.25">
      <c r="A295" s="231" t="s">
        <v>133</v>
      </c>
      <c r="B295" s="232" t="s">
        <v>95</v>
      </c>
      <c r="C295" s="250" t="s">
        <v>96</v>
      </c>
      <c r="D295" s="233"/>
      <c r="E295" s="234"/>
      <c r="F295" s="235"/>
      <c r="G295" s="236">
        <f>SUMIF(AG296:AG322,"&lt;&gt;NOR",G296:G322)</f>
        <v>0</v>
      </c>
      <c r="H295" s="230"/>
      <c r="I295" s="230">
        <f>SUM(I296:I322)</f>
        <v>748.3599999999999</v>
      </c>
      <c r="J295" s="230"/>
      <c r="K295" s="230">
        <f>SUM(K296:K322)</f>
        <v>11631.44</v>
      </c>
      <c r="L295" s="230"/>
      <c r="M295" s="230">
        <f>SUM(M296:M322)</f>
        <v>0</v>
      </c>
      <c r="N295" s="230"/>
      <c r="O295" s="230">
        <f>SUM(O296:O322)</f>
        <v>0.02</v>
      </c>
      <c r="P295" s="230"/>
      <c r="Q295" s="230">
        <f>SUM(Q296:Q322)</f>
        <v>0</v>
      </c>
      <c r="R295" s="230"/>
      <c r="S295" s="230"/>
      <c r="T295" s="230"/>
      <c r="U295" s="230"/>
      <c r="V295" s="230">
        <f>SUM(V296:V322)</f>
        <v>18.920000000000002</v>
      </c>
      <c r="W295" s="230"/>
      <c r="X295" s="230"/>
      <c r="AG295" t="s">
        <v>134</v>
      </c>
    </row>
    <row r="296" spans="1:60" outlineLevel="1" x14ac:dyDescent="0.25">
      <c r="A296" s="237">
        <v>130</v>
      </c>
      <c r="B296" s="238" t="s">
        <v>519</v>
      </c>
      <c r="C296" s="252" t="s">
        <v>520</v>
      </c>
      <c r="D296" s="239" t="s">
        <v>172</v>
      </c>
      <c r="E296" s="240">
        <v>82.88</v>
      </c>
      <c r="F296" s="241"/>
      <c r="G296" s="242">
        <f>ROUND(E296*F296,2)</f>
        <v>0</v>
      </c>
      <c r="H296" s="229">
        <v>0.1</v>
      </c>
      <c r="I296" s="228">
        <f>ROUND(E296*H296,2)</f>
        <v>8.2899999999999991</v>
      </c>
      <c r="J296" s="229">
        <v>34</v>
      </c>
      <c r="K296" s="228">
        <f>ROUND(E296*J296,2)</f>
        <v>2817.92</v>
      </c>
      <c r="L296" s="228">
        <v>15</v>
      </c>
      <c r="M296" s="228">
        <f>G296*(1+L296/100)</f>
        <v>0</v>
      </c>
      <c r="N296" s="228">
        <v>0</v>
      </c>
      <c r="O296" s="228">
        <f>ROUND(E296*N296,2)</f>
        <v>0</v>
      </c>
      <c r="P296" s="228">
        <v>0</v>
      </c>
      <c r="Q296" s="228">
        <f>ROUND(E296*P296,2)</f>
        <v>0</v>
      </c>
      <c r="R296" s="228"/>
      <c r="S296" s="228" t="s">
        <v>138</v>
      </c>
      <c r="T296" s="228" t="s">
        <v>139</v>
      </c>
      <c r="U296" s="228">
        <v>6.9709999999999994E-2</v>
      </c>
      <c r="V296" s="228">
        <f>ROUND(E296*U296,2)</f>
        <v>5.78</v>
      </c>
      <c r="W296" s="228"/>
      <c r="X296" s="228" t="s">
        <v>163</v>
      </c>
      <c r="Y296" s="209"/>
      <c r="Z296" s="209"/>
      <c r="AA296" s="209"/>
      <c r="AB296" s="209"/>
      <c r="AC296" s="209"/>
      <c r="AD296" s="209"/>
      <c r="AE296" s="209"/>
      <c r="AF296" s="209"/>
      <c r="AG296" s="209" t="s">
        <v>164</v>
      </c>
      <c r="AH296" s="209"/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5">
      <c r="A297" s="226"/>
      <c r="B297" s="227"/>
      <c r="C297" s="264" t="s">
        <v>521</v>
      </c>
      <c r="D297" s="260"/>
      <c r="E297" s="261"/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09"/>
      <c r="Z297" s="209"/>
      <c r="AA297" s="209"/>
      <c r="AB297" s="209"/>
      <c r="AC297" s="209"/>
      <c r="AD297" s="209"/>
      <c r="AE297" s="209"/>
      <c r="AF297" s="209"/>
      <c r="AG297" s="209" t="s">
        <v>166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26"/>
      <c r="B298" s="227"/>
      <c r="C298" s="264" t="s">
        <v>216</v>
      </c>
      <c r="D298" s="260"/>
      <c r="E298" s="261">
        <v>20</v>
      </c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09"/>
      <c r="Z298" s="209"/>
      <c r="AA298" s="209"/>
      <c r="AB298" s="209"/>
      <c r="AC298" s="209"/>
      <c r="AD298" s="209"/>
      <c r="AE298" s="209"/>
      <c r="AF298" s="209"/>
      <c r="AG298" s="209" t="s">
        <v>166</v>
      </c>
      <c r="AH298" s="209">
        <v>0</v>
      </c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5">
      <c r="A299" s="226"/>
      <c r="B299" s="227"/>
      <c r="C299" s="264" t="s">
        <v>522</v>
      </c>
      <c r="D299" s="260"/>
      <c r="E299" s="261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166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64" t="s">
        <v>523</v>
      </c>
      <c r="D300" s="260"/>
      <c r="E300" s="261">
        <v>13.78</v>
      </c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166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64" t="s">
        <v>221</v>
      </c>
      <c r="D301" s="260"/>
      <c r="E301" s="261">
        <v>46.8</v>
      </c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166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26"/>
      <c r="B302" s="227"/>
      <c r="C302" s="264" t="s">
        <v>186</v>
      </c>
      <c r="D302" s="260"/>
      <c r="E302" s="261">
        <v>2.2999999999999998</v>
      </c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09"/>
      <c r="Z302" s="209"/>
      <c r="AA302" s="209"/>
      <c r="AB302" s="209"/>
      <c r="AC302" s="209"/>
      <c r="AD302" s="209"/>
      <c r="AE302" s="209"/>
      <c r="AF302" s="209"/>
      <c r="AG302" s="209" t="s">
        <v>166</v>
      </c>
      <c r="AH302" s="209">
        <v>0</v>
      </c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ht="30.6" outlineLevel="1" x14ac:dyDescent="0.25">
      <c r="A303" s="237">
        <v>131</v>
      </c>
      <c r="B303" s="238" t="s">
        <v>524</v>
      </c>
      <c r="C303" s="252" t="s">
        <v>525</v>
      </c>
      <c r="D303" s="239" t="s">
        <v>172</v>
      </c>
      <c r="E303" s="240">
        <v>82.88</v>
      </c>
      <c r="F303" s="241"/>
      <c r="G303" s="242">
        <f>ROUND(E303*F303,2)</f>
        <v>0</v>
      </c>
      <c r="H303" s="229">
        <v>0.16</v>
      </c>
      <c r="I303" s="228">
        <f>ROUND(E303*H303,2)</f>
        <v>13.26</v>
      </c>
      <c r="J303" s="229">
        <v>34.840000000000003</v>
      </c>
      <c r="K303" s="228">
        <f>ROUND(E303*J303,2)</f>
        <v>2887.54</v>
      </c>
      <c r="L303" s="228">
        <v>15</v>
      </c>
      <c r="M303" s="228">
        <f>G303*(1+L303/100)</f>
        <v>0</v>
      </c>
      <c r="N303" s="228">
        <v>0</v>
      </c>
      <c r="O303" s="228">
        <f>ROUND(E303*N303,2)</f>
        <v>0</v>
      </c>
      <c r="P303" s="228">
        <v>0</v>
      </c>
      <c r="Q303" s="228">
        <f>ROUND(E303*P303,2)</f>
        <v>0</v>
      </c>
      <c r="R303" s="228"/>
      <c r="S303" s="228" t="s">
        <v>138</v>
      </c>
      <c r="T303" s="228" t="s">
        <v>139</v>
      </c>
      <c r="U303" s="228">
        <v>4.3220000000000001E-2</v>
      </c>
      <c r="V303" s="228">
        <f>ROUND(E303*U303,2)</f>
        <v>3.58</v>
      </c>
      <c r="W303" s="228"/>
      <c r="X303" s="228" t="s">
        <v>163</v>
      </c>
      <c r="Y303" s="209"/>
      <c r="Z303" s="209"/>
      <c r="AA303" s="209"/>
      <c r="AB303" s="209"/>
      <c r="AC303" s="209"/>
      <c r="AD303" s="209"/>
      <c r="AE303" s="209"/>
      <c r="AF303" s="209"/>
      <c r="AG303" s="209" t="s">
        <v>164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26"/>
      <c r="B304" s="227"/>
      <c r="C304" s="264" t="s">
        <v>521</v>
      </c>
      <c r="D304" s="260"/>
      <c r="E304" s="261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166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26"/>
      <c r="B305" s="227"/>
      <c r="C305" s="264" t="s">
        <v>216</v>
      </c>
      <c r="D305" s="260"/>
      <c r="E305" s="261">
        <v>20</v>
      </c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166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26"/>
      <c r="B306" s="227"/>
      <c r="C306" s="264" t="s">
        <v>522</v>
      </c>
      <c r="D306" s="260"/>
      <c r="E306" s="261"/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09"/>
      <c r="Z306" s="209"/>
      <c r="AA306" s="209"/>
      <c r="AB306" s="209"/>
      <c r="AC306" s="209"/>
      <c r="AD306" s="209"/>
      <c r="AE306" s="209"/>
      <c r="AF306" s="209"/>
      <c r="AG306" s="209" t="s">
        <v>166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64" t="s">
        <v>523</v>
      </c>
      <c r="D307" s="260"/>
      <c r="E307" s="261">
        <v>13.78</v>
      </c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166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26"/>
      <c r="B308" s="227"/>
      <c r="C308" s="264" t="s">
        <v>221</v>
      </c>
      <c r="D308" s="260"/>
      <c r="E308" s="261">
        <v>46.8</v>
      </c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166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5">
      <c r="A309" s="226"/>
      <c r="B309" s="227"/>
      <c r="C309" s="264" t="s">
        <v>186</v>
      </c>
      <c r="D309" s="260"/>
      <c r="E309" s="261">
        <v>2.2999999999999998</v>
      </c>
      <c r="F309" s="228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09"/>
      <c r="Z309" s="209"/>
      <c r="AA309" s="209"/>
      <c r="AB309" s="209"/>
      <c r="AC309" s="209"/>
      <c r="AD309" s="209"/>
      <c r="AE309" s="209"/>
      <c r="AF309" s="209"/>
      <c r="AG309" s="209" t="s">
        <v>166</v>
      </c>
      <c r="AH309" s="209">
        <v>0</v>
      </c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37">
        <v>132</v>
      </c>
      <c r="B310" s="238" t="s">
        <v>526</v>
      </c>
      <c r="C310" s="252" t="s">
        <v>527</v>
      </c>
      <c r="D310" s="239" t="s">
        <v>172</v>
      </c>
      <c r="E310" s="240">
        <v>14.246</v>
      </c>
      <c r="F310" s="241"/>
      <c r="G310" s="242">
        <f>ROUND(E310*F310,2)</f>
        <v>0</v>
      </c>
      <c r="H310" s="229">
        <v>4.68</v>
      </c>
      <c r="I310" s="228">
        <f>ROUND(E310*H310,2)</f>
        <v>66.67</v>
      </c>
      <c r="J310" s="229">
        <v>16.420000000000002</v>
      </c>
      <c r="K310" s="228">
        <f>ROUND(E310*J310,2)</f>
        <v>233.92</v>
      </c>
      <c r="L310" s="228">
        <v>15</v>
      </c>
      <c r="M310" s="228">
        <f>G310*(1+L310/100)</f>
        <v>0</v>
      </c>
      <c r="N310" s="228">
        <v>6.9999999999999994E-5</v>
      </c>
      <c r="O310" s="228">
        <f>ROUND(E310*N310,2)</f>
        <v>0</v>
      </c>
      <c r="P310" s="228">
        <v>0</v>
      </c>
      <c r="Q310" s="228">
        <f>ROUND(E310*P310,2)</f>
        <v>0</v>
      </c>
      <c r="R310" s="228"/>
      <c r="S310" s="228" t="s">
        <v>138</v>
      </c>
      <c r="T310" s="228" t="s">
        <v>139</v>
      </c>
      <c r="U310" s="228">
        <v>3.2480000000000002E-2</v>
      </c>
      <c r="V310" s="228">
        <f>ROUND(E310*U310,2)</f>
        <v>0.46</v>
      </c>
      <c r="W310" s="228"/>
      <c r="X310" s="228" t="s">
        <v>163</v>
      </c>
      <c r="Y310" s="209"/>
      <c r="Z310" s="209"/>
      <c r="AA310" s="209"/>
      <c r="AB310" s="209"/>
      <c r="AC310" s="209"/>
      <c r="AD310" s="209"/>
      <c r="AE310" s="209"/>
      <c r="AF310" s="209"/>
      <c r="AG310" s="209" t="s">
        <v>164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26"/>
      <c r="B311" s="227"/>
      <c r="C311" s="264" t="s">
        <v>528</v>
      </c>
      <c r="D311" s="260"/>
      <c r="E311" s="261">
        <v>6.56</v>
      </c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09"/>
      <c r="Z311" s="209"/>
      <c r="AA311" s="209"/>
      <c r="AB311" s="209"/>
      <c r="AC311" s="209"/>
      <c r="AD311" s="209"/>
      <c r="AE311" s="209"/>
      <c r="AF311" s="209"/>
      <c r="AG311" s="209" t="s">
        <v>166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26"/>
      <c r="B312" s="227"/>
      <c r="C312" s="264" t="s">
        <v>529</v>
      </c>
      <c r="D312" s="260"/>
      <c r="E312" s="261">
        <v>7.6859999999999999</v>
      </c>
      <c r="F312" s="228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09"/>
      <c r="Z312" s="209"/>
      <c r="AA312" s="209"/>
      <c r="AB312" s="209"/>
      <c r="AC312" s="209"/>
      <c r="AD312" s="209"/>
      <c r="AE312" s="209"/>
      <c r="AF312" s="209"/>
      <c r="AG312" s="209" t="s">
        <v>166</v>
      </c>
      <c r="AH312" s="209">
        <v>0</v>
      </c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37">
        <v>133</v>
      </c>
      <c r="B313" s="238" t="s">
        <v>530</v>
      </c>
      <c r="C313" s="252" t="s">
        <v>531</v>
      </c>
      <c r="D313" s="239" t="s">
        <v>172</v>
      </c>
      <c r="E313" s="240">
        <v>85.748000000000005</v>
      </c>
      <c r="F313" s="241"/>
      <c r="G313" s="242">
        <f>ROUND(E313*F313,2)</f>
        <v>0</v>
      </c>
      <c r="H313" s="229">
        <v>4.66</v>
      </c>
      <c r="I313" s="228">
        <f>ROUND(E313*H313,2)</f>
        <v>399.59</v>
      </c>
      <c r="J313" s="229">
        <v>64.34</v>
      </c>
      <c r="K313" s="228">
        <f>ROUND(E313*J313,2)</f>
        <v>5517.03</v>
      </c>
      <c r="L313" s="228">
        <v>15</v>
      </c>
      <c r="M313" s="228">
        <f>G313*(1+L313/100)</f>
        <v>0</v>
      </c>
      <c r="N313" s="228">
        <v>1.3999999999999999E-4</v>
      </c>
      <c r="O313" s="228">
        <f>ROUND(E313*N313,2)</f>
        <v>0.01</v>
      </c>
      <c r="P313" s="228">
        <v>0</v>
      </c>
      <c r="Q313" s="228">
        <f>ROUND(E313*P313,2)</f>
        <v>0</v>
      </c>
      <c r="R313" s="228"/>
      <c r="S313" s="228" t="s">
        <v>138</v>
      </c>
      <c r="T313" s="228" t="s">
        <v>139</v>
      </c>
      <c r="U313" s="228">
        <v>0.10191</v>
      </c>
      <c r="V313" s="228">
        <f>ROUND(E313*U313,2)</f>
        <v>8.74</v>
      </c>
      <c r="W313" s="228"/>
      <c r="X313" s="228" t="s">
        <v>163</v>
      </c>
      <c r="Y313" s="209"/>
      <c r="Z313" s="209"/>
      <c r="AA313" s="209"/>
      <c r="AB313" s="209"/>
      <c r="AC313" s="209"/>
      <c r="AD313" s="209"/>
      <c r="AE313" s="209"/>
      <c r="AF313" s="209"/>
      <c r="AG313" s="209" t="s">
        <v>164</v>
      </c>
      <c r="AH313" s="209"/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64" t="s">
        <v>532</v>
      </c>
      <c r="D314" s="260"/>
      <c r="E314" s="261">
        <v>6.56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166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26"/>
      <c r="B315" s="227"/>
      <c r="C315" s="264" t="s">
        <v>533</v>
      </c>
      <c r="D315" s="260"/>
      <c r="E315" s="261">
        <v>20</v>
      </c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09"/>
      <c r="Z315" s="209"/>
      <c r="AA315" s="209"/>
      <c r="AB315" s="209"/>
      <c r="AC315" s="209"/>
      <c r="AD315" s="209"/>
      <c r="AE315" s="209"/>
      <c r="AF315" s="209"/>
      <c r="AG315" s="209" t="s">
        <v>166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26"/>
      <c r="B316" s="227"/>
      <c r="C316" s="264" t="s">
        <v>534</v>
      </c>
      <c r="D316" s="260"/>
      <c r="E316" s="261">
        <v>7.6859999999999999</v>
      </c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09"/>
      <c r="Z316" s="209"/>
      <c r="AA316" s="209"/>
      <c r="AB316" s="209"/>
      <c r="AC316" s="209"/>
      <c r="AD316" s="209"/>
      <c r="AE316" s="209"/>
      <c r="AF316" s="209"/>
      <c r="AG316" s="209" t="s">
        <v>166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26"/>
      <c r="B317" s="227"/>
      <c r="C317" s="264" t="s">
        <v>535</v>
      </c>
      <c r="D317" s="260"/>
      <c r="E317" s="261">
        <v>51.502000000000002</v>
      </c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09"/>
      <c r="Z317" s="209"/>
      <c r="AA317" s="209"/>
      <c r="AB317" s="209"/>
      <c r="AC317" s="209"/>
      <c r="AD317" s="209"/>
      <c r="AE317" s="209"/>
      <c r="AF317" s="209"/>
      <c r="AG317" s="209" t="s">
        <v>166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37">
        <v>134</v>
      </c>
      <c r="B318" s="238" t="s">
        <v>536</v>
      </c>
      <c r="C318" s="252" t="s">
        <v>537</v>
      </c>
      <c r="D318" s="239" t="s">
        <v>172</v>
      </c>
      <c r="E318" s="240">
        <v>26.56</v>
      </c>
      <c r="F318" s="241"/>
      <c r="G318" s="242">
        <f>ROUND(E318*F318,2)</f>
        <v>0</v>
      </c>
      <c r="H318" s="229">
        <v>9.81</v>
      </c>
      <c r="I318" s="228">
        <f>ROUND(E318*H318,2)</f>
        <v>260.55</v>
      </c>
      <c r="J318" s="229">
        <v>6.59</v>
      </c>
      <c r="K318" s="228">
        <f>ROUND(E318*J318,2)</f>
        <v>175.03</v>
      </c>
      <c r="L318" s="228">
        <v>15</v>
      </c>
      <c r="M318" s="228">
        <f>G318*(1+L318/100)</f>
        <v>0</v>
      </c>
      <c r="N318" s="228">
        <v>3.5E-4</v>
      </c>
      <c r="O318" s="228">
        <f>ROUND(E318*N318,2)</f>
        <v>0.01</v>
      </c>
      <c r="P318" s="228">
        <v>0</v>
      </c>
      <c r="Q318" s="228">
        <f>ROUND(E318*P318,2)</f>
        <v>0</v>
      </c>
      <c r="R318" s="228"/>
      <c r="S318" s="228" t="s">
        <v>138</v>
      </c>
      <c r="T318" s="228" t="s">
        <v>139</v>
      </c>
      <c r="U318" s="228">
        <v>1.35E-2</v>
      </c>
      <c r="V318" s="228">
        <f>ROUND(E318*U318,2)</f>
        <v>0.36</v>
      </c>
      <c r="W318" s="228"/>
      <c r="X318" s="228" t="s">
        <v>163</v>
      </c>
      <c r="Y318" s="209"/>
      <c r="Z318" s="209"/>
      <c r="AA318" s="209"/>
      <c r="AB318" s="209"/>
      <c r="AC318" s="209"/>
      <c r="AD318" s="209"/>
      <c r="AE318" s="209"/>
      <c r="AF318" s="209"/>
      <c r="AG318" s="209" t="s">
        <v>164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64" t="s">
        <v>202</v>
      </c>
      <c r="D319" s="260"/>
      <c r="E319" s="261">
        <v>3.23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166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26"/>
      <c r="B320" s="227"/>
      <c r="C320" s="264" t="s">
        <v>216</v>
      </c>
      <c r="D320" s="260"/>
      <c r="E320" s="261">
        <v>20</v>
      </c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166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64" t="s">
        <v>246</v>
      </c>
      <c r="D321" s="260"/>
      <c r="E321" s="261">
        <v>2.2662499999999999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166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5">
      <c r="A322" s="226"/>
      <c r="B322" s="227"/>
      <c r="C322" s="264" t="s">
        <v>255</v>
      </c>
      <c r="D322" s="260"/>
      <c r="E322" s="261">
        <v>1.06375</v>
      </c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09"/>
      <c r="Z322" s="209"/>
      <c r="AA322" s="209"/>
      <c r="AB322" s="209"/>
      <c r="AC322" s="209"/>
      <c r="AD322" s="209"/>
      <c r="AE322" s="209"/>
      <c r="AF322" s="209"/>
      <c r="AG322" s="209" t="s">
        <v>166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x14ac:dyDescent="0.25">
      <c r="A323" s="231" t="s">
        <v>133</v>
      </c>
      <c r="B323" s="232" t="s">
        <v>97</v>
      </c>
      <c r="C323" s="250" t="s">
        <v>98</v>
      </c>
      <c r="D323" s="233"/>
      <c r="E323" s="234"/>
      <c r="F323" s="235"/>
      <c r="G323" s="236">
        <f>SUMIF(AG324:AG324,"&lt;&gt;NOR",G324:G324)</f>
        <v>0</v>
      </c>
      <c r="H323" s="230"/>
      <c r="I323" s="230">
        <f>SUM(I324:I324)</f>
        <v>0</v>
      </c>
      <c r="J323" s="230"/>
      <c r="K323" s="230">
        <f>SUM(K324:K324)</f>
        <v>319.5</v>
      </c>
      <c r="L323" s="230"/>
      <c r="M323" s="230">
        <f>SUM(M324:M324)</f>
        <v>0</v>
      </c>
      <c r="N323" s="230"/>
      <c r="O323" s="230">
        <f>SUM(O324:O324)</f>
        <v>0</v>
      </c>
      <c r="P323" s="230"/>
      <c r="Q323" s="230">
        <f>SUM(Q324:Q324)</f>
        <v>0.02</v>
      </c>
      <c r="R323" s="230"/>
      <c r="S323" s="230"/>
      <c r="T323" s="230"/>
      <c r="U323" s="230"/>
      <c r="V323" s="230">
        <f>SUM(V324:V324)</f>
        <v>0.63</v>
      </c>
      <c r="W323" s="230"/>
      <c r="X323" s="230"/>
      <c r="AG323" t="s">
        <v>134</v>
      </c>
    </row>
    <row r="324" spans="1:60" outlineLevel="1" x14ac:dyDescent="0.25">
      <c r="A324" s="243">
        <v>135</v>
      </c>
      <c r="B324" s="244" t="s">
        <v>538</v>
      </c>
      <c r="C324" s="251" t="s">
        <v>539</v>
      </c>
      <c r="D324" s="245" t="s">
        <v>169</v>
      </c>
      <c r="E324" s="246">
        <v>1</v>
      </c>
      <c r="F324" s="247"/>
      <c r="G324" s="248">
        <f>ROUND(E324*F324,2)</f>
        <v>0</v>
      </c>
      <c r="H324" s="229">
        <v>0</v>
      </c>
      <c r="I324" s="228">
        <f>ROUND(E324*H324,2)</f>
        <v>0</v>
      </c>
      <c r="J324" s="229">
        <v>319.5</v>
      </c>
      <c r="K324" s="228">
        <f>ROUND(E324*J324,2)</f>
        <v>319.5</v>
      </c>
      <c r="L324" s="228">
        <v>15</v>
      </c>
      <c r="M324" s="228">
        <f>G324*(1+L324/100)</f>
        <v>0</v>
      </c>
      <c r="N324" s="228">
        <v>0</v>
      </c>
      <c r="O324" s="228">
        <f>ROUND(E324*N324,2)</f>
        <v>0</v>
      </c>
      <c r="P324" s="228">
        <v>1.6E-2</v>
      </c>
      <c r="Q324" s="228">
        <f>ROUND(E324*P324,2)</f>
        <v>0.02</v>
      </c>
      <c r="R324" s="228"/>
      <c r="S324" s="228" t="s">
        <v>138</v>
      </c>
      <c r="T324" s="228" t="s">
        <v>139</v>
      </c>
      <c r="U324" s="228">
        <v>0.63390000000000002</v>
      </c>
      <c r="V324" s="228">
        <f>ROUND(E324*U324,2)</f>
        <v>0.63</v>
      </c>
      <c r="W324" s="228"/>
      <c r="X324" s="228" t="s">
        <v>163</v>
      </c>
      <c r="Y324" s="209"/>
      <c r="Z324" s="209"/>
      <c r="AA324" s="209"/>
      <c r="AB324" s="209"/>
      <c r="AC324" s="209"/>
      <c r="AD324" s="209"/>
      <c r="AE324" s="209"/>
      <c r="AF324" s="209"/>
      <c r="AG324" s="209" t="s">
        <v>164</v>
      </c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x14ac:dyDescent="0.25">
      <c r="A325" s="231" t="s">
        <v>133</v>
      </c>
      <c r="B325" s="232" t="s">
        <v>99</v>
      </c>
      <c r="C325" s="250" t="s">
        <v>100</v>
      </c>
      <c r="D325" s="233"/>
      <c r="E325" s="234"/>
      <c r="F325" s="235"/>
      <c r="G325" s="236">
        <f>SUMIF(AG326:AG365,"&lt;&gt;NOR",G326:G365)</f>
        <v>0</v>
      </c>
      <c r="H325" s="230"/>
      <c r="I325" s="230">
        <f>SUM(I326:I365)</f>
        <v>19208.89</v>
      </c>
      <c r="J325" s="230"/>
      <c r="K325" s="230">
        <f>SUM(K326:K365)</f>
        <v>19197.61</v>
      </c>
      <c r="L325" s="230"/>
      <c r="M325" s="230">
        <f>SUM(M326:M365)</f>
        <v>0</v>
      </c>
      <c r="N325" s="230"/>
      <c r="O325" s="230">
        <f>SUM(O326:O365)</f>
        <v>15.07</v>
      </c>
      <c r="P325" s="230"/>
      <c r="Q325" s="230">
        <f>SUM(Q326:Q365)</f>
        <v>0</v>
      </c>
      <c r="R325" s="230"/>
      <c r="S325" s="230"/>
      <c r="T325" s="230"/>
      <c r="U325" s="230"/>
      <c r="V325" s="230">
        <f>SUM(V326:V365)</f>
        <v>24.860000000000003</v>
      </c>
      <c r="W325" s="230"/>
      <c r="X325" s="230"/>
      <c r="AG325" t="s">
        <v>134</v>
      </c>
    </row>
    <row r="326" spans="1:60" ht="20.399999999999999" outlineLevel="1" x14ac:dyDescent="0.25">
      <c r="A326" s="243">
        <v>136</v>
      </c>
      <c r="B326" s="244" t="s">
        <v>540</v>
      </c>
      <c r="C326" s="251" t="s">
        <v>541</v>
      </c>
      <c r="D326" s="245" t="s">
        <v>178</v>
      </c>
      <c r="E326" s="246">
        <v>12</v>
      </c>
      <c r="F326" s="247"/>
      <c r="G326" s="248">
        <f>ROUND(E326*F326,2)</f>
        <v>0</v>
      </c>
      <c r="H326" s="229">
        <v>25.52</v>
      </c>
      <c r="I326" s="228">
        <f>ROUND(E326*H326,2)</f>
        <v>306.24</v>
      </c>
      <c r="J326" s="229">
        <v>60.88</v>
      </c>
      <c r="K326" s="228">
        <f>ROUND(E326*J326,2)</f>
        <v>730.56</v>
      </c>
      <c r="L326" s="228">
        <v>15</v>
      </c>
      <c r="M326" s="228">
        <f>G326*(1+L326/100)</f>
        <v>0</v>
      </c>
      <c r="N326" s="228">
        <v>2.7E-4</v>
      </c>
      <c r="O326" s="228">
        <f>ROUND(E326*N326,2)</f>
        <v>0</v>
      </c>
      <c r="P326" s="228">
        <v>0</v>
      </c>
      <c r="Q326" s="228">
        <f>ROUND(E326*P326,2)</f>
        <v>0</v>
      </c>
      <c r="R326" s="228"/>
      <c r="S326" s="228" t="s">
        <v>138</v>
      </c>
      <c r="T326" s="228" t="s">
        <v>139</v>
      </c>
      <c r="U326" s="228">
        <v>0.125</v>
      </c>
      <c r="V326" s="228">
        <f>ROUND(E326*U326,2)</f>
        <v>1.5</v>
      </c>
      <c r="W326" s="228"/>
      <c r="X326" s="228" t="s">
        <v>163</v>
      </c>
      <c r="Y326" s="209"/>
      <c r="Z326" s="209"/>
      <c r="AA326" s="209"/>
      <c r="AB326" s="209"/>
      <c r="AC326" s="209"/>
      <c r="AD326" s="209"/>
      <c r="AE326" s="209"/>
      <c r="AF326" s="209"/>
      <c r="AG326" s="209" t="s">
        <v>164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43">
        <v>137</v>
      </c>
      <c r="B327" s="244" t="s">
        <v>542</v>
      </c>
      <c r="C327" s="251" t="s">
        <v>543</v>
      </c>
      <c r="D327" s="245" t="s">
        <v>169</v>
      </c>
      <c r="E327" s="246">
        <v>4</v>
      </c>
      <c r="F327" s="247"/>
      <c r="G327" s="248">
        <f>ROUND(E327*F327,2)</f>
        <v>0</v>
      </c>
      <c r="H327" s="229">
        <v>0</v>
      </c>
      <c r="I327" s="228">
        <f>ROUND(E327*H327,2)</f>
        <v>0</v>
      </c>
      <c r="J327" s="229">
        <v>24.9</v>
      </c>
      <c r="K327" s="228">
        <f>ROUND(E327*J327,2)</f>
        <v>99.6</v>
      </c>
      <c r="L327" s="228">
        <v>15</v>
      </c>
      <c r="M327" s="228">
        <f>G327*(1+L327/100)</f>
        <v>0</v>
      </c>
      <c r="N327" s="228">
        <v>0</v>
      </c>
      <c r="O327" s="228">
        <f>ROUND(E327*N327,2)</f>
        <v>0</v>
      </c>
      <c r="P327" s="228">
        <v>0</v>
      </c>
      <c r="Q327" s="228">
        <f>ROUND(E327*P327,2)</f>
        <v>0</v>
      </c>
      <c r="R327" s="228"/>
      <c r="S327" s="228" t="s">
        <v>138</v>
      </c>
      <c r="T327" s="228" t="s">
        <v>139</v>
      </c>
      <c r="U327" s="228">
        <v>5.0500000000000003E-2</v>
      </c>
      <c r="V327" s="228">
        <f>ROUND(E327*U327,2)</f>
        <v>0.2</v>
      </c>
      <c r="W327" s="228"/>
      <c r="X327" s="228" t="s">
        <v>163</v>
      </c>
      <c r="Y327" s="209"/>
      <c r="Z327" s="209"/>
      <c r="AA327" s="209"/>
      <c r="AB327" s="209"/>
      <c r="AC327" s="209"/>
      <c r="AD327" s="209"/>
      <c r="AE327" s="209"/>
      <c r="AF327" s="209"/>
      <c r="AG327" s="209" t="s">
        <v>164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43">
        <v>138</v>
      </c>
      <c r="B328" s="244" t="s">
        <v>544</v>
      </c>
      <c r="C328" s="251" t="s">
        <v>545</v>
      </c>
      <c r="D328" s="245" t="s">
        <v>169</v>
      </c>
      <c r="E328" s="246">
        <v>2</v>
      </c>
      <c r="F328" s="247"/>
      <c r="G328" s="248">
        <f>ROUND(E328*F328,2)</f>
        <v>0</v>
      </c>
      <c r="H328" s="229">
        <v>0</v>
      </c>
      <c r="I328" s="228">
        <f>ROUND(E328*H328,2)</f>
        <v>0</v>
      </c>
      <c r="J328" s="229">
        <v>29.6</v>
      </c>
      <c r="K328" s="228">
        <f>ROUND(E328*J328,2)</f>
        <v>59.2</v>
      </c>
      <c r="L328" s="228">
        <v>15</v>
      </c>
      <c r="M328" s="228">
        <f>G328*(1+L328/100)</f>
        <v>0</v>
      </c>
      <c r="N328" s="228">
        <v>0</v>
      </c>
      <c r="O328" s="228">
        <f>ROUND(E328*N328,2)</f>
        <v>0</v>
      </c>
      <c r="P328" s="228">
        <v>0</v>
      </c>
      <c r="Q328" s="228">
        <f>ROUND(E328*P328,2)</f>
        <v>0</v>
      </c>
      <c r="R328" s="228"/>
      <c r="S328" s="228" t="s">
        <v>138</v>
      </c>
      <c r="T328" s="228" t="s">
        <v>139</v>
      </c>
      <c r="U328" s="228">
        <v>0.06</v>
      </c>
      <c r="V328" s="228">
        <f>ROUND(E328*U328,2)</f>
        <v>0.12</v>
      </c>
      <c r="W328" s="228"/>
      <c r="X328" s="228" t="s">
        <v>163</v>
      </c>
      <c r="Y328" s="209"/>
      <c r="Z328" s="209"/>
      <c r="AA328" s="209"/>
      <c r="AB328" s="209"/>
      <c r="AC328" s="209"/>
      <c r="AD328" s="209"/>
      <c r="AE328" s="209"/>
      <c r="AF328" s="209"/>
      <c r="AG328" s="209" t="s">
        <v>164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1" x14ac:dyDescent="0.25">
      <c r="A329" s="243">
        <v>139</v>
      </c>
      <c r="B329" s="244" t="s">
        <v>546</v>
      </c>
      <c r="C329" s="251" t="s">
        <v>547</v>
      </c>
      <c r="D329" s="245" t="s">
        <v>169</v>
      </c>
      <c r="E329" s="246">
        <v>7</v>
      </c>
      <c r="F329" s="247"/>
      <c r="G329" s="248">
        <f>ROUND(E329*F329,2)</f>
        <v>0</v>
      </c>
      <c r="H329" s="229">
        <v>0</v>
      </c>
      <c r="I329" s="228">
        <f>ROUND(E329*H329,2)</f>
        <v>0</v>
      </c>
      <c r="J329" s="229">
        <v>151</v>
      </c>
      <c r="K329" s="228">
        <f>ROUND(E329*J329,2)</f>
        <v>1057</v>
      </c>
      <c r="L329" s="228">
        <v>15</v>
      </c>
      <c r="M329" s="228">
        <f>G329*(1+L329/100)</f>
        <v>0</v>
      </c>
      <c r="N329" s="228">
        <v>0</v>
      </c>
      <c r="O329" s="228">
        <f>ROUND(E329*N329,2)</f>
        <v>0</v>
      </c>
      <c r="P329" s="228">
        <v>0</v>
      </c>
      <c r="Q329" s="228">
        <f>ROUND(E329*P329,2)</f>
        <v>0</v>
      </c>
      <c r="R329" s="228"/>
      <c r="S329" s="228" t="s">
        <v>138</v>
      </c>
      <c r="T329" s="228" t="s">
        <v>139</v>
      </c>
      <c r="U329" s="228">
        <v>0.30567</v>
      </c>
      <c r="V329" s="228">
        <f>ROUND(E329*U329,2)</f>
        <v>2.14</v>
      </c>
      <c r="W329" s="228"/>
      <c r="X329" s="228" t="s">
        <v>163</v>
      </c>
      <c r="Y329" s="209"/>
      <c r="Z329" s="209"/>
      <c r="AA329" s="209"/>
      <c r="AB329" s="209"/>
      <c r="AC329" s="209"/>
      <c r="AD329" s="209"/>
      <c r="AE329" s="209"/>
      <c r="AF329" s="209"/>
      <c r="AG329" s="209" t="s">
        <v>164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ht="20.399999999999999" outlineLevel="1" x14ac:dyDescent="0.25">
      <c r="A330" s="243">
        <v>140</v>
      </c>
      <c r="B330" s="244" t="s">
        <v>548</v>
      </c>
      <c r="C330" s="251" t="s">
        <v>549</v>
      </c>
      <c r="D330" s="245" t="s">
        <v>169</v>
      </c>
      <c r="E330" s="246">
        <v>10</v>
      </c>
      <c r="F330" s="247"/>
      <c r="G330" s="248">
        <f>ROUND(E330*F330,2)</f>
        <v>0</v>
      </c>
      <c r="H330" s="229">
        <v>260.66000000000003</v>
      </c>
      <c r="I330" s="228">
        <f>ROUND(E330*H330,2)</f>
        <v>2606.6</v>
      </c>
      <c r="J330" s="229">
        <v>122.84</v>
      </c>
      <c r="K330" s="228">
        <f>ROUND(E330*J330,2)</f>
        <v>1228.4000000000001</v>
      </c>
      <c r="L330" s="228">
        <v>15</v>
      </c>
      <c r="M330" s="228">
        <f>G330*(1+L330/100)</f>
        <v>0</v>
      </c>
      <c r="N330" s="228">
        <v>1E-4</v>
      </c>
      <c r="O330" s="228">
        <f>ROUND(E330*N330,2)</f>
        <v>0</v>
      </c>
      <c r="P330" s="228">
        <v>0</v>
      </c>
      <c r="Q330" s="228">
        <f>ROUND(E330*P330,2)</f>
        <v>0</v>
      </c>
      <c r="R330" s="228"/>
      <c r="S330" s="228" t="s">
        <v>138</v>
      </c>
      <c r="T330" s="228" t="s">
        <v>139</v>
      </c>
      <c r="U330" s="228">
        <v>0.249</v>
      </c>
      <c r="V330" s="228">
        <f>ROUND(E330*U330,2)</f>
        <v>2.4900000000000002</v>
      </c>
      <c r="W330" s="228"/>
      <c r="X330" s="228" t="s">
        <v>163</v>
      </c>
      <c r="Y330" s="209"/>
      <c r="Z330" s="209"/>
      <c r="AA330" s="209"/>
      <c r="AB330" s="209"/>
      <c r="AC330" s="209"/>
      <c r="AD330" s="209"/>
      <c r="AE330" s="209"/>
      <c r="AF330" s="209"/>
      <c r="AG330" s="209" t="s">
        <v>164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43">
        <v>141</v>
      </c>
      <c r="B331" s="244" t="s">
        <v>550</v>
      </c>
      <c r="C331" s="251" t="s">
        <v>551</v>
      </c>
      <c r="D331" s="245" t="s">
        <v>169</v>
      </c>
      <c r="E331" s="246">
        <v>4</v>
      </c>
      <c r="F331" s="247"/>
      <c r="G331" s="248">
        <f>ROUND(E331*F331,2)</f>
        <v>0</v>
      </c>
      <c r="H331" s="229">
        <v>0</v>
      </c>
      <c r="I331" s="228">
        <f>ROUND(E331*H331,2)</f>
        <v>0</v>
      </c>
      <c r="J331" s="229">
        <v>167.5</v>
      </c>
      <c r="K331" s="228">
        <f>ROUND(E331*J331,2)</f>
        <v>670</v>
      </c>
      <c r="L331" s="228">
        <v>15</v>
      </c>
      <c r="M331" s="228">
        <f>G331*(1+L331/100)</f>
        <v>0</v>
      </c>
      <c r="N331" s="228">
        <v>0</v>
      </c>
      <c r="O331" s="228">
        <f>ROUND(E331*N331,2)</f>
        <v>0</v>
      </c>
      <c r="P331" s="228">
        <v>0</v>
      </c>
      <c r="Q331" s="228">
        <f>ROUND(E331*P331,2)</f>
        <v>0</v>
      </c>
      <c r="R331" s="228"/>
      <c r="S331" s="228" t="s">
        <v>138</v>
      </c>
      <c r="T331" s="228" t="s">
        <v>139</v>
      </c>
      <c r="U331" s="228">
        <v>0.34</v>
      </c>
      <c r="V331" s="228">
        <f>ROUND(E331*U331,2)</f>
        <v>1.36</v>
      </c>
      <c r="W331" s="228"/>
      <c r="X331" s="228" t="s">
        <v>163</v>
      </c>
      <c r="Y331" s="209"/>
      <c r="Z331" s="209"/>
      <c r="AA331" s="209"/>
      <c r="AB331" s="209"/>
      <c r="AC331" s="209"/>
      <c r="AD331" s="209"/>
      <c r="AE331" s="209"/>
      <c r="AF331" s="209"/>
      <c r="AG331" s="209" t="s">
        <v>164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43">
        <v>142</v>
      </c>
      <c r="B332" s="244" t="s">
        <v>552</v>
      </c>
      <c r="C332" s="251" t="s">
        <v>553</v>
      </c>
      <c r="D332" s="245" t="s">
        <v>169</v>
      </c>
      <c r="E332" s="246">
        <v>1</v>
      </c>
      <c r="F332" s="247"/>
      <c r="G332" s="248">
        <f>ROUND(E332*F332,2)</f>
        <v>0</v>
      </c>
      <c r="H332" s="229">
        <v>0</v>
      </c>
      <c r="I332" s="228">
        <f>ROUND(E332*H332,2)</f>
        <v>0</v>
      </c>
      <c r="J332" s="229">
        <v>223.5</v>
      </c>
      <c r="K332" s="228">
        <f>ROUND(E332*J332,2)</f>
        <v>223.5</v>
      </c>
      <c r="L332" s="228">
        <v>15</v>
      </c>
      <c r="M332" s="228">
        <f>G332*(1+L332/100)</f>
        <v>0</v>
      </c>
      <c r="N332" s="228">
        <v>0</v>
      </c>
      <c r="O332" s="228">
        <f>ROUND(E332*N332,2)</f>
        <v>0</v>
      </c>
      <c r="P332" s="228">
        <v>0</v>
      </c>
      <c r="Q332" s="228">
        <f>ROUND(E332*P332,2)</f>
        <v>0</v>
      </c>
      <c r="R332" s="228"/>
      <c r="S332" s="228" t="s">
        <v>138</v>
      </c>
      <c r="T332" s="228" t="s">
        <v>139</v>
      </c>
      <c r="U332" s="228">
        <v>0.45350000000000001</v>
      </c>
      <c r="V332" s="228">
        <f>ROUND(E332*U332,2)</f>
        <v>0.45</v>
      </c>
      <c r="W332" s="228"/>
      <c r="X332" s="228" t="s">
        <v>163</v>
      </c>
      <c r="Y332" s="209"/>
      <c r="Z332" s="209"/>
      <c r="AA332" s="209"/>
      <c r="AB332" s="209"/>
      <c r="AC332" s="209"/>
      <c r="AD332" s="209"/>
      <c r="AE332" s="209"/>
      <c r="AF332" s="209"/>
      <c r="AG332" s="209" t="s">
        <v>164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43">
        <v>143</v>
      </c>
      <c r="B333" s="244" t="s">
        <v>554</v>
      </c>
      <c r="C333" s="251" t="s">
        <v>555</v>
      </c>
      <c r="D333" s="245" t="s">
        <v>169</v>
      </c>
      <c r="E333" s="246">
        <v>1</v>
      </c>
      <c r="F333" s="247"/>
      <c r="G333" s="248">
        <f>ROUND(E333*F333,2)</f>
        <v>0</v>
      </c>
      <c r="H333" s="229">
        <v>0</v>
      </c>
      <c r="I333" s="228">
        <f>ROUND(E333*H333,2)</f>
        <v>0</v>
      </c>
      <c r="J333" s="229">
        <v>178.5</v>
      </c>
      <c r="K333" s="228">
        <f>ROUND(E333*J333,2)</f>
        <v>178.5</v>
      </c>
      <c r="L333" s="228">
        <v>15</v>
      </c>
      <c r="M333" s="228">
        <f>G333*(1+L333/100)</f>
        <v>0</v>
      </c>
      <c r="N333" s="228">
        <v>0</v>
      </c>
      <c r="O333" s="228">
        <f>ROUND(E333*N333,2)</f>
        <v>0</v>
      </c>
      <c r="P333" s="228">
        <v>0</v>
      </c>
      <c r="Q333" s="228">
        <f>ROUND(E333*P333,2)</f>
        <v>0</v>
      </c>
      <c r="R333" s="228"/>
      <c r="S333" s="228" t="s">
        <v>138</v>
      </c>
      <c r="T333" s="228" t="s">
        <v>139</v>
      </c>
      <c r="U333" s="228">
        <v>0.36199999999999999</v>
      </c>
      <c r="V333" s="228">
        <f>ROUND(E333*U333,2)</f>
        <v>0.36</v>
      </c>
      <c r="W333" s="228"/>
      <c r="X333" s="228" t="s">
        <v>163</v>
      </c>
      <c r="Y333" s="209"/>
      <c r="Z333" s="209"/>
      <c r="AA333" s="209"/>
      <c r="AB333" s="209"/>
      <c r="AC333" s="209"/>
      <c r="AD333" s="209"/>
      <c r="AE333" s="209"/>
      <c r="AF333" s="209"/>
      <c r="AG333" s="209" t="s">
        <v>164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5">
      <c r="A334" s="243">
        <v>144</v>
      </c>
      <c r="B334" s="244" t="s">
        <v>556</v>
      </c>
      <c r="C334" s="251" t="s">
        <v>557</v>
      </c>
      <c r="D334" s="245" t="s">
        <v>169</v>
      </c>
      <c r="E334" s="246">
        <v>4</v>
      </c>
      <c r="F334" s="247"/>
      <c r="G334" s="248">
        <f>ROUND(E334*F334,2)</f>
        <v>0</v>
      </c>
      <c r="H334" s="229">
        <v>0</v>
      </c>
      <c r="I334" s="228">
        <f>ROUND(E334*H334,2)</f>
        <v>0</v>
      </c>
      <c r="J334" s="229">
        <v>212</v>
      </c>
      <c r="K334" s="228">
        <f>ROUND(E334*J334,2)</f>
        <v>848</v>
      </c>
      <c r="L334" s="228">
        <v>15</v>
      </c>
      <c r="M334" s="228">
        <f>G334*(1+L334/100)</f>
        <v>0</v>
      </c>
      <c r="N334" s="228">
        <v>0</v>
      </c>
      <c r="O334" s="228">
        <f>ROUND(E334*N334,2)</f>
        <v>0</v>
      </c>
      <c r="P334" s="228">
        <v>0</v>
      </c>
      <c r="Q334" s="228">
        <f>ROUND(E334*P334,2)</f>
        <v>0</v>
      </c>
      <c r="R334" s="228"/>
      <c r="S334" s="228" t="s">
        <v>138</v>
      </c>
      <c r="T334" s="228" t="s">
        <v>139</v>
      </c>
      <c r="U334" s="228">
        <v>0.43</v>
      </c>
      <c r="V334" s="228">
        <f>ROUND(E334*U334,2)</f>
        <v>1.72</v>
      </c>
      <c r="W334" s="228"/>
      <c r="X334" s="228" t="s">
        <v>163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164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5">
      <c r="A335" s="243">
        <v>145</v>
      </c>
      <c r="B335" s="244" t="s">
        <v>558</v>
      </c>
      <c r="C335" s="251" t="s">
        <v>559</v>
      </c>
      <c r="D335" s="245" t="s">
        <v>178</v>
      </c>
      <c r="E335" s="246">
        <v>6</v>
      </c>
      <c r="F335" s="247"/>
      <c r="G335" s="248">
        <f>ROUND(E335*F335,2)</f>
        <v>0</v>
      </c>
      <c r="H335" s="229">
        <v>0</v>
      </c>
      <c r="I335" s="228">
        <f>ROUND(E335*H335,2)</f>
        <v>0</v>
      </c>
      <c r="J335" s="229">
        <v>31.7</v>
      </c>
      <c r="K335" s="228">
        <f>ROUND(E335*J335,2)</f>
        <v>190.2</v>
      </c>
      <c r="L335" s="228">
        <v>15</v>
      </c>
      <c r="M335" s="228">
        <f>G335*(1+L335/100)</f>
        <v>0</v>
      </c>
      <c r="N335" s="228">
        <v>0</v>
      </c>
      <c r="O335" s="228">
        <f>ROUND(E335*N335,2)</f>
        <v>0</v>
      </c>
      <c r="P335" s="228">
        <v>0</v>
      </c>
      <c r="Q335" s="228">
        <f>ROUND(E335*P335,2)</f>
        <v>0</v>
      </c>
      <c r="R335" s="228"/>
      <c r="S335" s="228" t="s">
        <v>138</v>
      </c>
      <c r="T335" s="228" t="s">
        <v>139</v>
      </c>
      <c r="U335" s="228">
        <v>6.4149999999999999E-2</v>
      </c>
      <c r="V335" s="228">
        <f>ROUND(E335*U335,2)</f>
        <v>0.38</v>
      </c>
      <c r="W335" s="228"/>
      <c r="X335" s="228" t="s">
        <v>163</v>
      </c>
      <c r="Y335" s="209"/>
      <c r="Z335" s="209"/>
      <c r="AA335" s="209"/>
      <c r="AB335" s="209"/>
      <c r="AC335" s="209"/>
      <c r="AD335" s="209"/>
      <c r="AE335" s="209"/>
      <c r="AF335" s="209"/>
      <c r="AG335" s="209" t="s">
        <v>164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43">
        <v>146</v>
      </c>
      <c r="B336" s="244" t="s">
        <v>560</v>
      </c>
      <c r="C336" s="251" t="s">
        <v>561</v>
      </c>
      <c r="D336" s="245" t="s">
        <v>178</v>
      </c>
      <c r="E336" s="246">
        <v>0.5</v>
      </c>
      <c r="F336" s="247"/>
      <c r="G336" s="248">
        <f>ROUND(E336*F336,2)</f>
        <v>0</v>
      </c>
      <c r="H336" s="229">
        <v>0</v>
      </c>
      <c r="I336" s="228">
        <f>ROUND(E336*H336,2)</f>
        <v>0</v>
      </c>
      <c r="J336" s="229">
        <v>73.400000000000006</v>
      </c>
      <c r="K336" s="228">
        <f>ROUND(E336*J336,2)</f>
        <v>36.700000000000003</v>
      </c>
      <c r="L336" s="228">
        <v>15</v>
      </c>
      <c r="M336" s="228">
        <f>G336*(1+L336/100)</f>
        <v>0</v>
      </c>
      <c r="N336" s="228">
        <v>0</v>
      </c>
      <c r="O336" s="228">
        <f>ROUND(E336*N336,2)</f>
        <v>0</v>
      </c>
      <c r="P336" s="228">
        <v>0</v>
      </c>
      <c r="Q336" s="228">
        <f>ROUND(E336*P336,2)</f>
        <v>0</v>
      </c>
      <c r="R336" s="228"/>
      <c r="S336" s="228" t="s">
        <v>138</v>
      </c>
      <c r="T336" s="228" t="s">
        <v>139</v>
      </c>
      <c r="U336" s="228">
        <v>0.14868000000000001</v>
      </c>
      <c r="V336" s="228">
        <f>ROUND(E336*U336,2)</f>
        <v>7.0000000000000007E-2</v>
      </c>
      <c r="W336" s="228"/>
      <c r="X336" s="228" t="s">
        <v>163</v>
      </c>
      <c r="Y336" s="209"/>
      <c r="Z336" s="209"/>
      <c r="AA336" s="209"/>
      <c r="AB336" s="209"/>
      <c r="AC336" s="209"/>
      <c r="AD336" s="209"/>
      <c r="AE336" s="209"/>
      <c r="AF336" s="209"/>
      <c r="AG336" s="209" t="s">
        <v>164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ht="20.399999999999999" outlineLevel="1" x14ac:dyDescent="0.25">
      <c r="A337" s="243">
        <v>147</v>
      </c>
      <c r="B337" s="244" t="s">
        <v>562</v>
      </c>
      <c r="C337" s="251" t="s">
        <v>563</v>
      </c>
      <c r="D337" s="245" t="s">
        <v>178</v>
      </c>
      <c r="E337" s="246">
        <v>40</v>
      </c>
      <c r="F337" s="247"/>
      <c r="G337" s="248">
        <f>ROUND(E337*F337,2)</f>
        <v>0</v>
      </c>
      <c r="H337" s="229">
        <v>18.670000000000002</v>
      </c>
      <c r="I337" s="228">
        <f>ROUND(E337*H337,2)</f>
        <v>746.8</v>
      </c>
      <c r="J337" s="229">
        <v>34.53</v>
      </c>
      <c r="K337" s="228">
        <f>ROUND(E337*J337,2)</f>
        <v>1381.2</v>
      </c>
      <c r="L337" s="228">
        <v>15</v>
      </c>
      <c r="M337" s="228">
        <f>G337*(1+L337/100)</f>
        <v>0</v>
      </c>
      <c r="N337" s="228">
        <v>1.6000000000000001E-4</v>
      </c>
      <c r="O337" s="228">
        <f>ROUND(E337*N337,2)</f>
        <v>0.01</v>
      </c>
      <c r="P337" s="228">
        <v>0</v>
      </c>
      <c r="Q337" s="228">
        <f>ROUND(E337*P337,2)</f>
        <v>0</v>
      </c>
      <c r="R337" s="228"/>
      <c r="S337" s="228" t="s">
        <v>138</v>
      </c>
      <c r="T337" s="228" t="s">
        <v>139</v>
      </c>
      <c r="U337" s="228">
        <v>7.0000000000000007E-2</v>
      </c>
      <c r="V337" s="228">
        <f>ROUND(E337*U337,2)</f>
        <v>2.8</v>
      </c>
      <c r="W337" s="228"/>
      <c r="X337" s="228" t="s">
        <v>163</v>
      </c>
      <c r="Y337" s="209"/>
      <c r="Z337" s="209"/>
      <c r="AA337" s="209"/>
      <c r="AB337" s="209"/>
      <c r="AC337" s="209"/>
      <c r="AD337" s="209"/>
      <c r="AE337" s="209"/>
      <c r="AF337" s="209"/>
      <c r="AG337" s="209" t="s">
        <v>164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ht="20.399999999999999" outlineLevel="1" x14ac:dyDescent="0.25">
      <c r="A338" s="243">
        <v>148</v>
      </c>
      <c r="B338" s="244" t="s">
        <v>564</v>
      </c>
      <c r="C338" s="251" t="s">
        <v>565</v>
      </c>
      <c r="D338" s="245" t="s">
        <v>178</v>
      </c>
      <c r="E338" s="246">
        <v>65</v>
      </c>
      <c r="F338" s="247"/>
      <c r="G338" s="248">
        <f>ROUND(E338*F338,2)</f>
        <v>0</v>
      </c>
      <c r="H338" s="229">
        <v>30.07</v>
      </c>
      <c r="I338" s="228">
        <f>ROUND(E338*H338,2)</f>
        <v>1954.55</v>
      </c>
      <c r="J338" s="229">
        <v>34.53</v>
      </c>
      <c r="K338" s="228">
        <f>ROUND(E338*J338,2)</f>
        <v>2244.4499999999998</v>
      </c>
      <c r="L338" s="228">
        <v>15</v>
      </c>
      <c r="M338" s="228">
        <f>G338*(1+L338/100)</f>
        <v>0</v>
      </c>
      <c r="N338" s="228">
        <v>2.1000000000000001E-4</v>
      </c>
      <c r="O338" s="228">
        <f>ROUND(E338*N338,2)</f>
        <v>0.01</v>
      </c>
      <c r="P338" s="228">
        <v>0</v>
      </c>
      <c r="Q338" s="228">
        <f>ROUND(E338*P338,2)</f>
        <v>0</v>
      </c>
      <c r="R338" s="228"/>
      <c r="S338" s="228" t="s">
        <v>138</v>
      </c>
      <c r="T338" s="228" t="s">
        <v>139</v>
      </c>
      <c r="U338" s="228">
        <v>7.0000000000000007E-2</v>
      </c>
      <c r="V338" s="228">
        <f>ROUND(E338*U338,2)</f>
        <v>4.55</v>
      </c>
      <c r="W338" s="228"/>
      <c r="X338" s="228" t="s">
        <v>163</v>
      </c>
      <c r="Y338" s="209"/>
      <c r="Z338" s="209"/>
      <c r="AA338" s="209"/>
      <c r="AB338" s="209"/>
      <c r="AC338" s="209"/>
      <c r="AD338" s="209"/>
      <c r="AE338" s="209"/>
      <c r="AF338" s="209"/>
      <c r="AG338" s="209" t="s">
        <v>164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43">
        <v>149</v>
      </c>
      <c r="B339" s="244" t="s">
        <v>566</v>
      </c>
      <c r="C339" s="251" t="s">
        <v>567</v>
      </c>
      <c r="D339" s="245" t="s">
        <v>178</v>
      </c>
      <c r="E339" s="246">
        <v>12</v>
      </c>
      <c r="F339" s="247"/>
      <c r="G339" s="248">
        <f>ROUND(E339*F339,2)</f>
        <v>0</v>
      </c>
      <c r="H339" s="229">
        <v>0</v>
      </c>
      <c r="I339" s="228">
        <f>ROUND(E339*H339,2)</f>
        <v>0</v>
      </c>
      <c r="J339" s="229">
        <v>30.9</v>
      </c>
      <c r="K339" s="228">
        <f>ROUND(E339*J339,2)</f>
        <v>370.8</v>
      </c>
      <c r="L339" s="228">
        <v>15</v>
      </c>
      <c r="M339" s="228">
        <f>G339*(1+L339/100)</f>
        <v>0</v>
      </c>
      <c r="N339" s="228">
        <v>0</v>
      </c>
      <c r="O339" s="228">
        <f>ROUND(E339*N339,2)</f>
        <v>0</v>
      </c>
      <c r="P339" s="228">
        <v>0</v>
      </c>
      <c r="Q339" s="228">
        <f>ROUND(E339*P339,2)</f>
        <v>0</v>
      </c>
      <c r="R339" s="228"/>
      <c r="S339" s="228" t="s">
        <v>138</v>
      </c>
      <c r="T339" s="228" t="s">
        <v>139</v>
      </c>
      <c r="U339" s="228">
        <v>6.2700000000000006E-2</v>
      </c>
      <c r="V339" s="228">
        <f>ROUND(E339*U339,2)</f>
        <v>0.75</v>
      </c>
      <c r="W339" s="228"/>
      <c r="X339" s="228" t="s">
        <v>163</v>
      </c>
      <c r="Y339" s="209"/>
      <c r="Z339" s="209"/>
      <c r="AA339" s="209"/>
      <c r="AB339" s="209"/>
      <c r="AC339" s="209"/>
      <c r="AD339" s="209"/>
      <c r="AE339" s="209"/>
      <c r="AF339" s="209"/>
      <c r="AG339" s="209" t="s">
        <v>164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43">
        <v>150</v>
      </c>
      <c r="B340" s="244" t="s">
        <v>568</v>
      </c>
      <c r="C340" s="251" t="s">
        <v>569</v>
      </c>
      <c r="D340" s="245" t="s">
        <v>169</v>
      </c>
      <c r="E340" s="246">
        <v>17</v>
      </c>
      <c r="F340" s="247"/>
      <c r="G340" s="248">
        <f>ROUND(E340*F340,2)</f>
        <v>0</v>
      </c>
      <c r="H340" s="229">
        <v>0</v>
      </c>
      <c r="I340" s="228">
        <f>ROUND(E340*H340,2)</f>
        <v>0</v>
      </c>
      <c r="J340" s="229">
        <v>163</v>
      </c>
      <c r="K340" s="228">
        <f>ROUND(E340*J340,2)</f>
        <v>2771</v>
      </c>
      <c r="L340" s="228">
        <v>15</v>
      </c>
      <c r="M340" s="228">
        <f>G340*(1+L340/100)</f>
        <v>0</v>
      </c>
      <c r="N340" s="228">
        <v>0</v>
      </c>
      <c r="O340" s="228">
        <f>ROUND(E340*N340,2)</f>
        <v>0</v>
      </c>
      <c r="P340" s="228">
        <v>0</v>
      </c>
      <c r="Q340" s="228">
        <f>ROUND(E340*P340,2)</f>
        <v>0</v>
      </c>
      <c r="R340" s="228"/>
      <c r="S340" s="228" t="s">
        <v>138</v>
      </c>
      <c r="T340" s="228" t="s">
        <v>139</v>
      </c>
      <c r="U340" s="228">
        <v>0.33050000000000002</v>
      </c>
      <c r="V340" s="228">
        <f>ROUND(E340*U340,2)</f>
        <v>5.62</v>
      </c>
      <c r="W340" s="228"/>
      <c r="X340" s="228" t="s">
        <v>163</v>
      </c>
      <c r="Y340" s="209"/>
      <c r="Z340" s="209"/>
      <c r="AA340" s="209"/>
      <c r="AB340" s="209"/>
      <c r="AC340" s="209"/>
      <c r="AD340" s="209"/>
      <c r="AE340" s="209"/>
      <c r="AF340" s="209"/>
      <c r="AG340" s="209" t="s">
        <v>164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5">
      <c r="A341" s="243">
        <v>151</v>
      </c>
      <c r="B341" s="244" t="s">
        <v>570</v>
      </c>
      <c r="C341" s="251" t="s">
        <v>571</v>
      </c>
      <c r="D341" s="245" t="s">
        <v>169</v>
      </c>
      <c r="E341" s="246">
        <v>1</v>
      </c>
      <c r="F341" s="247"/>
      <c r="G341" s="248">
        <f>ROUND(E341*F341,2)</f>
        <v>0</v>
      </c>
      <c r="H341" s="229">
        <v>0</v>
      </c>
      <c r="I341" s="228">
        <f>ROUND(E341*H341,2)</f>
        <v>0</v>
      </c>
      <c r="J341" s="229">
        <v>172.5</v>
      </c>
      <c r="K341" s="228">
        <f>ROUND(E341*J341,2)</f>
        <v>172.5</v>
      </c>
      <c r="L341" s="228">
        <v>15</v>
      </c>
      <c r="M341" s="228">
        <f>G341*(1+L341/100)</f>
        <v>0</v>
      </c>
      <c r="N341" s="228">
        <v>0</v>
      </c>
      <c r="O341" s="228">
        <f>ROUND(E341*N341,2)</f>
        <v>0</v>
      </c>
      <c r="P341" s="228">
        <v>0</v>
      </c>
      <c r="Q341" s="228">
        <f>ROUND(E341*P341,2)</f>
        <v>0</v>
      </c>
      <c r="R341" s="228"/>
      <c r="S341" s="228" t="s">
        <v>138</v>
      </c>
      <c r="T341" s="228" t="s">
        <v>139</v>
      </c>
      <c r="U341" s="228">
        <v>0.35</v>
      </c>
      <c r="V341" s="228">
        <f>ROUND(E341*U341,2)</f>
        <v>0.35</v>
      </c>
      <c r="W341" s="228"/>
      <c r="X341" s="228" t="s">
        <v>163</v>
      </c>
      <c r="Y341" s="209"/>
      <c r="Z341" s="209"/>
      <c r="AA341" s="209"/>
      <c r="AB341" s="209"/>
      <c r="AC341" s="209"/>
      <c r="AD341" s="209"/>
      <c r="AE341" s="209"/>
      <c r="AF341" s="209"/>
      <c r="AG341" s="209" t="s">
        <v>164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43">
        <v>152</v>
      </c>
      <c r="B342" s="244" t="s">
        <v>572</v>
      </c>
      <c r="C342" s="251" t="s">
        <v>573</v>
      </c>
      <c r="D342" s="245" t="s">
        <v>293</v>
      </c>
      <c r="E342" s="246">
        <v>1</v>
      </c>
      <c r="F342" s="247"/>
      <c r="G342" s="248">
        <f>ROUND(E342*F342,2)</f>
        <v>0</v>
      </c>
      <c r="H342" s="229">
        <v>0</v>
      </c>
      <c r="I342" s="228">
        <f>ROUND(E342*H342,2)</f>
        <v>0</v>
      </c>
      <c r="J342" s="229">
        <v>1500</v>
      </c>
      <c r="K342" s="228">
        <f>ROUND(E342*J342,2)</f>
        <v>1500</v>
      </c>
      <c r="L342" s="228">
        <v>15</v>
      </c>
      <c r="M342" s="228">
        <f>G342*(1+L342/100)</f>
        <v>0</v>
      </c>
      <c r="N342" s="228">
        <v>0</v>
      </c>
      <c r="O342" s="228">
        <f>ROUND(E342*N342,2)</f>
        <v>0</v>
      </c>
      <c r="P342" s="228">
        <v>0</v>
      </c>
      <c r="Q342" s="228">
        <f>ROUND(E342*P342,2)</f>
        <v>0</v>
      </c>
      <c r="R342" s="228"/>
      <c r="S342" s="228" t="s">
        <v>138</v>
      </c>
      <c r="T342" s="228" t="s">
        <v>139</v>
      </c>
      <c r="U342" s="228">
        <v>0</v>
      </c>
      <c r="V342" s="228">
        <f>ROUND(E342*U342,2)</f>
        <v>0</v>
      </c>
      <c r="W342" s="228"/>
      <c r="X342" s="228" t="s">
        <v>163</v>
      </c>
      <c r="Y342" s="209"/>
      <c r="Z342" s="209"/>
      <c r="AA342" s="209"/>
      <c r="AB342" s="209"/>
      <c r="AC342" s="209"/>
      <c r="AD342" s="209"/>
      <c r="AE342" s="209"/>
      <c r="AF342" s="209"/>
      <c r="AG342" s="209" t="s">
        <v>164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outlineLevel="1" x14ac:dyDescent="0.25">
      <c r="A343" s="243">
        <v>153</v>
      </c>
      <c r="B343" s="244" t="s">
        <v>574</v>
      </c>
      <c r="C343" s="251" t="s">
        <v>575</v>
      </c>
      <c r="D343" s="245" t="s">
        <v>306</v>
      </c>
      <c r="E343" s="246">
        <v>2</v>
      </c>
      <c r="F343" s="247"/>
      <c r="G343" s="248">
        <f>ROUND(E343*F343,2)</f>
        <v>0</v>
      </c>
      <c r="H343" s="229">
        <v>0</v>
      </c>
      <c r="I343" s="228">
        <f>ROUND(E343*H343,2)</f>
        <v>0</v>
      </c>
      <c r="J343" s="229">
        <v>518</v>
      </c>
      <c r="K343" s="228">
        <f>ROUND(E343*J343,2)</f>
        <v>1036</v>
      </c>
      <c r="L343" s="228">
        <v>15</v>
      </c>
      <c r="M343" s="228">
        <f>G343*(1+L343/100)</f>
        <v>0</v>
      </c>
      <c r="N343" s="228">
        <v>0</v>
      </c>
      <c r="O343" s="228">
        <f>ROUND(E343*N343,2)</f>
        <v>0</v>
      </c>
      <c r="P343" s="228">
        <v>0</v>
      </c>
      <c r="Q343" s="228">
        <f>ROUND(E343*P343,2)</f>
        <v>0</v>
      </c>
      <c r="R343" s="228"/>
      <c r="S343" s="228" t="s">
        <v>138</v>
      </c>
      <c r="T343" s="228" t="s">
        <v>139</v>
      </c>
      <c r="U343" s="228">
        <v>0</v>
      </c>
      <c r="V343" s="228">
        <f>ROUND(E343*U343,2)</f>
        <v>0</v>
      </c>
      <c r="W343" s="228"/>
      <c r="X343" s="228" t="s">
        <v>163</v>
      </c>
      <c r="Y343" s="209"/>
      <c r="Z343" s="209"/>
      <c r="AA343" s="209"/>
      <c r="AB343" s="209"/>
      <c r="AC343" s="209"/>
      <c r="AD343" s="209"/>
      <c r="AE343" s="209"/>
      <c r="AF343" s="209"/>
      <c r="AG343" s="209" t="s">
        <v>164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ht="20.399999999999999" outlineLevel="1" x14ac:dyDescent="0.25">
      <c r="A344" s="243">
        <v>154</v>
      </c>
      <c r="B344" s="244" t="s">
        <v>576</v>
      </c>
      <c r="C344" s="251" t="s">
        <v>577</v>
      </c>
      <c r="D344" s="245" t="s">
        <v>306</v>
      </c>
      <c r="E344" s="246">
        <v>4</v>
      </c>
      <c r="F344" s="247"/>
      <c r="G344" s="248">
        <f>ROUND(E344*F344,2)</f>
        <v>0</v>
      </c>
      <c r="H344" s="229">
        <v>0</v>
      </c>
      <c r="I344" s="228">
        <f>ROUND(E344*H344,2)</f>
        <v>0</v>
      </c>
      <c r="J344" s="229">
        <v>350</v>
      </c>
      <c r="K344" s="228">
        <f>ROUND(E344*J344,2)</f>
        <v>1400</v>
      </c>
      <c r="L344" s="228">
        <v>15</v>
      </c>
      <c r="M344" s="228">
        <f>G344*(1+L344/100)</f>
        <v>0</v>
      </c>
      <c r="N344" s="228">
        <v>0</v>
      </c>
      <c r="O344" s="228">
        <f>ROUND(E344*N344,2)</f>
        <v>0</v>
      </c>
      <c r="P344" s="228">
        <v>0</v>
      </c>
      <c r="Q344" s="228">
        <f>ROUND(E344*P344,2)</f>
        <v>0</v>
      </c>
      <c r="R344" s="228"/>
      <c r="S344" s="228" t="s">
        <v>138</v>
      </c>
      <c r="T344" s="228" t="s">
        <v>139</v>
      </c>
      <c r="U344" s="228">
        <v>0</v>
      </c>
      <c r="V344" s="228">
        <f>ROUND(E344*U344,2)</f>
        <v>0</v>
      </c>
      <c r="W344" s="228"/>
      <c r="X344" s="228" t="s">
        <v>163</v>
      </c>
      <c r="Y344" s="209"/>
      <c r="Z344" s="209"/>
      <c r="AA344" s="209"/>
      <c r="AB344" s="209"/>
      <c r="AC344" s="209"/>
      <c r="AD344" s="209"/>
      <c r="AE344" s="209"/>
      <c r="AF344" s="209"/>
      <c r="AG344" s="209" t="s">
        <v>164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43">
        <v>155</v>
      </c>
      <c r="B345" s="244" t="s">
        <v>578</v>
      </c>
      <c r="C345" s="251" t="s">
        <v>579</v>
      </c>
      <c r="D345" s="245" t="s">
        <v>204</v>
      </c>
      <c r="E345" s="246">
        <v>1</v>
      </c>
      <c r="F345" s="247"/>
      <c r="G345" s="248">
        <f>ROUND(E345*F345,2)</f>
        <v>0</v>
      </c>
      <c r="H345" s="229">
        <v>490</v>
      </c>
      <c r="I345" s="228">
        <f>ROUND(E345*H345,2)</f>
        <v>490</v>
      </c>
      <c r="J345" s="229">
        <v>0</v>
      </c>
      <c r="K345" s="228">
        <f>ROUND(E345*J345,2)</f>
        <v>0</v>
      </c>
      <c r="L345" s="228">
        <v>15</v>
      </c>
      <c r="M345" s="228">
        <f>G345*(1+L345/100)</f>
        <v>0</v>
      </c>
      <c r="N345" s="228">
        <v>0</v>
      </c>
      <c r="O345" s="228">
        <f>ROUND(E345*N345,2)</f>
        <v>0</v>
      </c>
      <c r="P345" s="228">
        <v>0</v>
      </c>
      <c r="Q345" s="228">
        <f>ROUND(E345*P345,2)</f>
        <v>0</v>
      </c>
      <c r="R345" s="228"/>
      <c r="S345" s="228" t="s">
        <v>138</v>
      </c>
      <c r="T345" s="228" t="s">
        <v>139</v>
      </c>
      <c r="U345" s="228">
        <v>0</v>
      </c>
      <c r="V345" s="228">
        <f>ROUND(E345*U345,2)</f>
        <v>0</v>
      </c>
      <c r="W345" s="228"/>
      <c r="X345" s="228" t="s">
        <v>205</v>
      </c>
      <c r="Y345" s="209"/>
      <c r="Z345" s="209"/>
      <c r="AA345" s="209"/>
      <c r="AB345" s="209"/>
      <c r="AC345" s="209"/>
      <c r="AD345" s="209"/>
      <c r="AE345" s="209"/>
      <c r="AF345" s="209"/>
      <c r="AG345" s="209" t="s">
        <v>206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43">
        <v>156</v>
      </c>
      <c r="B346" s="244" t="s">
        <v>580</v>
      </c>
      <c r="C346" s="251" t="s">
        <v>581</v>
      </c>
      <c r="D346" s="245" t="s">
        <v>178</v>
      </c>
      <c r="E346" s="246">
        <v>12</v>
      </c>
      <c r="F346" s="247"/>
      <c r="G346" s="248">
        <f>ROUND(E346*F346,2)</f>
        <v>0</v>
      </c>
      <c r="H346" s="229">
        <v>103.5</v>
      </c>
      <c r="I346" s="228">
        <f>ROUND(E346*H346,2)</f>
        <v>1242</v>
      </c>
      <c r="J346" s="229">
        <v>0</v>
      </c>
      <c r="K346" s="228">
        <f>ROUND(E346*J346,2)</f>
        <v>0</v>
      </c>
      <c r="L346" s="228">
        <v>15</v>
      </c>
      <c r="M346" s="228">
        <f>G346*(1+L346/100)</f>
        <v>0</v>
      </c>
      <c r="N346" s="228">
        <v>5.2999999999999998E-4</v>
      </c>
      <c r="O346" s="228">
        <f>ROUND(E346*N346,2)</f>
        <v>0.01</v>
      </c>
      <c r="P346" s="228">
        <v>0</v>
      </c>
      <c r="Q346" s="228">
        <f>ROUND(E346*P346,2)</f>
        <v>0</v>
      </c>
      <c r="R346" s="228"/>
      <c r="S346" s="228" t="s">
        <v>138</v>
      </c>
      <c r="T346" s="228" t="s">
        <v>139</v>
      </c>
      <c r="U346" s="228">
        <v>0</v>
      </c>
      <c r="V346" s="228">
        <f>ROUND(E346*U346,2)</f>
        <v>0</v>
      </c>
      <c r="W346" s="228"/>
      <c r="X346" s="228" t="s">
        <v>205</v>
      </c>
      <c r="Y346" s="209"/>
      <c r="Z346" s="209"/>
      <c r="AA346" s="209"/>
      <c r="AB346" s="209"/>
      <c r="AC346" s="209"/>
      <c r="AD346" s="209"/>
      <c r="AE346" s="209"/>
      <c r="AF346" s="209"/>
      <c r="AG346" s="209" t="s">
        <v>206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43">
        <v>157</v>
      </c>
      <c r="B347" s="244" t="s">
        <v>582</v>
      </c>
      <c r="C347" s="251" t="s">
        <v>583</v>
      </c>
      <c r="D347" s="245" t="s">
        <v>178</v>
      </c>
      <c r="E347" s="246">
        <v>5</v>
      </c>
      <c r="F347" s="247"/>
      <c r="G347" s="248">
        <f>ROUND(E347*F347,2)</f>
        <v>0</v>
      </c>
      <c r="H347" s="229">
        <v>17.2</v>
      </c>
      <c r="I347" s="228">
        <f>ROUND(E347*H347,2)</f>
        <v>86</v>
      </c>
      <c r="J347" s="229">
        <v>0</v>
      </c>
      <c r="K347" s="228">
        <f>ROUND(E347*J347,2)</f>
        <v>0</v>
      </c>
      <c r="L347" s="228">
        <v>15</v>
      </c>
      <c r="M347" s="228">
        <f>G347*(1+L347/100)</f>
        <v>0</v>
      </c>
      <c r="N347" s="228">
        <v>8.0000000000000007E-5</v>
      </c>
      <c r="O347" s="228">
        <f>ROUND(E347*N347,2)</f>
        <v>0</v>
      </c>
      <c r="P347" s="228">
        <v>0</v>
      </c>
      <c r="Q347" s="228">
        <f>ROUND(E347*P347,2)</f>
        <v>0</v>
      </c>
      <c r="R347" s="228"/>
      <c r="S347" s="228" t="s">
        <v>138</v>
      </c>
      <c r="T347" s="228" t="s">
        <v>139</v>
      </c>
      <c r="U347" s="228">
        <v>0</v>
      </c>
      <c r="V347" s="228">
        <f>ROUND(E347*U347,2)</f>
        <v>0</v>
      </c>
      <c r="W347" s="228"/>
      <c r="X347" s="228" t="s">
        <v>205</v>
      </c>
      <c r="Y347" s="209"/>
      <c r="Z347" s="209"/>
      <c r="AA347" s="209"/>
      <c r="AB347" s="209"/>
      <c r="AC347" s="209"/>
      <c r="AD347" s="209"/>
      <c r="AE347" s="209"/>
      <c r="AF347" s="209"/>
      <c r="AG347" s="209" t="s">
        <v>206</v>
      </c>
      <c r="AH347" s="209"/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43">
        <v>158</v>
      </c>
      <c r="B348" s="244" t="s">
        <v>584</v>
      </c>
      <c r="C348" s="251" t="s">
        <v>585</v>
      </c>
      <c r="D348" s="245" t="s">
        <v>178</v>
      </c>
      <c r="E348" s="246">
        <v>0.5</v>
      </c>
      <c r="F348" s="247"/>
      <c r="G348" s="248">
        <f>ROUND(E348*F348,2)</f>
        <v>0</v>
      </c>
      <c r="H348" s="229">
        <v>21.2</v>
      </c>
      <c r="I348" s="228">
        <f>ROUND(E348*H348,2)</f>
        <v>10.6</v>
      </c>
      <c r="J348" s="229">
        <v>0</v>
      </c>
      <c r="K348" s="228">
        <f>ROUND(E348*J348,2)</f>
        <v>0</v>
      </c>
      <c r="L348" s="228">
        <v>15</v>
      </c>
      <c r="M348" s="228">
        <f>G348*(1+L348/100)</f>
        <v>0</v>
      </c>
      <c r="N348" s="228">
        <v>6.0000000000000002E-5</v>
      </c>
      <c r="O348" s="228">
        <f>ROUND(E348*N348,2)</f>
        <v>0</v>
      </c>
      <c r="P348" s="228">
        <v>0</v>
      </c>
      <c r="Q348" s="228">
        <f>ROUND(E348*P348,2)</f>
        <v>0</v>
      </c>
      <c r="R348" s="228"/>
      <c r="S348" s="228" t="s">
        <v>138</v>
      </c>
      <c r="T348" s="228" t="s">
        <v>139</v>
      </c>
      <c r="U348" s="228">
        <v>0</v>
      </c>
      <c r="V348" s="228">
        <f>ROUND(E348*U348,2)</f>
        <v>0</v>
      </c>
      <c r="W348" s="228"/>
      <c r="X348" s="228" t="s">
        <v>205</v>
      </c>
      <c r="Y348" s="209"/>
      <c r="Z348" s="209"/>
      <c r="AA348" s="209"/>
      <c r="AB348" s="209"/>
      <c r="AC348" s="209"/>
      <c r="AD348" s="209"/>
      <c r="AE348" s="209"/>
      <c r="AF348" s="209"/>
      <c r="AG348" s="209" t="s">
        <v>206</v>
      </c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5">
      <c r="A349" s="243">
        <v>159</v>
      </c>
      <c r="B349" s="244" t="s">
        <v>586</v>
      </c>
      <c r="C349" s="251" t="s">
        <v>587</v>
      </c>
      <c r="D349" s="245" t="s">
        <v>169</v>
      </c>
      <c r="E349" s="246">
        <v>7</v>
      </c>
      <c r="F349" s="247"/>
      <c r="G349" s="248">
        <f>ROUND(E349*F349,2)</f>
        <v>0</v>
      </c>
      <c r="H349" s="229">
        <v>143.5</v>
      </c>
      <c r="I349" s="228">
        <f>ROUND(E349*H349,2)</f>
        <v>1004.5</v>
      </c>
      <c r="J349" s="229">
        <v>0</v>
      </c>
      <c r="K349" s="228">
        <f>ROUND(E349*J349,2)</f>
        <v>0</v>
      </c>
      <c r="L349" s="228">
        <v>15</v>
      </c>
      <c r="M349" s="228">
        <f>G349*(1+L349/100)</f>
        <v>0</v>
      </c>
      <c r="N349" s="228">
        <v>1.0000000000000001E-5</v>
      </c>
      <c r="O349" s="228">
        <f>ROUND(E349*N349,2)</f>
        <v>0</v>
      </c>
      <c r="P349" s="228">
        <v>0</v>
      </c>
      <c r="Q349" s="228">
        <f>ROUND(E349*P349,2)</f>
        <v>0</v>
      </c>
      <c r="R349" s="228"/>
      <c r="S349" s="228" t="s">
        <v>138</v>
      </c>
      <c r="T349" s="228" t="s">
        <v>139</v>
      </c>
      <c r="U349" s="228">
        <v>0</v>
      </c>
      <c r="V349" s="228">
        <f>ROUND(E349*U349,2)</f>
        <v>0</v>
      </c>
      <c r="W349" s="228"/>
      <c r="X349" s="228" t="s">
        <v>205</v>
      </c>
      <c r="Y349" s="209"/>
      <c r="Z349" s="209"/>
      <c r="AA349" s="209"/>
      <c r="AB349" s="209"/>
      <c r="AC349" s="209"/>
      <c r="AD349" s="209"/>
      <c r="AE349" s="209"/>
      <c r="AF349" s="209"/>
      <c r="AG349" s="209" t="s">
        <v>206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5">
      <c r="A350" s="243">
        <v>160</v>
      </c>
      <c r="B350" s="244" t="s">
        <v>588</v>
      </c>
      <c r="C350" s="251" t="s">
        <v>589</v>
      </c>
      <c r="D350" s="245" t="s">
        <v>169</v>
      </c>
      <c r="E350" s="246">
        <v>1</v>
      </c>
      <c r="F350" s="247"/>
      <c r="G350" s="248">
        <f>ROUND(E350*F350,2)</f>
        <v>0</v>
      </c>
      <c r="H350" s="229">
        <v>557</v>
      </c>
      <c r="I350" s="228">
        <f>ROUND(E350*H350,2)</f>
        <v>557</v>
      </c>
      <c r="J350" s="229">
        <v>0</v>
      </c>
      <c r="K350" s="228">
        <f>ROUND(E350*J350,2)</f>
        <v>0</v>
      </c>
      <c r="L350" s="228">
        <v>15</v>
      </c>
      <c r="M350" s="228">
        <f>G350*(1+L350/100)</f>
        <v>0</v>
      </c>
      <c r="N350" s="228">
        <v>2.4000000000000001E-4</v>
      </c>
      <c r="O350" s="228">
        <f>ROUND(E350*N350,2)</f>
        <v>0</v>
      </c>
      <c r="P350" s="228">
        <v>0</v>
      </c>
      <c r="Q350" s="228">
        <f>ROUND(E350*P350,2)</f>
        <v>0</v>
      </c>
      <c r="R350" s="228"/>
      <c r="S350" s="228" t="s">
        <v>138</v>
      </c>
      <c r="T350" s="228" t="s">
        <v>139</v>
      </c>
      <c r="U350" s="228">
        <v>0</v>
      </c>
      <c r="V350" s="228">
        <f>ROUND(E350*U350,2)</f>
        <v>0</v>
      </c>
      <c r="W350" s="228"/>
      <c r="X350" s="228" t="s">
        <v>205</v>
      </c>
      <c r="Y350" s="209"/>
      <c r="Z350" s="209"/>
      <c r="AA350" s="209"/>
      <c r="AB350" s="209"/>
      <c r="AC350" s="209"/>
      <c r="AD350" s="209"/>
      <c r="AE350" s="209"/>
      <c r="AF350" s="209"/>
      <c r="AG350" s="209" t="s">
        <v>206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43">
        <v>161</v>
      </c>
      <c r="B351" s="244" t="s">
        <v>590</v>
      </c>
      <c r="C351" s="251" t="s">
        <v>591</v>
      </c>
      <c r="D351" s="245" t="s">
        <v>169</v>
      </c>
      <c r="E351" s="246">
        <v>1</v>
      </c>
      <c r="F351" s="247"/>
      <c r="G351" s="248">
        <f>ROUND(E351*F351,2)</f>
        <v>0</v>
      </c>
      <c r="H351" s="229">
        <v>865</v>
      </c>
      <c r="I351" s="228">
        <f>ROUND(E351*H351,2)</f>
        <v>865</v>
      </c>
      <c r="J351" s="229">
        <v>0</v>
      </c>
      <c r="K351" s="228">
        <f>ROUND(E351*J351,2)</f>
        <v>0</v>
      </c>
      <c r="L351" s="228">
        <v>15</v>
      </c>
      <c r="M351" s="228">
        <f>G351*(1+L351/100)</f>
        <v>0</v>
      </c>
      <c r="N351" s="228">
        <v>3.8999999999999999E-4</v>
      </c>
      <c r="O351" s="228">
        <f>ROUND(E351*N351,2)</f>
        <v>0</v>
      </c>
      <c r="P351" s="228">
        <v>0</v>
      </c>
      <c r="Q351" s="228">
        <f>ROUND(E351*P351,2)</f>
        <v>0</v>
      </c>
      <c r="R351" s="228"/>
      <c r="S351" s="228" t="s">
        <v>138</v>
      </c>
      <c r="T351" s="228" t="s">
        <v>139</v>
      </c>
      <c r="U351" s="228">
        <v>0</v>
      </c>
      <c r="V351" s="228">
        <f>ROUND(E351*U351,2)</f>
        <v>0</v>
      </c>
      <c r="W351" s="228"/>
      <c r="X351" s="228" t="s">
        <v>205</v>
      </c>
      <c r="Y351" s="209"/>
      <c r="Z351" s="209"/>
      <c r="AA351" s="209"/>
      <c r="AB351" s="209"/>
      <c r="AC351" s="209"/>
      <c r="AD351" s="209"/>
      <c r="AE351" s="209"/>
      <c r="AF351" s="209"/>
      <c r="AG351" s="209" t="s">
        <v>206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43">
        <v>162</v>
      </c>
      <c r="B352" s="244" t="s">
        <v>592</v>
      </c>
      <c r="C352" s="251" t="s">
        <v>593</v>
      </c>
      <c r="D352" s="245" t="s">
        <v>169</v>
      </c>
      <c r="E352" s="246">
        <v>7</v>
      </c>
      <c r="F352" s="247"/>
      <c r="G352" s="248">
        <f>ROUND(E352*F352,2)</f>
        <v>0</v>
      </c>
      <c r="H352" s="229">
        <v>48.6</v>
      </c>
      <c r="I352" s="228">
        <f>ROUND(E352*H352,2)</f>
        <v>340.2</v>
      </c>
      <c r="J352" s="229">
        <v>0</v>
      </c>
      <c r="K352" s="228">
        <f>ROUND(E352*J352,2)</f>
        <v>0</v>
      </c>
      <c r="L352" s="228">
        <v>15</v>
      </c>
      <c r="M352" s="228">
        <f>G352*(1+L352/100)</f>
        <v>0</v>
      </c>
      <c r="N352" s="228">
        <v>1.0000000000000001E-5</v>
      </c>
      <c r="O352" s="228">
        <f>ROUND(E352*N352,2)</f>
        <v>0</v>
      </c>
      <c r="P352" s="228">
        <v>0</v>
      </c>
      <c r="Q352" s="228">
        <f>ROUND(E352*P352,2)</f>
        <v>0</v>
      </c>
      <c r="R352" s="228"/>
      <c r="S352" s="228" t="s">
        <v>138</v>
      </c>
      <c r="T352" s="228" t="s">
        <v>139</v>
      </c>
      <c r="U352" s="228">
        <v>0</v>
      </c>
      <c r="V352" s="228">
        <f>ROUND(E352*U352,2)</f>
        <v>0</v>
      </c>
      <c r="W352" s="228"/>
      <c r="X352" s="228" t="s">
        <v>205</v>
      </c>
      <c r="Y352" s="209"/>
      <c r="Z352" s="209"/>
      <c r="AA352" s="209"/>
      <c r="AB352" s="209"/>
      <c r="AC352" s="209"/>
      <c r="AD352" s="209"/>
      <c r="AE352" s="209"/>
      <c r="AF352" s="209"/>
      <c r="AG352" s="209" t="s">
        <v>206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43">
        <v>163</v>
      </c>
      <c r="B353" s="244" t="s">
        <v>594</v>
      </c>
      <c r="C353" s="251" t="s">
        <v>595</v>
      </c>
      <c r="D353" s="245" t="s">
        <v>169</v>
      </c>
      <c r="E353" s="246">
        <v>7</v>
      </c>
      <c r="F353" s="247"/>
      <c r="G353" s="248">
        <f>ROUND(E353*F353,2)</f>
        <v>0</v>
      </c>
      <c r="H353" s="229">
        <v>30.8</v>
      </c>
      <c r="I353" s="228">
        <f>ROUND(E353*H353,2)</f>
        <v>215.6</v>
      </c>
      <c r="J353" s="229">
        <v>0</v>
      </c>
      <c r="K353" s="228">
        <f>ROUND(E353*J353,2)</f>
        <v>0</v>
      </c>
      <c r="L353" s="228">
        <v>15</v>
      </c>
      <c r="M353" s="228">
        <f>G353*(1+L353/100)</f>
        <v>0</v>
      </c>
      <c r="N353" s="228">
        <v>5.0000000000000002E-5</v>
      </c>
      <c r="O353" s="228">
        <f>ROUND(E353*N353,2)</f>
        <v>0</v>
      </c>
      <c r="P353" s="228">
        <v>0</v>
      </c>
      <c r="Q353" s="228">
        <f>ROUND(E353*P353,2)</f>
        <v>0</v>
      </c>
      <c r="R353" s="228"/>
      <c r="S353" s="228" t="s">
        <v>138</v>
      </c>
      <c r="T353" s="228" t="s">
        <v>139</v>
      </c>
      <c r="U353" s="228">
        <v>0</v>
      </c>
      <c r="V353" s="228">
        <f>ROUND(E353*U353,2)</f>
        <v>0</v>
      </c>
      <c r="W353" s="228"/>
      <c r="X353" s="228" t="s">
        <v>205</v>
      </c>
      <c r="Y353" s="209"/>
      <c r="Z353" s="209"/>
      <c r="AA353" s="209"/>
      <c r="AB353" s="209"/>
      <c r="AC353" s="209"/>
      <c r="AD353" s="209"/>
      <c r="AE353" s="209"/>
      <c r="AF353" s="209"/>
      <c r="AG353" s="209" t="s">
        <v>206</v>
      </c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43">
        <v>164</v>
      </c>
      <c r="B354" s="244" t="s">
        <v>596</v>
      </c>
      <c r="C354" s="251" t="s">
        <v>597</v>
      </c>
      <c r="D354" s="245" t="s">
        <v>169</v>
      </c>
      <c r="E354" s="246">
        <v>1</v>
      </c>
      <c r="F354" s="247"/>
      <c r="G354" s="248">
        <f>ROUND(E354*F354,2)</f>
        <v>0</v>
      </c>
      <c r="H354" s="229">
        <v>42.3</v>
      </c>
      <c r="I354" s="228">
        <f>ROUND(E354*H354,2)</f>
        <v>42.3</v>
      </c>
      <c r="J354" s="229">
        <v>0</v>
      </c>
      <c r="K354" s="228">
        <f>ROUND(E354*J354,2)</f>
        <v>0</v>
      </c>
      <c r="L354" s="228">
        <v>15</v>
      </c>
      <c r="M354" s="228">
        <f>G354*(1+L354/100)</f>
        <v>0</v>
      </c>
      <c r="N354" s="228">
        <v>0</v>
      </c>
      <c r="O354" s="228">
        <f>ROUND(E354*N354,2)</f>
        <v>0</v>
      </c>
      <c r="P354" s="228">
        <v>0</v>
      </c>
      <c r="Q354" s="228">
        <f>ROUND(E354*P354,2)</f>
        <v>0</v>
      </c>
      <c r="R354" s="228"/>
      <c r="S354" s="228" t="s">
        <v>138</v>
      </c>
      <c r="T354" s="228" t="s">
        <v>139</v>
      </c>
      <c r="U354" s="228">
        <v>0</v>
      </c>
      <c r="V354" s="228">
        <f>ROUND(E354*U354,2)</f>
        <v>0</v>
      </c>
      <c r="W354" s="228"/>
      <c r="X354" s="228" t="s">
        <v>205</v>
      </c>
      <c r="Y354" s="209"/>
      <c r="Z354" s="209"/>
      <c r="AA354" s="209"/>
      <c r="AB354" s="209"/>
      <c r="AC354" s="209"/>
      <c r="AD354" s="209"/>
      <c r="AE354" s="209"/>
      <c r="AF354" s="209"/>
      <c r="AG354" s="209" t="s">
        <v>206</v>
      </c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43">
        <v>165</v>
      </c>
      <c r="B355" s="244" t="s">
        <v>598</v>
      </c>
      <c r="C355" s="251" t="s">
        <v>599</v>
      </c>
      <c r="D355" s="245" t="s">
        <v>169</v>
      </c>
      <c r="E355" s="246">
        <v>17</v>
      </c>
      <c r="F355" s="247"/>
      <c r="G355" s="248">
        <f>ROUND(E355*F355,2)</f>
        <v>0</v>
      </c>
      <c r="H355" s="229">
        <v>13</v>
      </c>
      <c r="I355" s="228">
        <f>ROUND(E355*H355,2)</f>
        <v>221</v>
      </c>
      <c r="J355" s="229">
        <v>0</v>
      </c>
      <c r="K355" s="228">
        <f>ROUND(E355*J355,2)</f>
        <v>0</v>
      </c>
      <c r="L355" s="228">
        <v>15</v>
      </c>
      <c r="M355" s="228">
        <f>G355*(1+L355/100)</f>
        <v>0</v>
      </c>
      <c r="N355" s="228">
        <v>4.0000000000000003E-5</v>
      </c>
      <c r="O355" s="228">
        <f>ROUND(E355*N355,2)</f>
        <v>0</v>
      </c>
      <c r="P355" s="228">
        <v>0</v>
      </c>
      <c r="Q355" s="228">
        <f>ROUND(E355*P355,2)</f>
        <v>0</v>
      </c>
      <c r="R355" s="228"/>
      <c r="S355" s="228" t="s">
        <v>138</v>
      </c>
      <c r="T355" s="228" t="s">
        <v>139</v>
      </c>
      <c r="U355" s="228">
        <v>0</v>
      </c>
      <c r="V355" s="228">
        <f>ROUND(E355*U355,2)</f>
        <v>0</v>
      </c>
      <c r="W355" s="228"/>
      <c r="X355" s="228" t="s">
        <v>205</v>
      </c>
      <c r="Y355" s="209"/>
      <c r="Z355" s="209"/>
      <c r="AA355" s="209"/>
      <c r="AB355" s="209"/>
      <c r="AC355" s="209"/>
      <c r="AD355" s="209"/>
      <c r="AE355" s="209"/>
      <c r="AF355" s="209"/>
      <c r="AG355" s="209" t="s">
        <v>206</v>
      </c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43">
        <v>166</v>
      </c>
      <c r="B356" s="244" t="s">
        <v>600</v>
      </c>
      <c r="C356" s="251" t="s">
        <v>601</v>
      </c>
      <c r="D356" s="245" t="s">
        <v>169</v>
      </c>
      <c r="E356" s="246">
        <v>3</v>
      </c>
      <c r="F356" s="247"/>
      <c r="G356" s="248">
        <f>ROUND(E356*F356,2)</f>
        <v>0</v>
      </c>
      <c r="H356" s="229">
        <v>1043</v>
      </c>
      <c r="I356" s="228">
        <f>ROUND(E356*H356,2)</f>
        <v>3129</v>
      </c>
      <c r="J356" s="229">
        <v>0</v>
      </c>
      <c r="K356" s="228">
        <f>ROUND(E356*J356,2)</f>
        <v>0</v>
      </c>
      <c r="L356" s="228">
        <v>15</v>
      </c>
      <c r="M356" s="228">
        <f>G356*(1+L356/100)</f>
        <v>0</v>
      </c>
      <c r="N356" s="228">
        <v>4.0000000000000001E-3</v>
      </c>
      <c r="O356" s="228">
        <f>ROUND(E356*N356,2)</f>
        <v>0.01</v>
      </c>
      <c r="P356" s="228">
        <v>0</v>
      </c>
      <c r="Q356" s="228">
        <f>ROUND(E356*P356,2)</f>
        <v>0</v>
      </c>
      <c r="R356" s="228"/>
      <c r="S356" s="228" t="s">
        <v>138</v>
      </c>
      <c r="T356" s="228" t="s">
        <v>139</v>
      </c>
      <c r="U356" s="228">
        <v>0</v>
      </c>
      <c r="V356" s="228">
        <f>ROUND(E356*U356,2)</f>
        <v>0</v>
      </c>
      <c r="W356" s="228"/>
      <c r="X356" s="228" t="s">
        <v>205</v>
      </c>
      <c r="Y356" s="209"/>
      <c r="Z356" s="209"/>
      <c r="AA356" s="209"/>
      <c r="AB356" s="209"/>
      <c r="AC356" s="209"/>
      <c r="AD356" s="209"/>
      <c r="AE356" s="209"/>
      <c r="AF356" s="209"/>
      <c r="AG356" s="209" t="s">
        <v>206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43">
        <v>167</v>
      </c>
      <c r="B357" s="244" t="s">
        <v>602</v>
      </c>
      <c r="C357" s="251" t="s">
        <v>603</v>
      </c>
      <c r="D357" s="245" t="s">
        <v>169</v>
      </c>
      <c r="E357" s="246">
        <v>1</v>
      </c>
      <c r="F357" s="247"/>
      <c r="G357" s="248">
        <f>ROUND(E357*F357,2)</f>
        <v>0</v>
      </c>
      <c r="H357" s="229">
        <v>1210</v>
      </c>
      <c r="I357" s="228">
        <f>ROUND(E357*H357,2)</f>
        <v>1210</v>
      </c>
      <c r="J357" s="229">
        <v>0</v>
      </c>
      <c r="K357" s="228">
        <f>ROUND(E357*J357,2)</f>
        <v>0</v>
      </c>
      <c r="L357" s="228">
        <v>15</v>
      </c>
      <c r="M357" s="228">
        <f>G357*(1+L357/100)</f>
        <v>0</v>
      </c>
      <c r="N357" s="228">
        <v>4.0000000000000001E-3</v>
      </c>
      <c r="O357" s="228">
        <f>ROUND(E357*N357,2)</f>
        <v>0</v>
      </c>
      <c r="P357" s="228">
        <v>0</v>
      </c>
      <c r="Q357" s="228">
        <f>ROUND(E357*P357,2)</f>
        <v>0</v>
      </c>
      <c r="R357" s="228"/>
      <c r="S357" s="228" t="s">
        <v>138</v>
      </c>
      <c r="T357" s="228" t="s">
        <v>139</v>
      </c>
      <c r="U357" s="228">
        <v>0</v>
      </c>
      <c r="V357" s="228">
        <f>ROUND(E357*U357,2)</f>
        <v>0</v>
      </c>
      <c r="W357" s="228"/>
      <c r="X357" s="228" t="s">
        <v>205</v>
      </c>
      <c r="Y357" s="209"/>
      <c r="Z357" s="209"/>
      <c r="AA357" s="209"/>
      <c r="AB357" s="209"/>
      <c r="AC357" s="209"/>
      <c r="AD357" s="209"/>
      <c r="AE357" s="209"/>
      <c r="AF357" s="209"/>
      <c r="AG357" s="209" t="s">
        <v>206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43">
        <v>168</v>
      </c>
      <c r="B358" s="244" t="s">
        <v>604</v>
      </c>
      <c r="C358" s="251" t="s">
        <v>605</v>
      </c>
      <c r="D358" s="245" t="s">
        <v>169</v>
      </c>
      <c r="E358" s="246">
        <v>1</v>
      </c>
      <c r="F358" s="247"/>
      <c r="G358" s="248">
        <f>ROUND(E358*F358,2)</f>
        <v>0</v>
      </c>
      <c r="H358" s="229">
        <v>978</v>
      </c>
      <c r="I358" s="228">
        <f>ROUND(E358*H358,2)</f>
        <v>978</v>
      </c>
      <c r="J358" s="229">
        <v>0</v>
      </c>
      <c r="K358" s="228">
        <f>ROUND(E358*J358,2)</f>
        <v>0</v>
      </c>
      <c r="L358" s="228">
        <v>15</v>
      </c>
      <c r="M358" s="228">
        <f>G358*(1+L358/100)</f>
        <v>0</v>
      </c>
      <c r="N358" s="228">
        <v>2.63E-2</v>
      </c>
      <c r="O358" s="228">
        <f>ROUND(E358*N358,2)</f>
        <v>0.03</v>
      </c>
      <c r="P358" s="228">
        <v>0</v>
      </c>
      <c r="Q358" s="228">
        <f>ROUND(E358*P358,2)</f>
        <v>0</v>
      </c>
      <c r="R358" s="228"/>
      <c r="S358" s="228" t="s">
        <v>138</v>
      </c>
      <c r="T358" s="228" t="s">
        <v>139</v>
      </c>
      <c r="U358" s="228">
        <v>0</v>
      </c>
      <c r="V358" s="228">
        <f>ROUND(E358*U358,2)</f>
        <v>0</v>
      </c>
      <c r="W358" s="228"/>
      <c r="X358" s="228" t="s">
        <v>205</v>
      </c>
      <c r="Y358" s="209"/>
      <c r="Z358" s="209"/>
      <c r="AA358" s="209"/>
      <c r="AB358" s="209"/>
      <c r="AC358" s="209"/>
      <c r="AD358" s="209"/>
      <c r="AE358" s="209"/>
      <c r="AF358" s="209"/>
      <c r="AG358" s="209" t="s">
        <v>206</v>
      </c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43">
        <v>169</v>
      </c>
      <c r="B359" s="244" t="s">
        <v>606</v>
      </c>
      <c r="C359" s="251" t="s">
        <v>607</v>
      </c>
      <c r="D359" s="245" t="s">
        <v>169</v>
      </c>
      <c r="E359" s="246">
        <v>1</v>
      </c>
      <c r="F359" s="247"/>
      <c r="G359" s="248">
        <f>ROUND(E359*F359,2)</f>
        <v>0</v>
      </c>
      <c r="H359" s="229">
        <v>199.5</v>
      </c>
      <c r="I359" s="228">
        <f>ROUND(E359*H359,2)</f>
        <v>199.5</v>
      </c>
      <c r="J359" s="229">
        <v>0</v>
      </c>
      <c r="K359" s="228">
        <f>ROUND(E359*J359,2)</f>
        <v>0</v>
      </c>
      <c r="L359" s="228">
        <v>15</v>
      </c>
      <c r="M359" s="228">
        <f>G359*(1+L359/100)</f>
        <v>0</v>
      </c>
      <c r="N359" s="228">
        <v>1.8000000000000001E-4</v>
      </c>
      <c r="O359" s="228">
        <f>ROUND(E359*N359,2)</f>
        <v>0</v>
      </c>
      <c r="P359" s="228">
        <v>0</v>
      </c>
      <c r="Q359" s="228">
        <f>ROUND(E359*P359,2)</f>
        <v>0</v>
      </c>
      <c r="R359" s="228"/>
      <c r="S359" s="228" t="s">
        <v>138</v>
      </c>
      <c r="T359" s="228" t="s">
        <v>139</v>
      </c>
      <c r="U359" s="228">
        <v>0</v>
      </c>
      <c r="V359" s="228">
        <f>ROUND(E359*U359,2)</f>
        <v>0</v>
      </c>
      <c r="W359" s="228"/>
      <c r="X359" s="228" t="s">
        <v>205</v>
      </c>
      <c r="Y359" s="209"/>
      <c r="Z359" s="209"/>
      <c r="AA359" s="209"/>
      <c r="AB359" s="209"/>
      <c r="AC359" s="209"/>
      <c r="AD359" s="209"/>
      <c r="AE359" s="209"/>
      <c r="AF359" s="209"/>
      <c r="AG359" s="209" t="s">
        <v>206</v>
      </c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43">
        <v>170</v>
      </c>
      <c r="B360" s="244" t="s">
        <v>608</v>
      </c>
      <c r="C360" s="251" t="s">
        <v>609</v>
      </c>
      <c r="D360" s="245" t="s">
        <v>169</v>
      </c>
      <c r="E360" s="246">
        <v>1</v>
      </c>
      <c r="F360" s="247"/>
      <c r="G360" s="248">
        <f>ROUND(E360*F360,2)</f>
        <v>0</v>
      </c>
      <c r="H360" s="229">
        <v>145</v>
      </c>
      <c r="I360" s="228">
        <f>ROUND(E360*H360,2)</f>
        <v>145</v>
      </c>
      <c r="J360" s="229">
        <v>0</v>
      </c>
      <c r="K360" s="228">
        <f>ROUND(E360*J360,2)</f>
        <v>0</v>
      </c>
      <c r="L360" s="228">
        <v>15</v>
      </c>
      <c r="M360" s="228">
        <f>G360*(1+L360/100)</f>
        <v>0</v>
      </c>
      <c r="N360" s="228">
        <v>1.8000000000000001E-4</v>
      </c>
      <c r="O360" s="228">
        <f>ROUND(E360*N360,2)</f>
        <v>0</v>
      </c>
      <c r="P360" s="228">
        <v>0</v>
      </c>
      <c r="Q360" s="228">
        <f>ROUND(E360*P360,2)</f>
        <v>0</v>
      </c>
      <c r="R360" s="228"/>
      <c r="S360" s="228" t="s">
        <v>138</v>
      </c>
      <c r="T360" s="228" t="s">
        <v>139</v>
      </c>
      <c r="U360" s="228">
        <v>0</v>
      </c>
      <c r="V360" s="228">
        <f>ROUND(E360*U360,2)</f>
        <v>0</v>
      </c>
      <c r="W360" s="228"/>
      <c r="X360" s="228" t="s">
        <v>205</v>
      </c>
      <c r="Y360" s="209"/>
      <c r="Z360" s="209"/>
      <c r="AA360" s="209"/>
      <c r="AB360" s="209"/>
      <c r="AC360" s="209"/>
      <c r="AD360" s="209"/>
      <c r="AE360" s="209"/>
      <c r="AF360" s="209"/>
      <c r="AG360" s="209" t="s">
        <v>206</v>
      </c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43">
        <v>171</v>
      </c>
      <c r="B361" s="244" t="s">
        <v>610</v>
      </c>
      <c r="C361" s="251" t="s">
        <v>611</v>
      </c>
      <c r="D361" s="245" t="s">
        <v>169</v>
      </c>
      <c r="E361" s="246">
        <v>1</v>
      </c>
      <c r="F361" s="247"/>
      <c r="G361" s="248">
        <f>ROUND(E361*F361,2)</f>
        <v>0</v>
      </c>
      <c r="H361" s="229">
        <v>378</v>
      </c>
      <c r="I361" s="228">
        <f>ROUND(E361*H361,2)</f>
        <v>378</v>
      </c>
      <c r="J361" s="229">
        <v>0</v>
      </c>
      <c r="K361" s="228">
        <f>ROUND(E361*J361,2)</f>
        <v>0</v>
      </c>
      <c r="L361" s="228">
        <v>15</v>
      </c>
      <c r="M361" s="228">
        <f>G361*(1+L361/100)</f>
        <v>0</v>
      </c>
      <c r="N361" s="228">
        <v>4.0000000000000002E-4</v>
      </c>
      <c r="O361" s="228">
        <f>ROUND(E361*N361,2)</f>
        <v>0</v>
      </c>
      <c r="P361" s="228">
        <v>0</v>
      </c>
      <c r="Q361" s="228">
        <f>ROUND(E361*P361,2)</f>
        <v>0</v>
      </c>
      <c r="R361" s="228"/>
      <c r="S361" s="228" t="s">
        <v>138</v>
      </c>
      <c r="T361" s="228" t="s">
        <v>139</v>
      </c>
      <c r="U361" s="228">
        <v>0</v>
      </c>
      <c r="V361" s="228">
        <f>ROUND(E361*U361,2)</f>
        <v>0</v>
      </c>
      <c r="W361" s="228"/>
      <c r="X361" s="228" t="s">
        <v>205</v>
      </c>
      <c r="Y361" s="209"/>
      <c r="Z361" s="209"/>
      <c r="AA361" s="209"/>
      <c r="AB361" s="209"/>
      <c r="AC361" s="209"/>
      <c r="AD361" s="209"/>
      <c r="AE361" s="209"/>
      <c r="AF361" s="209"/>
      <c r="AG361" s="209" t="s">
        <v>206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43">
        <v>172</v>
      </c>
      <c r="B362" s="244" t="s">
        <v>612</v>
      </c>
      <c r="C362" s="251" t="s">
        <v>613</v>
      </c>
      <c r="D362" s="245" t="s">
        <v>169</v>
      </c>
      <c r="E362" s="246">
        <v>1</v>
      </c>
      <c r="F362" s="247"/>
      <c r="G362" s="248">
        <f>ROUND(E362*F362,2)</f>
        <v>0</v>
      </c>
      <c r="H362" s="229">
        <v>885</v>
      </c>
      <c r="I362" s="228">
        <f>ROUND(E362*H362,2)</f>
        <v>885</v>
      </c>
      <c r="J362" s="229">
        <v>0</v>
      </c>
      <c r="K362" s="228">
        <f>ROUND(E362*J362,2)</f>
        <v>0</v>
      </c>
      <c r="L362" s="228">
        <v>15</v>
      </c>
      <c r="M362" s="228">
        <f>G362*(1+L362/100)</f>
        <v>0</v>
      </c>
      <c r="N362" s="228">
        <v>5.0000000000000001E-4</v>
      </c>
      <c r="O362" s="228">
        <f>ROUND(E362*N362,2)</f>
        <v>0</v>
      </c>
      <c r="P362" s="228">
        <v>0</v>
      </c>
      <c r="Q362" s="228">
        <f>ROUND(E362*P362,2)</f>
        <v>0</v>
      </c>
      <c r="R362" s="228"/>
      <c r="S362" s="228" t="s">
        <v>138</v>
      </c>
      <c r="T362" s="228" t="s">
        <v>139</v>
      </c>
      <c r="U362" s="228">
        <v>0</v>
      </c>
      <c r="V362" s="228">
        <f>ROUND(E362*U362,2)</f>
        <v>0</v>
      </c>
      <c r="W362" s="228"/>
      <c r="X362" s="228" t="s">
        <v>205</v>
      </c>
      <c r="Y362" s="209"/>
      <c r="Z362" s="209"/>
      <c r="AA362" s="209"/>
      <c r="AB362" s="209"/>
      <c r="AC362" s="209"/>
      <c r="AD362" s="209"/>
      <c r="AE362" s="209"/>
      <c r="AF362" s="209"/>
      <c r="AG362" s="209" t="s">
        <v>206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ht="20.399999999999999" outlineLevel="1" x14ac:dyDescent="0.25">
      <c r="A363" s="243">
        <v>173</v>
      </c>
      <c r="B363" s="244" t="s">
        <v>614</v>
      </c>
      <c r="C363" s="251" t="s">
        <v>615</v>
      </c>
      <c r="D363" s="245" t="s">
        <v>169</v>
      </c>
      <c r="E363" s="246">
        <v>1</v>
      </c>
      <c r="F363" s="247"/>
      <c r="G363" s="248">
        <f>ROUND(E363*F363,2)</f>
        <v>0</v>
      </c>
      <c r="H363" s="229">
        <v>1416</v>
      </c>
      <c r="I363" s="228">
        <f>ROUND(E363*H363,2)</f>
        <v>1416</v>
      </c>
      <c r="J363" s="229">
        <v>0</v>
      </c>
      <c r="K363" s="228">
        <f>ROUND(E363*J363,2)</f>
        <v>0</v>
      </c>
      <c r="L363" s="228">
        <v>15</v>
      </c>
      <c r="M363" s="228">
        <f>G363*(1+L363/100)</f>
        <v>0</v>
      </c>
      <c r="N363" s="228">
        <v>2.7E-4</v>
      </c>
      <c r="O363" s="228">
        <f>ROUND(E363*N363,2)</f>
        <v>0</v>
      </c>
      <c r="P363" s="228">
        <v>0</v>
      </c>
      <c r="Q363" s="228">
        <f>ROUND(E363*P363,2)</f>
        <v>0</v>
      </c>
      <c r="R363" s="228"/>
      <c r="S363" s="228" t="s">
        <v>138</v>
      </c>
      <c r="T363" s="228" t="s">
        <v>139</v>
      </c>
      <c r="U363" s="228">
        <v>0</v>
      </c>
      <c r="V363" s="228">
        <f>ROUND(E363*U363,2)</f>
        <v>0</v>
      </c>
      <c r="W363" s="228"/>
      <c r="X363" s="228" t="s">
        <v>205</v>
      </c>
      <c r="Y363" s="209"/>
      <c r="Z363" s="209"/>
      <c r="AA363" s="209"/>
      <c r="AB363" s="209"/>
      <c r="AC363" s="209"/>
      <c r="AD363" s="209"/>
      <c r="AE363" s="209"/>
      <c r="AF363" s="209"/>
      <c r="AG363" s="209" t="s">
        <v>206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43">
        <v>174</v>
      </c>
      <c r="B364" s="244" t="s">
        <v>616</v>
      </c>
      <c r="C364" s="251" t="s">
        <v>617</v>
      </c>
      <c r="D364" s="245" t="s">
        <v>618</v>
      </c>
      <c r="E364" s="246">
        <v>15</v>
      </c>
      <c r="F364" s="247"/>
      <c r="G364" s="248">
        <f>ROUND(E364*F364,2)</f>
        <v>0</v>
      </c>
      <c r="H364" s="229">
        <v>12</v>
      </c>
      <c r="I364" s="228">
        <f>ROUND(E364*H364,2)</f>
        <v>180</v>
      </c>
      <c r="J364" s="229">
        <v>0</v>
      </c>
      <c r="K364" s="228">
        <f>ROUND(E364*J364,2)</f>
        <v>0</v>
      </c>
      <c r="L364" s="228">
        <v>15</v>
      </c>
      <c r="M364" s="228">
        <f>G364*(1+L364/100)</f>
        <v>0</v>
      </c>
      <c r="N364" s="228">
        <v>1</v>
      </c>
      <c r="O364" s="228">
        <f>ROUND(E364*N364,2)</f>
        <v>15</v>
      </c>
      <c r="P364" s="228">
        <v>0</v>
      </c>
      <c r="Q364" s="228">
        <f>ROUND(E364*P364,2)</f>
        <v>0</v>
      </c>
      <c r="R364" s="228"/>
      <c r="S364" s="228" t="s">
        <v>138</v>
      </c>
      <c r="T364" s="228" t="s">
        <v>139</v>
      </c>
      <c r="U364" s="228">
        <v>0</v>
      </c>
      <c r="V364" s="228">
        <f>ROUND(E364*U364,2)</f>
        <v>0</v>
      </c>
      <c r="W364" s="228"/>
      <c r="X364" s="228" t="s">
        <v>205</v>
      </c>
      <c r="Y364" s="209"/>
      <c r="Z364" s="209"/>
      <c r="AA364" s="209"/>
      <c r="AB364" s="209"/>
      <c r="AC364" s="209"/>
      <c r="AD364" s="209"/>
      <c r="AE364" s="209"/>
      <c r="AF364" s="209"/>
      <c r="AG364" s="209" t="s">
        <v>206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5">
      <c r="A365" s="243">
        <v>175</v>
      </c>
      <c r="B365" s="244" t="s">
        <v>619</v>
      </c>
      <c r="C365" s="251" t="s">
        <v>620</v>
      </c>
      <c r="D365" s="245" t="s">
        <v>293</v>
      </c>
      <c r="E365" s="246">
        <v>1</v>
      </c>
      <c r="F365" s="247"/>
      <c r="G365" s="248">
        <f>ROUND(E365*F365,2)</f>
        <v>0</v>
      </c>
      <c r="H365" s="229">
        <v>0</v>
      </c>
      <c r="I365" s="228">
        <f>ROUND(E365*H365,2)</f>
        <v>0</v>
      </c>
      <c r="J365" s="229">
        <v>3000</v>
      </c>
      <c r="K365" s="228">
        <f>ROUND(E365*J365,2)</f>
        <v>3000</v>
      </c>
      <c r="L365" s="228">
        <v>15</v>
      </c>
      <c r="M365" s="228">
        <f>G365*(1+L365/100)</f>
        <v>0</v>
      </c>
      <c r="N365" s="228">
        <v>0</v>
      </c>
      <c r="O365" s="228">
        <f>ROUND(E365*N365,2)</f>
        <v>0</v>
      </c>
      <c r="P365" s="228">
        <v>0</v>
      </c>
      <c r="Q365" s="228">
        <f>ROUND(E365*P365,2)</f>
        <v>0</v>
      </c>
      <c r="R365" s="228"/>
      <c r="S365" s="228" t="s">
        <v>138</v>
      </c>
      <c r="T365" s="228" t="s">
        <v>139</v>
      </c>
      <c r="U365" s="228">
        <v>0</v>
      </c>
      <c r="V365" s="228">
        <f>ROUND(E365*U365,2)</f>
        <v>0</v>
      </c>
      <c r="W365" s="228"/>
      <c r="X365" s="228" t="s">
        <v>236</v>
      </c>
      <c r="Y365" s="209"/>
      <c r="Z365" s="209"/>
      <c r="AA365" s="209"/>
      <c r="AB365" s="209"/>
      <c r="AC365" s="209"/>
      <c r="AD365" s="209"/>
      <c r="AE365" s="209"/>
      <c r="AF365" s="209"/>
      <c r="AG365" s="209" t="s">
        <v>237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x14ac:dyDescent="0.25">
      <c r="A366" s="231" t="s">
        <v>133</v>
      </c>
      <c r="B366" s="232" t="s">
        <v>101</v>
      </c>
      <c r="C366" s="250" t="s">
        <v>102</v>
      </c>
      <c r="D366" s="233"/>
      <c r="E366" s="234"/>
      <c r="F366" s="235"/>
      <c r="G366" s="236">
        <f>SUMIF(AG367:AG372,"&lt;&gt;NOR",G367:G372)</f>
        <v>0</v>
      </c>
      <c r="H366" s="230"/>
      <c r="I366" s="230">
        <f>SUM(I367:I372)</f>
        <v>569.14</v>
      </c>
      <c r="J366" s="230"/>
      <c r="K366" s="230">
        <f>SUM(K367:K372)</f>
        <v>874.36</v>
      </c>
      <c r="L366" s="230"/>
      <c r="M366" s="230">
        <f>SUM(M367:M372)</f>
        <v>0</v>
      </c>
      <c r="N366" s="230"/>
      <c r="O366" s="230">
        <f>SUM(O367:O372)</f>
        <v>0</v>
      </c>
      <c r="P366" s="230"/>
      <c r="Q366" s="230">
        <f>SUM(Q367:Q372)</f>
        <v>0</v>
      </c>
      <c r="R366" s="230"/>
      <c r="S366" s="230"/>
      <c r="T366" s="230"/>
      <c r="U366" s="230"/>
      <c r="V366" s="230">
        <f>SUM(V367:V372)</f>
        <v>1.7699999999999998</v>
      </c>
      <c r="W366" s="230"/>
      <c r="X366" s="230"/>
      <c r="AG366" t="s">
        <v>134</v>
      </c>
    </row>
    <row r="367" spans="1:60" outlineLevel="1" x14ac:dyDescent="0.25">
      <c r="A367" s="243">
        <v>176</v>
      </c>
      <c r="B367" s="244" t="s">
        <v>621</v>
      </c>
      <c r="C367" s="251" t="s">
        <v>622</v>
      </c>
      <c r="D367" s="245" t="s">
        <v>169</v>
      </c>
      <c r="E367" s="246">
        <v>2</v>
      </c>
      <c r="F367" s="247"/>
      <c r="G367" s="248">
        <f>ROUND(E367*F367,2)</f>
        <v>0</v>
      </c>
      <c r="H367" s="229">
        <v>75.069999999999993</v>
      </c>
      <c r="I367" s="228">
        <f>ROUND(E367*H367,2)</f>
        <v>150.13999999999999</v>
      </c>
      <c r="J367" s="229">
        <v>116.43</v>
      </c>
      <c r="K367" s="228">
        <f>ROUND(E367*J367,2)</f>
        <v>232.86</v>
      </c>
      <c r="L367" s="228">
        <v>15</v>
      </c>
      <c r="M367" s="228">
        <f>G367*(1+L367/100)</f>
        <v>0</v>
      </c>
      <c r="N367" s="228">
        <v>0</v>
      </c>
      <c r="O367" s="228">
        <f>ROUND(E367*N367,2)</f>
        <v>0</v>
      </c>
      <c r="P367" s="228">
        <v>0</v>
      </c>
      <c r="Q367" s="228">
        <f>ROUND(E367*P367,2)</f>
        <v>0</v>
      </c>
      <c r="R367" s="228"/>
      <c r="S367" s="228" t="s">
        <v>138</v>
      </c>
      <c r="T367" s="228" t="s">
        <v>139</v>
      </c>
      <c r="U367" s="228">
        <v>0.23599999999999999</v>
      </c>
      <c r="V367" s="228">
        <f>ROUND(E367*U367,2)</f>
        <v>0.47</v>
      </c>
      <c r="W367" s="228"/>
      <c r="X367" s="228" t="s">
        <v>163</v>
      </c>
      <c r="Y367" s="209"/>
      <c r="Z367" s="209"/>
      <c r="AA367" s="209"/>
      <c r="AB367" s="209"/>
      <c r="AC367" s="209"/>
      <c r="AD367" s="209"/>
      <c r="AE367" s="209"/>
      <c r="AF367" s="209"/>
      <c r="AG367" s="209" t="s">
        <v>164</v>
      </c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43">
        <v>177</v>
      </c>
      <c r="B368" s="244" t="s">
        <v>623</v>
      </c>
      <c r="C368" s="251" t="s">
        <v>624</v>
      </c>
      <c r="D368" s="245" t="s">
        <v>178</v>
      </c>
      <c r="E368" s="246">
        <v>10</v>
      </c>
      <c r="F368" s="247"/>
      <c r="G368" s="248">
        <f>ROUND(E368*F368,2)</f>
        <v>0</v>
      </c>
      <c r="H368" s="229">
        <v>0</v>
      </c>
      <c r="I368" s="228">
        <f>ROUND(E368*H368,2)</f>
        <v>0</v>
      </c>
      <c r="J368" s="229">
        <v>30.5</v>
      </c>
      <c r="K368" s="228">
        <f>ROUND(E368*J368,2)</f>
        <v>305</v>
      </c>
      <c r="L368" s="228">
        <v>15</v>
      </c>
      <c r="M368" s="228">
        <f>G368*(1+L368/100)</f>
        <v>0</v>
      </c>
      <c r="N368" s="228">
        <v>0</v>
      </c>
      <c r="O368" s="228">
        <f>ROUND(E368*N368,2)</f>
        <v>0</v>
      </c>
      <c r="P368" s="228">
        <v>0</v>
      </c>
      <c r="Q368" s="228">
        <f>ROUND(E368*P368,2)</f>
        <v>0</v>
      </c>
      <c r="R368" s="228"/>
      <c r="S368" s="228" t="s">
        <v>138</v>
      </c>
      <c r="T368" s="228" t="s">
        <v>139</v>
      </c>
      <c r="U368" s="228">
        <v>6.1830000000000003E-2</v>
      </c>
      <c r="V368" s="228">
        <f>ROUND(E368*U368,2)</f>
        <v>0.62</v>
      </c>
      <c r="W368" s="228"/>
      <c r="X368" s="228" t="s">
        <v>163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164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43">
        <v>178</v>
      </c>
      <c r="B369" s="244" t="s">
        <v>625</v>
      </c>
      <c r="C369" s="251" t="s">
        <v>626</v>
      </c>
      <c r="D369" s="245" t="s">
        <v>169</v>
      </c>
      <c r="E369" s="246">
        <v>1</v>
      </c>
      <c r="F369" s="247"/>
      <c r="G369" s="248">
        <f>ROUND(E369*F369,2)</f>
        <v>0</v>
      </c>
      <c r="H369" s="229">
        <v>0</v>
      </c>
      <c r="I369" s="228">
        <f>ROUND(E369*H369,2)</f>
        <v>0</v>
      </c>
      <c r="J369" s="229">
        <v>237</v>
      </c>
      <c r="K369" s="228">
        <f>ROUND(E369*J369,2)</f>
        <v>237</v>
      </c>
      <c r="L369" s="228">
        <v>15</v>
      </c>
      <c r="M369" s="228">
        <f>G369*(1+L369/100)</f>
        <v>0</v>
      </c>
      <c r="N369" s="228">
        <v>0</v>
      </c>
      <c r="O369" s="228">
        <f>ROUND(E369*N369,2)</f>
        <v>0</v>
      </c>
      <c r="P369" s="228">
        <v>0</v>
      </c>
      <c r="Q369" s="228">
        <f>ROUND(E369*P369,2)</f>
        <v>0</v>
      </c>
      <c r="R369" s="228"/>
      <c r="S369" s="228" t="s">
        <v>138</v>
      </c>
      <c r="T369" s="228" t="s">
        <v>139</v>
      </c>
      <c r="U369" s="228">
        <v>0.48</v>
      </c>
      <c r="V369" s="228">
        <f>ROUND(E369*U369,2)</f>
        <v>0.48</v>
      </c>
      <c r="W369" s="228"/>
      <c r="X369" s="228" t="s">
        <v>163</v>
      </c>
      <c r="Y369" s="209"/>
      <c r="Z369" s="209"/>
      <c r="AA369" s="209"/>
      <c r="AB369" s="209"/>
      <c r="AC369" s="209"/>
      <c r="AD369" s="209"/>
      <c r="AE369" s="209"/>
      <c r="AF369" s="209"/>
      <c r="AG369" s="209" t="s">
        <v>164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1" x14ac:dyDescent="0.25">
      <c r="A370" s="243">
        <v>179</v>
      </c>
      <c r="B370" s="244" t="s">
        <v>627</v>
      </c>
      <c r="C370" s="251" t="s">
        <v>628</v>
      </c>
      <c r="D370" s="245" t="s">
        <v>169</v>
      </c>
      <c r="E370" s="246">
        <v>1</v>
      </c>
      <c r="F370" s="247"/>
      <c r="G370" s="248">
        <f>ROUND(E370*F370,2)</f>
        <v>0</v>
      </c>
      <c r="H370" s="229">
        <v>0</v>
      </c>
      <c r="I370" s="228">
        <f>ROUND(E370*H370,2)</f>
        <v>0</v>
      </c>
      <c r="J370" s="229">
        <v>99.5</v>
      </c>
      <c r="K370" s="228">
        <f>ROUND(E370*J370,2)</f>
        <v>99.5</v>
      </c>
      <c r="L370" s="228">
        <v>15</v>
      </c>
      <c r="M370" s="228">
        <f>G370*(1+L370/100)</f>
        <v>0</v>
      </c>
      <c r="N370" s="228">
        <v>0</v>
      </c>
      <c r="O370" s="228">
        <f>ROUND(E370*N370,2)</f>
        <v>0</v>
      </c>
      <c r="P370" s="228">
        <v>0</v>
      </c>
      <c r="Q370" s="228">
        <f>ROUND(E370*P370,2)</f>
        <v>0</v>
      </c>
      <c r="R370" s="228"/>
      <c r="S370" s="228" t="s">
        <v>138</v>
      </c>
      <c r="T370" s="228" t="s">
        <v>139</v>
      </c>
      <c r="U370" s="228">
        <v>0.20166999999999999</v>
      </c>
      <c r="V370" s="228">
        <f>ROUND(E370*U370,2)</f>
        <v>0.2</v>
      </c>
      <c r="W370" s="228"/>
      <c r="X370" s="228" t="s">
        <v>163</v>
      </c>
      <c r="Y370" s="209"/>
      <c r="Z370" s="209"/>
      <c r="AA370" s="209"/>
      <c r="AB370" s="209"/>
      <c r="AC370" s="209"/>
      <c r="AD370" s="209"/>
      <c r="AE370" s="209"/>
      <c r="AF370" s="209"/>
      <c r="AG370" s="209" t="s">
        <v>164</v>
      </c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1" x14ac:dyDescent="0.25">
      <c r="A371" s="243">
        <v>180</v>
      </c>
      <c r="B371" s="244" t="s">
        <v>629</v>
      </c>
      <c r="C371" s="251" t="s">
        <v>630</v>
      </c>
      <c r="D371" s="245" t="s">
        <v>178</v>
      </c>
      <c r="E371" s="246">
        <v>10</v>
      </c>
      <c r="F371" s="247"/>
      <c r="G371" s="248">
        <f>ROUND(E371*F371,2)</f>
        <v>0</v>
      </c>
      <c r="H371" s="229">
        <v>16.899999999999999</v>
      </c>
      <c r="I371" s="228">
        <f>ROUND(E371*H371,2)</f>
        <v>169</v>
      </c>
      <c r="J371" s="229">
        <v>0</v>
      </c>
      <c r="K371" s="228">
        <f>ROUND(E371*J371,2)</f>
        <v>0</v>
      </c>
      <c r="L371" s="228">
        <v>15</v>
      </c>
      <c r="M371" s="228">
        <f>G371*(1+L371/100)</f>
        <v>0</v>
      </c>
      <c r="N371" s="228">
        <v>0</v>
      </c>
      <c r="O371" s="228">
        <f>ROUND(E371*N371,2)</f>
        <v>0</v>
      </c>
      <c r="P371" s="228">
        <v>0</v>
      </c>
      <c r="Q371" s="228">
        <f>ROUND(E371*P371,2)</f>
        <v>0</v>
      </c>
      <c r="R371" s="228"/>
      <c r="S371" s="228" t="s">
        <v>138</v>
      </c>
      <c r="T371" s="228" t="s">
        <v>139</v>
      </c>
      <c r="U371" s="228">
        <v>0</v>
      </c>
      <c r="V371" s="228">
        <f>ROUND(E371*U371,2)</f>
        <v>0</v>
      </c>
      <c r="W371" s="228"/>
      <c r="X371" s="228" t="s">
        <v>205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206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43">
        <v>181</v>
      </c>
      <c r="B372" s="244" t="s">
        <v>631</v>
      </c>
      <c r="C372" s="251" t="s">
        <v>632</v>
      </c>
      <c r="D372" s="245" t="s">
        <v>169</v>
      </c>
      <c r="E372" s="246">
        <v>1</v>
      </c>
      <c r="F372" s="247"/>
      <c r="G372" s="248">
        <f>ROUND(E372*F372,2)</f>
        <v>0</v>
      </c>
      <c r="H372" s="229">
        <v>250</v>
      </c>
      <c r="I372" s="228">
        <f>ROUND(E372*H372,2)</f>
        <v>250</v>
      </c>
      <c r="J372" s="229">
        <v>0</v>
      </c>
      <c r="K372" s="228">
        <f>ROUND(E372*J372,2)</f>
        <v>0</v>
      </c>
      <c r="L372" s="228">
        <v>15</v>
      </c>
      <c r="M372" s="228">
        <f>G372*(1+L372/100)</f>
        <v>0</v>
      </c>
      <c r="N372" s="228">
        <v>1.0000000000000001E-5</v>
      </c>
      <c r="O372" s="228">
        <f>ROUND(E372*N372,2)</f>
        <v>0</v>
      </c>
      <c r="P372" s="228">
        <v>0</v>
      </c>
      <c r="Q372" s="228">
        <f>ROUND(E372*P372,2)</f>
        <v>0</v>
      </c>
      <c r="R372" s="228"/>
      <c r="S372" s="228" t="s">
        <v>138</v>
      </c>
      <c r="T372" s="228" t="s">
        <v>139</v>
      </c>
      <c r="U372" s="228">
        <v>0</v>
      </c>
      <c r="V372" s="228">
        <f>ROUND(E372*U372,2)</f>
        <v>0</v>
      </c>
      <c r="W372" s="228"/>
      <c r="X372" s="228" t="s">
        <v>205</v>
      </c>
      <c r="Y372" s="209"/>
      <c r="Z372" s="209"/>
      <c r="AA372" s="209"/>
      <c r="AB372" s="209"/>
      <c r="AC372" s="209"/>
      <c r="AD372" s="209"/>
      <c r="AE372" s="209"/>
      <c r="AF372" s="209"/>
      <c r="AG372" s="209" t="s">
        <v>206</v>
      </c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x14ac:dyDescent="0.25">
      <c r="A373" s="231" t="s">
        <v>133</v>
      </c>
      <c r="B373" s="232" t="s">
        <v>103</v>
      </c>
      <c r="C373" s="250" t="s">
        <v>104</v>
      </c>
      <c r="D373" s="233"/>
      <c r="E373" s="234"/>
      <c r="F373" s="235"/>
      <c r="G373" s="236">
        <f>SUMIF(AG374:AG381,"&lt;&gt;NOR",G374:G381)</f>
        <v>0</v>
      </c>
      <c r="H373" s="230"/>
      <c r="I373" s="230">
        <f>SUM(I374:I381)</f>
        <v>0</v>
      </c>
      <c r="J373" s="230"/>
      <c r="K373" s="230">
        <f>SUM(K374:K381)</f>
        <v>3667.55</v>
      </c>
      <c r="L373" s="230"/>
      <c r="M373" s="230">
        <f>SUM(M374:M381)</f>
        <v>0</v>
      </c>
      <c r="N373" s="230"/>
      <c r="O373" s="230">
        <f>SUM(O374:O381)</f>
        <v>0</v>
      </c>
      <c r="P373" s="230"/>
      <c r="Q373" s="230">
        <f>SUM(Q374:Q381)</f>
        <v>0</v>
      </c>
      <c r="R373" s="230"/>
      <c r="S373" s="230"/>
      <c r="T373" s="230"/>
      <c r="U373" s="230"/>
      <c r="V373" s="230">
        <f>SUM(V374:V381)</f>
        <v>6.870000000000001</v>
      </c>
      <c r="W373" s="230"/>
      <c r="X373" s="230"/>
      <c r="AG373" t="s">
        <v>134</v>
      </c>
    </row>
    <row r="374" spans="1:60" outlineLevel="1" x14ac:dyDescent="0.25">
      <c r="A374" s="243">
        <v>182</v>
      </c>
      <c r="B374" s="244" t="s">
        <v>633</v>
      </c>
      <c r="C374" s="251" t="s">
        <v>634</v>
      </c>
      <c r="D374" s="245" t="s">
        <v>162</v>
      </c>
      <c r="E374" s="246">
        <v>1.1902200000000001</v>
      </c>
      <c r="F374" s="247"/>
      <c r="G374" s="248">
        <f>ROUND(E374*F374,2)</f>
        <v>0</v>
      </c>
      <c r="H374" s="229">
        <v>0</v>
      </c>
      <c r="I374" s="228">
        <f>ROUND(E374*H374,2)</f>
        <v>0</v>
      </c>
      <c r="J374" s="229">
        <v>168.5</v>
      </c>
      <c r="K374" s="228">
        <f>ROUND(E374*J374,2)</f>
        <v>200.55</v>
      </c>
      <c r="L374" s="228">
        <v>15</v>
      </c>
      <c r="M374" s="228">
        <f>G374*(1+L374/100)</f>
        <v>0</v>
      </c>
      <c r="N374" s="228">
        <v>0</v>
      </c>
      <c r="O374" s="228">
        <f>ROUND(E374*N374,2)</f>
        <v>0</v>
      </c>
      <c r="P374" s="228">
        <v>0</v>
      </c>
      <c r="Q374" s="228">
        <f>ROUND(E374*P374,2)</f>
        <v>0</v>
      </c>
      <c r="R374" s="228"/>
      <c r="S374" s="228" t="s">
        <v>138</v>
      </c>
      <c r="T374" s="228" t="s">
        <v>139</v>
      </c>
      <c r="U374" s="228">
        <v>0.27700000000000002</v>
      </c>
      <c r="V374" s="228">
        <f>ROUND(E374*U374,2)</f>
        <v>0.33</v>
      </c>
      <c r="W374" s="228"/>
      <c r="X374" s="228" t="s">
        <v>635</v>
      </c>
      <c r="Y374" s="209"/>
      <c r="Z374" s="209"/>
      <c r="AA374" s="209"/>
      <c r="AB374" s="209"/>
      <c r="AC374" s="209"/>
      <c r="AD374" s="209"/>
      <c r="AE374" s="209"/>
      <c r="AF374" s="209"/>
      <c r="AG374" s="209" t="s">
        <v>636</v>
      </c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43">
        <v>183</v>
      </c>
      <c r="B375" s="244" t="s">
        <v>637</v>
      </c>
      <c r="C375" s="251" t="s">
        <v>638</v>
      </c>
      <c r="D375" s="245" t="s">
        <v>162</v>
      </c>
      <c r="E375" s="246">
        <v>1.1902200000000001</v>
      </c>
      <c r="F375" s="247"/>
      <c r="G375" s="248">
        <f>ROUND(E375*F375,2)</f>
        <v>0</v>
      </c>
      <c r="H375" s="229">
        <v>0</v>
      </c>
      <c r="I375" s="228">
        <f>ROUND(E375*H375,2)</f>
        <v>0</v>
      </c>
      <c r="J375" s="229">
        <v>706</v>
      </c>
      <c r="K375" s="228">
        <f>ROUND(E375*J375,2)</f>
        <v>840.3</v>
      </c>
      <c r="L375" s="228">
        <v>15</v>
      </c>
      <c r="M375" s="228">
        <f>G375*(1+L375/100)</f>
        <v>0</v>
      </c>
      <c r="N375" s="228">
        <v>0</v>
      </c>
      <c r="O375" s="228">
        <f>ROUND(E375*N375,2)</f>
        <v>0</v>
      </c>
      <c r="P375" s="228">
        <v>0</v>
      </c>
      <c r="Q375" s="228">
        <f>ROUND(E375*P375,2)</f>
        <v>0</v>
      </c>
      <c r="R375" s="228"/>
      <c r="S375" s="228" t="s">
        <v>138</v>
      </c>
      <c r="T375" s="228" t="s">
        <v>139</v>
      </c>
      <c r="U375" s="228">
        <v>2.0089999999999999</v>
      </c>
      <c r="V375" s="228">
        <f>ROUND(E375*U375,2)</f>
        <v>2.39</v>
      </c>
      <c r="W375" s="228"/>
      <c r="X375" s="228" t="s">
        <v>635</v>
      </c>
      <c r="Y375" s="209"/>
      <c r="Z375" s="209"/>
      <c r="AA375" s="209"/>
      <c r="AB375" s="209"/>
      <c r="AC375" s="209"/>
      <c r="AD375" s="209"/>
      <c r="AE375" s="209"/>
      <c r="AF375" s="209"/>
      <c r="AG375" s="209" t="s">
        <v>636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43">
        <v>184</v>
      </c>
      <c r="B376" s="244" t="s">
        <v>639</v>
      </c>
      <c r="C376" s="251" t="s">
        <v>640</v>
      </c>
      <c r="D376" s="245" t="s">
        <v>162</v>
      </c>
      <c r="E376" s="246">
        <v>3.5706699999999998</v>
      </c>
      <c r="F376" s="247"/>
      <c r="G376" s="248">
        <f>ROUND(E376*F376,2)</f>
        <v>0</v>
      </c>
      <c r="H376" s="229">
        <v>0</v>
      </c>
      <c r="I376" s="228">
        <f>ROUND(E376*H376,2)</f>
        <v>0</v>
      </c>
      <c r="J376" s="229">
        <v>229.5</v>
      </c>
      <c r="K376" s="228">
        <f>ROUND(E376*J376,2)</f>
        <v>819.47</v>
      </c>
      <c r="L376" s="228">
        <v>15</v>
      </c>
      <c r="M376" s="228">
        <f>G376*(1+L376/100)</f>
        <v>0</v>
      </c>
      <c r="N376" s="228">
        <v>0</v>
      </c>
      <c r="O376" s="228">
        <f>ROUND(E376*N376,2)</f>
        <v>0</v>
      </c>
      <c r="P376" s="228">
        <v>0</v>
      </c>
      <c r="Q376" s="228">
        <f>ROUND(E376*P376,2)</f>
        <v>0</v>
      </c>
      <c r="R376" s="228"/>
      <c r="S376" s="228" t="s">
        <v>189</v>
      </c>
      <c r="T376" s="228" t="s">
        <v>189</v>
      </c>
      <c r="U376" s="228">
        <v>0.65300000000000002</v>
      </c>
      <c r="V376" s="228">
        <f>ROUND(E376*U376,2)</f>
        <v>2.33</v>
      </c>
      <c r="W376" s="228"/>
      <c r="X376" s="228" t="s">
        <v>635</v>
      </c>
      <c r="Y376" s="209"/>
      <c r="Z376" s="209"/>
      <c r="AA376" s="209"/>
      <c r="AB376" s="209"/>
      <c r="AC376" s="209"/>
      <c r="AD376" s="209"/>
      <c r="AE376" s="209"/>
      <c r="AF376" s="209"/>
      <c r="AG376" s="209" t="s">
        <v>636</v>
      </c>
      <c r="AH376" s="209"/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5">
      <c r="A377" s="243">
        <v>185</v>
      </c>
      <c r="B377" s="244" t="s">
        <v>641</v>
      </c>
      <c r="C377" s="251" t="s">
        <v>642</v>
      </c>
      <c r="D377" s="245" t="s">
        <v>162</v>
      </c>
      <c r="E377" s="246">
        <v>1.1902200000000001</v>
      </c>
      <c r="F377" s="247"/>
      <c r="G377" s="248">
        <f>ROUND(E377*F377,2)</f>
        <v>0</v>
      </c>
      <c r="H377" s="229">
        <v>0</v>
      </c>
      <c r="I377" s="228">
        <f>ROUND(E377*H377,2)</f>
        <v>0</v>
      </c>
      <c r="J377" s="229">
        <v>234.5</v>
      </c>
      <c r="K377" s="228">
        <f>ROUND(E377*J377,2)</f>
        <v>279.11</v>
      </c>
      <c r="L377" s="228">
        <v>15</v>
      </c>
      <c r="M377" s="228">
        <f>G377*(1+L377/100)</f>
        <v>0</v>
      </c>
      <c r="N377" s="228">
        <v>0</v>
      </c>
      <c r="O377" s="228">
        <f>ROUND(E377*N377,2)</f>
        <v>0</v>
      </c>
      <c r="P377" s="228">
        <v>0</v>
      </c>
      <c r="Q377" s="228">
        <f>ROUND(E377*P377,2)</f>
        <v>0</v>
      </c>
      <c r="R377" s="228"/>
      <c r="S377" s="228" t="s">
        <v>138</v>
      </c>
      <c r="T377" s="228" t="s">
        <v>139</v>
      </c>
      <c r="U377" s="228">
        <v>0.49</v>
      </c>
      <c r="V377" s="228">
        <f>ROUND(E377*U377,2)</f>
        <v>0.57999999999999996</v>
      </c>
      <c r="W377" s="228"/>
      <c r="X377" s="228" t="s">
        <v>635</v>
      </c>
      <c r="Y377" s="209"/>
      <c r="Z377" s="209"/>
      <c r="AA377" s="209"/>
      <c r="AB377" s="209"/>
      <c r="AC377" s="209"/>
      <c r="AD377" s="209"/>
      <c r="AE377" s="209"/>
      <c r="AF377" s="209"/>
      <c r="AG377" s="209" t="s">
        <v>636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43">
        <v>186</v>
      </c>
      <c r="B378" s="244" t="s">
        <v>643</v>
      </c>
      <c r="C378" s="251" t="s">
        <v>644</v>
      </c>
      <c r="D378" s="245" t="s">
        <v>162</v>
      </c>
      <c r="E378" s="246">
        <v>1.1902200000000001</v>
      </c>
      <c r="F378" s="247"/>
      <c r="G378" s="248">
        <f>ROUND(E378*F378,2)</f>
        <v>0</v>
      </c>
      <c r="H378" s="229">
        <v>0</v>
      </c>
      <c r="I378" s="228">
        <f>ROUND(E378*H378,2)</f>
        <v>0</v>
      </c>
      <c r="J378" s="229">
        <v>16</v>
      </c>
      <c r="K378" s="228">
        <f>ROUND(E378*J378,2)</f>
        <v>19.04</v>
      </c>
      <c r="L378" s="228">
        <v>15</v>
      </c>
      <c r="M378" s="228">
        <f>G378*(1+L378/100)</f>
        <v>0</v>
      </c>
      <c r="N378" s="228">
        <v>0</v>
      </c>
      <c r="O378" s="228">
        <f>ROUND(E378*N378,2)</f>
        <v>0</v>
      </c>
      <c r="P378" s="228">
        <v>0</v>
      </c>
      <c r="Q378" s="228">
        <f>ROUND(E378*P378,2)</f>
        <v>0</v>
      </c>
      <c r="R378" s="228"/>
      <c r="S378" s="228" t="s">
        <v>138</v>
      </c>
      <c r="T378" s="228" t="s">
        <v>139</v>
      </c>
      <c r="U378" s="228">
        <v>0</v>
      </c>
      <c r="V378" s="228">
        <f>ROUND(E378*U378,2)</f>
        <v>0</v>
      </c>
      <c r="W378" s="228"/>
      <c r="X378" s="228" t="s">
        <v>635</v>
      </c>
      <c r="Y378" s="209"/>
      <c r="Z378" s="209"/>
      <c r="AA378" s="209"/>
      <c r="AB378" s="209"/>
      <c r="AC378" s="209"/>
      <c r="AD378" s="209"/>
      <c r="AE378" s="209"/>
      <c r="AF378" s="209"/>
      <c r="AG378" s="209" t="s">
        <v>636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43">
        <v>187</v>
      </c>
      <c r="B379" s="244" t="s">
        <v>645</v>
      </c>
      <c r="C379" s="251" t="s">
        <v>646</v>
      </c>
      <c r="D379" s="245" t="s">
        <v>162</v>
      </c>
      <c r="E379" s="246">
        <v>1.1902200000000001</v>
      </c>
      <c r="F379" s="247"/>
      <c r="G379" s="248">
        <f>ROUND(E379*F379,2)</f>
        <v>0</v>
      </c>
      <c r="H379" s="229">
        <v>0</v>
      </c>
      <c r="I379" s="228">
        <f>ROUND(E379*H379,2)</f>
        <v>0</v>
      </c>
      <c r="J379" s="229">
        <v>331</v>
      </c>
      <c r="K379" s="228">
        <f>ROUND(E379*J379,2)</f>
        <v>393.96</v>
      </c>
      <c r="L379" s="228">
        <v>15</v>
      </c>
      <c r="M379" s="228">
        <f>G379*(1+L379/100)</f>
        <v>0</v>
      </c>
      <c r="N379" s="228">
        <v>0</v>
      </c>
      <c r="O379" s="228">
        <f>ROUND(E379*N379,2)</f>
        <v>0</v>
      </c>
      <c r="P379" s="228">
        <v>0</v>
      </c>
      <c r="Q379" s="228">
        <f>ROUND(E379*P379,2)</f>
        <v>0</v>
      </c>
      <c r="R379" s="228"/>
      <c r="S379" s="228" t="s">
        <v>138</v>
      </c>
      <c r="T379" s="228" t="s">
        <v>139</v>
      </c>
      <c r="U379" s="228">
        <v>0.94199999999999995</v>
      </c>
      <c r="V379" s="228">
        <f>ROUND(E379*U379,2)</f>
        <v>1.1200000000000001</v>
      </c>
      <c r="W379" s="228"/>
      <c r="X379" s="228" t="s">
        <v>635</v>
      </c>
      <c r="Y379" s="209"/>
      <c r="Z379" s="209"/>
      <c r="AA379" s="209"/>
      <c r="AB379" s="209"/>
      <c r="AC379" s="209"/>
      <c r="AD379" s="209"/>
      <c r="AE379" s="209"/>
      <c r="AF379" s="209"/>
      <c r="AG379" s="209" t="s">
        <v>636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43">
        <v>188</v>
      </c>
      <c r="B380" s="244" t="s">
        <v>647</v>
      </c>
      <c r="C380" s="251" t="s">
        <v>648</v>
      </c>
      <c r="D380" s="245" t="s">
        <v>162</v>
      </c>
      <c r="E380" s="246">
        <v>1.1902200000000001</v>
      </c>
      <c r="F380" s="247"/>
      <c r="G380" s="248">
        <f>ROUND(E380*F380,2)</f>
        <v>0</v>
      </c>
      <c r="H380" s="229">
        <v>0</v>
      </c>
      <c r="I380" s="228">
        <f>ROUND(E380*H380,2)</f>
        <v>0</v>
      </c>
      <c r="J380" s="229">
        <v>36.9</v>
      </c>
      <c r="K380" s="228">
        <f>ROUND(E380*J380,2)</f>
        <v>43.92</v>
      </c>
      <c r="L380" s="228">
        <v>15</v>
      </c>
      <c r="M380" s="228">
        <f>G380*(1+L380/100)</f>
        <v>0</v>
      </c>
      <c r="N380" s="228">
        <v>0</v>
      </c>
      <c r="O380" s="228">
        <f>ROUND(E380*N380,2)</f>
        <v>0</v>
      </c>
      <c r="P380" s="228">
        <v>0</v>
      </c>
      <c r="Q380" s="228">
        <f>ROUND(E380*P380,2)</f>
        <v>0</v>
      </c>
      <c r="R380" s="228"/>
      <c r="S380" s="228" t="s">
        <v>138</v>
      </c>
      <c r="T380" s="228" t="s">
        <v>139</v>
      </c>
      <c r="U380" s="228">
        <v>0.105</v>
      </c>
      <c r="V380" s="228">
        <f>ROUND(E380*U380,2)</f>
        <v>0.12</v>
      </c>
      <c r="W380" s="228"/>
      <c r="X380" s="228" t="s">
        <v>635</v>
      </c>
      <c r="Y380" s="209"/>
      <c r="Z380" s="209"/>
      <c r="AA380" s="209"/>
      <c r="AB380" s="209"/>
      <c r="AC380" s="209"/>
      <c r="AD380" s="209"/>
      <c r="AE380" s="209"/>
      <c r="AF380" s="209"/>
      <c r="AG380" s="209" t="s">
        <v>636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5">
      <c r="A381" s="237">
        <v>189</v>
      </c>
      <c r="B381" s="238" t="s">
        <v>649</v>
      </c>
      <c r="C381" s="252" t="s">
        <v>650</v>
      </c>
      <c r="D381" s="239" t="s">
        <v>162</v>
      </c>
      <c r="E381" s="240">
        <v>1.1902200000000001</v>
      </c>
      <c r="F381" s="241"/>
      <c r="G381" s="242">
        <f>ROUND(E381*F381,2)</f>
        <v>0</v>
      </c>
      <c r="H381" s="229">
        <v>0</v>
      </c>
      <c r="I381" s="228">
        <f>ROUND(E381*H381,2)</f>
        <v>0</v>
      </c>
      <c r="J381" s="229">
        <v>900</v>
      </c>
      <c r="K381" s="228">
        <f>ROUND(E381*J381,2)</f>
        <v>1071.2</v>
      </c>
      <c r="L381" s="228">
        <v>15</v>
      </c>
      <c r="M381" s="228">
        <f>G381*(1+L381/100)</f>
        <v>0</v>
      </c>
      <c r="N381" s="228">
        <v>0</v>
      </c>
      <c r="O381" s="228">
        <f>ROUND(E381*N381,2)</f>
        <v>0</v>
      </c>
      <c r="P381" s="228">
        <v>0</v>
      </c>
      <c r="Q381" s="228">
        <f>ROUND(E381*P381,2)</f>
        <v>0</v>
      </c>
      <c r="R381" s="228"/>
      <c r="S381" s="228" t="s">
        <v>138</v>
      </c>
      <c r="T381" s="228" t="s">
        <v>139</v>
      </c>
      <c r="U381" s="228">
        <v>0</v>
      </c>
      <c r="V381" s="228">
        <f>ROUND(E381*U381,2)</f>
        <v>0</v>
      </c>
      <c r="W381" s="228"/>
      <c r="X381" s="228" t="s">
        <v>635</v>
      </c>
      <c r="Y381" s="209"/>
      <c r="Z381" s="209"/>
      <c r="AA381" s="209"/>
      <c r="AB381" s="209"/>
      <c r="AC381" s="209"/>
      <c r="AD381" s="209"/>
      <c r="AE381" s="209"/>
      <c r="AF381" s="209"/>
      <c r="AG381" s="209" t="s">
        <v>636</v>
      </c>
      <c r="AH381" s="209"/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x14ac:dyDescent="0.25">
      <c r="A382" s="3"/>
      <c r="B382" s="4"/>
      <c r="C382" s="253"/>
      <c r="D382" s="6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AE382">
        <v>15</v>
      </c>
      <c r="AF382">
        <v>21</v>
      </c>
      <c r="AG382" t="s">
        <v>120</v>
      </c>
    </row>
    <row r="383" spans="1:60" x14ac:dyDescent="0.25">
      <c r="A383" s="212"/>
      <c r="B383" s="213" t="s">
        <v>31</v>
      </c>
      <c r="C383" s="254"/>
      <c r="D383" s="214"/>
      <c r="E383" s="215"/>
      <c r="F383" s="215"/>
      <c r="G383" s="249">
        <f>G8+G20+G27+G29+G40+G45+G68+G79+G82+G88+G107+G109+G118+G120+G129+G136+G165+G170+G198+G203+G230+G258+G290+G295+G323+G325+G366+G373</f>
        <v>0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AE383">
        <f>SUMIF(L7:L381,AE382,G7:G381)</f>
        <v>0</v>
      </c>
      <c r="AF383">
        <f>SUMIF(L7:L381,AF382,G7:G381)</f>
        <v>0</v>
      </c>
      <c r="AG383" t="s">
        <v>156</v>
      </c>
    </row>
    <row r="384" spans="1:60" x14ac:dyDescent="0.25">
      <c r="A384" s="3"/>
      <c r="B384" s="4"/>
      <c r="C384" s="253"/>
      <c r="D384" s="6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33" x14ac:dyDescent="0.25">
      <c r="A385" s="3"/>
      <c r="B385" s="4"/>
      <c r="C385" s="253"/>
      <c r="D385" s="6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33" x14ac:dyDescent="0.25">
      <c r="A386" s="216" t="s">
        <v>157</v>
      </c>
      <c r="B386" s="216"/>
      <c r="C386" s="255"/>
      <c r="D386" s="6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33" x14ac:dyDescent="0.25">
      <c r="A387" s="217"/>
      <c r="B387" s="218"/>
      <c r="C387" s="256"/>
      <c r="D387" s="218"/>
      <c r="E387" s="218"/>
      <c r="F387" s="218"/>
      <c r="G387" s="219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AG387" t="s">
        <v>158</v>
      </c>
    </row>
    <row r="388" spans="1:33" x14ac:dyDescent="0.25">
      <c r="A388" s="220"/>
      <c r="B388" s="221"/>
      <c r="C388" s="257"/>
      <c r="D388" s="221"/>
      <c r="E388" s="221"/>
      <c r="F388" s="221"/>
      <c r="G388" s="22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33" x14ac:dyDescent="0.25">
      <c r="A389" s="220"/>
      <c r="B389" s="221"/>
      <c r="C389" s="257"/>
      <c r="D389" s="221"/>
      <c r="E389" s="221"/>
      <c r="F389" s="221"/>
      <c r="G389" s="22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33" x14ac:dyDescent="0.25">
      <c r="A390" s="220"/>
      <c r="B390" s="221"/>
      <c r="C390" s="257"/>
      <c r="D390" s="221"/>
      <c r="E390" s="221"/>
      <c r="F390" s="221"/>
      <c r="G390" s="22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33" x14ac:dyDescent="0.25">
      <c r="A391" s="223"/>
      <c r="B391" s="224"/>
      <c r="C391" s="258"/>
      <c r="D391" s="224"/>
      <c r="E391" s="224"/>
      <c r="F391" s="224"/>
      <c r="G391" s="22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33" x14ac:dyDescent="0.25">
      <c r="A392" s="3"/>
      <c r="B392" s="4"/>
      <c r="C392" s="253"/>
      <c r="D392" s="6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33" x14ac:dyDescent="0.25">
      <c r="C393" s="259"/>
      <c r="D393" s="10"/>
      <c r="AG393" t="s">
        <v>159</v>
      </c>
    </row>
    <row r="394" spans="1:33" x14ac:dyDescent="0.25">
      <c r="D394" s="10"/>
    </row>
    <row r="395" spans="1:33" x14ac:dyDescent="0.25">
      <c r="D395" s="10"/>
    </row>
    <row r="396" spans="1:33" x14ac:dyDescent="0.25">
      <c r="D396" s="10"/>
    </row>
    <row r="397" spans="1:33" x14ac:dyDescent="0.25">
      <c r="D397" s="10"/>
    </row>
    <row r="398" spans="1:33" x14ac:dyDescent="0.25">
      <c r="D398" s="10"/>
    </row>
    <row r="399" spans="1:33" x14ac:dyDescent="0.25">
      <c r="D399" s="10"/>
    </row>
    <row r="400" spans="1:33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386:C386"/>
    <mergeCell ref="A387:G39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VRN</vt:lpstr>
      <vt:lpstr>Byt č.18</vt:lpstr>
      <vt:lpstr>Byt č.48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'Byt č.18'!Názvy_tisku</vt:lpstr>
      <vt:lpstr>'Byt č.48'!Názvy_tisku</vt:lpstr>
      <vt:lpstr>VRN!Názvy_tisku</vt:lpstr>
      <vt:lpstr>oadresa</vt:lpstr>
      <vt:lpstr>Stavba!Objednatel</vt:lpstr>
      <vt:lpstr>Stavba!Objekt</vt:lpstr>
      <vt:lpstr>'Byt č.18'!Oblast_tisku</vt:lpstr>
      <vt:lpstr>'Byt č.48'!Oblast_tisku</vt:lpstr>
      <vt:lpstr>Stavba!Oblast_tisku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2025-04-30T11:08:29Z</dcterms:modified>
</cp:coreProperties>
</file>