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xr:revisionPtr revIDLastSave="0" documentId="13_ncr:11_{98B24FE2-4AE7-4692-ABD2-47A645EFFDC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byt č.6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'byt č.6'!$1:$7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'byt č.6'!$A$1:$X$533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G22" i="12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2" i="12"/>
  <c r="I50" i="1" s="1"/>
  <c r="Q32" i="12"/>
  <c r="G33" i="12"/>
  <c r="I33" i="12"/>
  <c r="I32" i="12" s="1"/>
  <c r="K33" i="12"/>
  <c r="K32" i="12" s="1"/>
  <c r="M33" i="12"/>
  <c r="O33" i="12"/>
  <c r="Q33" i="12"/>
  <c r="V33" i="12"/>
  <c r="V32" i="12" s="1"/>
  <c r="G35" i="12"/>
  <c r="I35" i="12"/>
  <c r="K35" i="12"/>
  <c r="M35" i="12"/>
  <c r="O35" i="12"/>
  <c r="O32" i="12" s="1"/>
  <c r="Q35" i="12"/>
  <c r="V35" i="12"/>
  <c r="G39" i="12"/>
  <c r="M39" i="12" s="1"/>
  <c r="I39" i="12"/>
  <c r="I38" i="12" s="1"/>
  <c r="K39" i="12"/>
  <c r="K38" i="12" s="1"/>
  <c r="O39" i="12"/>
  <c r="O38" i="12" s="1"/>
  <c r="Q39" i="12"/>
  <c r="Q38" i="12" s="1"/>
  <c r="V39" i="12"/>
  <c r="V38" i="12" s="1"/>
  <c r="G56" i="12"/>
  <c r="M56" i="12" s="1"/>
  <c r="I56" i="12"/>
  <c r="K56" i="12"/>
  <c r="O56" i="12"/>
  <c r="Q56" i="12"/>
  <c r="V56" i="12"/>
  <c r="G60" i="12"/>
  <c r="I60" i="12"/>
  <c r="K60" i="12"/>
  <c r="M60" i="12"/>
  <c r="O60" i="12"/>
  <c r="Q60" i="12"/>
  <c r="V60" i="12"/>
  <c r="G65" i="12"/>
  <c r="M65" i="12" s="1"/>
  <c r="I65" i="12"/>
  <c r="K65" i="12"/>
  <c r="O65" i="12"/>
  <c r="Q65" i="12"/>
  <c r="V65" i="12"/>
  <c r="G80" i="12"/>
  <c r="M80" i="12" s="1"/>
  <c r="I80" i="12"/>
  <c r="K80" i="12"/>
  <c r="O80" i="12"/>
  <c r="Q80" i="12"/>
  <c r="V80" i="12"/>
  <c r="G84" i="12"/>
  <c r="I84" i="12"/>
  <c r="K84" i="12"/>
  <c r="M84" i="12"/>
  <c r="O84" i="12"/>
  <c r="Q84" i="12"/>
  <c r="V84" i="12"/>
  <c r="G88" i="12"/>
  <c r="I88" i="12"/>
  <c r="K88" i="12"/>
  <c r="M88" i="12"/>
  <c r="O88" i="12"/>
  <c r="Q88" i="12"/>
  <c r="V88" i="12"/>
  <c r="G96" i="12"/>
  <c r="I96" i="12"/>
  <c r="K96" i="12"/>
  <c r="O96" i="12"/>
  <c r="Q96" i="12"/>
  <c r="V96" i="12"/>
  <c r="G113" i="12"/>
  <c r="M113" i="12" s="1"/>
  <c r="I113" i="12"/>
  <c r="K113" i="12"/>
  <c r="O113" i="12"/>
  <c r="Q113" i="12"/>
  <c r="V113" i="12"/>
  <c r="K114" i="12"/>
  <c r="G115" i="12"/>
  <c r="I115" i="12"/>
  <c r="I114" i="12" s="1"/>
  <c r="K115" i="12"/>
  <c r="M115" i="12"/>
  <c r="O115" i="12"/>
  <c r="O114" i="12" s="1"/>
  <c r="Q115" i="12"/>
  <c r="V115" i="12"/>
  <c r="V114" i="12" s="1"/>
  <c r="G123" i="12"/>
  <c r="M123" i="12" s="1"/>
  <c r="I123" i="12"/>
  <c r="K123" i="12"/>
  <c r="O123" i="12"/>
  <c r="Q123" i="12"/>
  <c r="V123" i="12"/>
  <c r="G131" i="12"/>
  <c r="M131" i="12" s="1"/>
  <c r="I131" i="12"/>
  <c r="K131" i="12"/>
  <c r="O131" i="12"/>
  <c r="Q131" i="12"/>
  <c r="Q114" i="12" s="1"/>
  <c r="V131" i="12"/>
  <c r="O139" i="12"/>
  <c r="V139" i="12"/>
  <c r="G140" i="12"/>
  <c r="M140" i="12" s="1"/>
  <c r="I140" i="12"/>
  <c r="I139" i="12" s="1"/>
  <c r="K140" i="12"/>
  <c r="K139" i="12" s="1"/>
  <c r="O140" i="12"/>
  <c r="Q140" i="12"/>
  <c r="Q139" i="12" s="1"/>
  <c r="V140" i="12"/>
  <c r="G141" i="12"/>
  <c r="I141" i="12"/>
  <c r="K141" i="12"/>
  <c r="O141" i="12"/>
  <c r="Q141" i="12"/>
  <c r="V141" i="12"/>
  <c r="I142" i="12"/>
  <c r="G143" i="12"/>
  <c r="M143" i="12" s="1"/>
  <c r="I143" i="12"/>
  <c r="K143" i="12"/>
  <c r="K142" i="12" s="1"/>
  <c r="O143" i="12"/>
  <c r="O142" i="12" s="1"/>
  <c r="Q143" i="12"/>
  <c r="Q142" i="12" s="1"/>
  <c r="V143" i="12"/>
  <c r="V142" i="12" s="1"/>
  <c r="G151" i="12"/>
  <c r="M151" i="12" s="1"/>
  <c r="I151" i="12"/>
  <c r="K151" i="12"/>
  <c r="O151" i="12"/>
  <c r="Q151" i="12"/>
  <c r="V151" i="12"/>
  <c r="G156" i="12"/>
  <c r="I156" i="12"/>
  <c r="I155" i="12" s="1"/>
  <c r="K156" i="12"/>
  <c r="M156" i="12"/>
  <c r="O156" i="12"/>
  <c r="Q156" i="12"/>
  <c r="Q155" i="12" s="1"/>
  <c r="V156" i="12"/>
  <c r="G159" i="12"/>
  <c r="M159" i="12" s="1"/>
  <c r="I159" i="12"/>
  <c r="K159" i="12"/>
  <c r="O159" i="12"/>
  <c r="Q159" i="12"/>
  <c r="V159" i="12"/>
  <c r="V155" i="12" s="1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K155" i="12" s="1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O155" i="12" s="1"/>
  <c r="Q168" i="12"/>
  <c r="V168" i="12"/>
  <c r="G169" i="12"/>
  <c r="M169" i="12" s="1"/>
  <c r="I169" i="12"/>
  <c r="K169" i="12"/>
  <c r="O169" i="12"/>
  <c r="Q169" i="12"/>
  <c r="V169" i="12"/>
  <c r="G174" i="12"/>
  <c r="M174" i="12" s="1"/>
  <c r="I174" i="12"/>
  <c r="K174" i="12"/>
  <c r="O174" i="12"/>
  <c r="Q174" i="12"/>
  <c r="V174" i="12"/>
  <c r="G189" i="12"/>
  <c r="M189" i="12" s="1"/>
  <c r="I189" i="12"/>
  <c r="K189" i="12"/>
  <c r="O189" i="12"/>
  <c r="Q189" i="12"/>
  <c r="V189" i="12"/>
  <c r="G190" i="12"/>
  <c r="M190" i="12" s="1"/>
  <c r="I190" i="12"/>
  <c r="K190" i="12"/>
  <c r="O190" i="12"/>
  <c r="Q190" i="12"/>
  <c r="V190" i="12"/>
  <c r="I192" i="12"/>
  <c r="G193" i="12"/>
  <c r="M193" i="12" s="1"/>
  <c r="M192" i="12" s="1"/>
  <c r="I193" i="12"/>
  <c r="K193" i="12"/>
  <c r="K192" i="12" s="1"/>
  <c r="O193" i="12"/>
  <c r="O192" i="12" s="1"/>
  <c r="Q193" i="12"/>
  <c r="Q192" i="12" s="1"/>
  <c r="V193" i="12"/>
  <c r="V192" i="12" s="1"/>
  <c r="I194" i="12"/>
  <c r="G195" i="12"/>
  <c r="G194" i="12" s="1"/>
  <c r="I57" i="1" s="1"/>
  <c r="I195" i="12"/>
  <c r="K195" i="12"/>
  <c r="K194" i="12" s="1"/>
  <c r="O195" i="12"/>
  <c r="O194" i="12" s="1"/>
  <c r="Q195" i="12"/>
  <c r="V195" i="12"/>
  <c r="V194" i="12" s="1"/>
  <c r="G199" i="12"/>
  <c r="M199" i="12" s="1"/>
  <c r="I199" i="12"/>
  <c r="K199" i="12"/>
  <c r="O199" i="12"/>
  <c r="Q199" i="12"/>
  <c r="Q194" i="12" s="1"/>
  <c r="V199" i="12"/>
  <c r="G202" i="12"/>
  <c r="M202" i="12" s="1"/>
  <c r="I202" i="12"/>
  <c r="K202" i="12"/>
  <c r="O202" i="12"/>
  <c r="Q202" i="12"/>
  <c r="V202" i="12"/>
  <c r="I203" i="12"/>
  <c r="Q203" i="12"/>
  <c r="G204" i="12"/>
  <c r="G203" i="12" s="1"/>
  <c r="I58" i="1" s="1"/>
  <c r="I204" i="12"/>
  <c r="K204" i="12"/>
  <c r="K203" i="12" s="1"/>
  <c r="O204" i="12"/>
  <c r="O203" i="12" s="1"/>
  <c r="Q204" i="12"/>
  <c r="V204" i="12"/>
  <c r="V203" i="12" s="1"/>
  <c r="I205" i="12"/>
  <c r="G206" i="12"/>
  <c r="M206" i="12" s="1"/>
  <c r="I206" i="12"/>
  <c r="K206" i="12"/>
  <c r="K205" i="12" s="1"/>
  <c r="O206" i="12"/>
  <c r="O205" i="12" s="1"/>
  <c r="Q206" i="12"/>
  <c r="Q205" i="12" s="1"/>
  <c r="V206" i="12"/>
  <c r="V205" i="12" s="1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I213" i="12"/>
  <c r="G214" i="12"/>
  <c r="M214" i="12" s="1"/>
  <c r="I214" i="12"/>
  <c r="K214" i="12"/>
  <c r="K213" i="12" s="1"/>
  <c r="O214" i="12"/>
  <c r="O213" i="12" s="1"/>
  <c r="Q214" i="12"/>
  <c r="Q213" i="12" s="1"/>
  <c r="V214" i="12"/>
  <c r="V213" i="12" s="1"/>
  <c r="G215" i="12"/>
  <c r="G213" i="12" s="1"/>
  <c r="I60" i="1" s="1"/>
  <c r="I215" i="12"/>
  <c r="K215" i="12"/>
  <c r="O215" i="12"/>
  <c r="Q215" i="12"/>
  <c r="V215" i="12"/>
  <c r="G216" i="12"/>
  <c r="M216" i="12" s="1"/>
  <c r="I216" i="12"/>
  <c r="K216" i="12"/>
  <c r="O216" i="12"/>
  <c r="Q216" i="12"/>
  <c r="V216" i="12"/>
  <c r="G217" i="12"/>
  <c r="I217" i="12"/>
  <c r="K217" i="12"/>
  <c r="M217" i="12"/>
  <c r="O217" i="12"/>
  <c r="Q217" i="12"/>
  <c r="V217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1" i="12"/>
  <c r="M221" i="12" s="1"/>
  <c r="I221" i="12"/>
  <c r="I220" i="12" s="1"/>
  <c r="K221" i="12"/>
  <c r="O221" i="12"/>
  <c r="O220" i="12" s="1"/>
  <c r="Q221" i="12"/>
  <c r="Q220" i="12" s="1"/>
  <c r="V221" i="12"/>
  <c r="G222" i="12"/>
  <c r="M222" i="12" s="1"/>
  <c r="I222" i="12"/>
  <c r="K222" i="12"/>
  <c r="K220" i="12" s="1"/>
  <c r="O222" i="12"/>
  <c r="Q222" i="12"/>
  <c r="V222" i="12"/>
  <c r="G223" i="12"/>
  <c r="I223" i="12"/>
  <c r="K223" i="12"/>
  <c r="M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V220" i="12" s="1"/>
  <c r="G227" i="12"/>
  <c r="M227" i="12" s="1"/>
  <c r="I227" i="12"/>
  <c r="K227" i="12"/>
  <c r="O227" i="12"/>
  <c r="Q227" i="12"/>
  <c r="V227" i="12"/>
  <c r="G228" i="12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I231" i="12"/>
  <c r="K231" i="12"/>
  <c r="M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8" i="12"/>
  <c r="M238" i="12" s="1"/>
  <c r="I238" i="12"/>
  <c r="K238" i="12"/>
  <c r="O238" i="12"/>
  <c r="Q238" i="12"/>
  <c r="V238" i="12"/>
  <c r="G239" i="12"/>
  <c r="M239" i="12" s="1"/>
  <c r="I239" i="12"/>
  <c r="K239" i="12"/>
  <c r="O239" i="12"/>
  <c r="Q239" i="12"/>
  <c r="V239" i="12"/>
  <c r="G241" i="12"/>
  <c r="M241" i="12" s="1"/>
  <c r="I241" i="12"/>
  <c r="K241" i="12"/>
  <c r="O241" i="12"/>
  <c r="Q241" i="12"/>
  <c r="V241" i="12"/>
  <c r="G242" i="12"/>
  <c r="I242" i="12"/>
  <c r="K242" i="12"/>
  <c r="M242" i="12"/>
  <c r="O242" i="12"/>
  <c r="Q242" i="12"/>
  <c r="V242" i="12"/>
  <c r="G243" i="12"/>
  <c r="M243" i="12" s="1"/>
  <c r="I243" i="12"/>
  <c r="K243" i="12"/>
  <c r="O243" i="12"/>
  <c r="Q243" i="12"/>
  <c r="V243" i="12"/>
  <c r="G244" i="12"/>
  <c r="M244" i="12" s="1"/>
  <c r="I244" i="12"/>
  <c r="K244" i="12"/>
  <c r="O244" i="12"/>
  <c r="Q244" i="12"/>
  <c r="V244" i="12"/>
  <c r="G245" i="12"/>
  <c r="M245" i="12" s="1"/>
  <c r="I245" i="12"/>
  <c r="K245" i="12"/>
  <c r="O245" i="12"/>
  <c r="Q245" i="12"/>
  <c r="V245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O247" i="12"/>
  <c r="Q247" i="12"/>
  <c r="V247" i="12"/>
  <c r="G248" i="12"/>
  <c r="M248" i="12" s="1"/>
  <c r="I248" i="12"/>
  <c r="K248" i="12"/>
  <c r="O248" i="12"/>
  <c r="Q248" i="12"/>
  <c r="V248" i="12"/>
  <c r="G249" i="12"/>
  <c r="M249" i="12" s="1"/>
  <c r="I249" i="12"/>
  <c r="K249" i="12"/>
  <c r="O249" i="12"/>
  <c r="Q249" i="12"/>
  <c r="V249" i="12"/>
  <c r="G250" i="12"/>
  <c r="I250" i="12"/>
  <c r="K250" i="12"/>
  <c r="M250" i="12"/>
  <c r="O250" i="12"/>
  <c r="Q250" i="12"/>
  <c r="V250" i="12"/>
  <c r="Q251" i="12"/>
  <c r="V251" i="12"/>
  <c r="G252" i="12"/>
  <c r="M252" i="12" s="1"/>
  <c r="I252" i="12"/>
  <c r="I251" i="12" s="1"/>
  <c r="K252" i="12"/>
  <c r="O252" i="12"/>
  <c r="Q252" i="12"/>
  <c r="V252" i="12"/>
  <c r="G253" i="12"/>
  <c r="I253" i="12"/>
  <c r="K253" i="12"/>
  <c r="K251" i="12" s="1"/>
  <c r="O253" i="12"/>
  <c r="O251" i="12" s="1"/>
  <c r="Q253" i="12"/>
  <c r="V253" i="12"/>
  <c r="G254" i="12"/>
  <c r="M254" i="12" s="1"/>
  <c r="I254" i="12"/>
  <c r="K254" i="12"/>
  <c r="O254" i="12"/>
  <c r="Q254" i="12"/>
  <c r="V254" i="12"/>
  <c r="G255" i="12"/>
  <c r="M255" i="12" s="1"/>
  <c r="I255" i="12"/>
  <c r="K255" i="12"/>
  <c r="O255" i="12"/>
  <c r="Q255" i="12"/>
  <c r="V255" i="12"/>
  <c r="G256" i="12"/>
  <c r="M256" i="12" s="1"/>
  <c r="I256" i="12"/>
  <c r="K256" i="12"/>
  <c r="O256" i="12"/>
  <c r="Q256" i="12"/>
  <c r="V256" i="12"/>
  <c r="G257" i="12"/>
  <c r="M257" i="12" s="1"/>
  <c r="I257" i="12"/>
  <c r="K257" i="12"/>
  <c r="O257" i="12"/>
  <c r="Q257" i="12"/>
  <c r="V257" i="12"/>
  <c r="G259" i="12"/>
  <c r="I259" i="12"/>
  <c r="I258" i="12" s="1"/>
  <c r="K259" i="12"/>
  <c r="K258" i="12" s="1"/>
  <c r="O259" i="12"/>
  <c r="Q259" i="12"/>
  <c r="V259" i="12"/>
  <c r="V258" i="12" s="1"/>
  <c r="G260" i="12"/>
  <c r="M260" i="12" s="1"/>
  <c r="I260" i="12"/>
  <c r="K260" i="12"/>
  <c r="O260" i="12"/>
  <c r="Q260" i="12"/>
  <c r="V260" i="12"/>
  <c r="G261" i="12"/>
  <c r="M261" i="12" s="1"/>
  <c r="I261" i="12"/>
  <c r="K261" i="12"/>
  <c r="O261" i="12"/>
  <c r="Q261" i="12"/>
  <c r="V261" i="12"/>
  <c r="G262" i="12"/>
  <c r="M262" i="12" s="1"/>
  <c r="I262" i="12"/>
  <c r="K262" i="12"/>
  <c r="O262" i="12"/>
  <c r="Q262" i="12"/>
  <c r="V262" i="12"/>
  <c r="G267" i="12"/>
  <c r="M267" i="12" s="1"/>
  <c r="I267" i="12"/>
  <c r="K267" i="12"/>
  <c r="O267" i="12"/>
  <c r="Q267" i="12"/>
  <c r="V267" i="12"/>
  <c r="G268" i="12"/>
  <c r="M268" i="12" s="1"/>
  <c r="I268" i="12"/>
  <c r="K268" i="12"/>
  <c r="O268" i="12"/>
  <c r="Q268" i="12"/>
  <c r="V268" i="12"/>
  <c r="G269" i="12"/>
  <c r="M269" i="12" s="1"/>
  <c r="I269" i="12"/>
  <c r="K269" i="12"/>
  <c r="O269" i="12"/>
  <c r="O258" i="12" s="1"/>
  <c r="Q269" i="12"/>
  <c r="V269" i="12"/>
  <c r="G270" i="12"/>
  <c r="M270" i="12" s="1"/>
  <c r="I270" i="12"/>
  <c r="K270" i="12"/>
  <c r="O270" i="12"/>
  <c r="Q270" i="12"/>
  <c r="Q258" i="12" s="1"/>
  <c r="V270" i="12"/>
  <c r="G271" i="12"/>
  <c r="M271" i="12" s="1"/>
  <c r="I271" i="12"/>
  <c r="K271" i="12"/>
  <c r="O271" i="12"/>
  <c r="Q271" i="12"/>
  <c r="V271" i="12"/>
  <c r="G272" i="12"/>
  <c r="M272" i="12" s="1"/>
  <c r="I272" i="12"/>
  <c r="K272" i="12"/>
  <c r="O272" i="12"/>
  <c r="Q272" i="12"/>
  <c r="V272" i="12"/>
  <c r="G280" i="12"/>
  <c r="M280" i="12" s="1"/>
  <c r="I280" i="12"/>
  <c r="K280" i="12"/>
  <c r="O280" i="12"/>
  <c r="Q280" i="12"/>
  <c r="V280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96" i="12"/>
  <c r="M296" i="12" s="1"/>
  <c r="I296" i="12"/>
  <c r="K296" i="12"/>
  <c r="O296" i="12"/>
  <c r="Q296" i="12"/>
  <c r="V296" i="12"/>
  <c r="O297" i="12"/>
  <c r="G298" i="12"/>
  <c r="I298" i="12"/>
  <c r="I297" i="12" s="1"/>
  <c r="K298" i="12"/>
  <c r="M298" i="12"/>
  <c r="O298" i="12"/>
  <c r="Q298" i="12"/>
  <c r="Q297" i="12" s="1"/>
  <c r="V298" i="12"/>
  <c r="G301" i="12"/>
  <c r="M301" i="12" s="1"/>
  <c r="I301" i="12"/>
  <c r="K301" i="12"/>
  <c r="K297" i="12" s="1"/>
  <c r="O301" i="12"/>
  <c r="Q301" i="12"/>
  <c r="V301" i="12"/>
  <c r="V297" i="12" s="1"/>
  <c r="G306" i="12"/>
  <c r="I306" i="12"/>
  <c r="K306" i="12"/>
  <c r="M306" i="12"/>
  <c r="O306" i="12"/>
  <c r="Q306" i="12"/>
  <c r="V306" i="12"/>
  <c r="G308" i="12"/>
  <c r="M308" i="12" s="1"/>
  <c r="I308" i="12"/>
  <c r="I307" i="12" s="1"/>
  <c r="K308" i="12"/>
  <c r="O308" i="12"/>
  <c r="Q308" i="12"/>
  <c r="Q307" i="12" s="1"/>
  <c r="V308" i="12"/>
  <c r="G311" i="12"/>
  <c r="M311" i="12" s="1"/>
  <c r="I311" i="12"/>
  <c r="K311" i="12"/>
  <c r="K307" i="12" s="1"/>
  <c r="O311" i="12"/>
  <c r="Q311" i="12"/>
  <c r="V311" i="12"/>
  <c r="V307" i="12" s="1"/>
  <c r="G314" i="12"/>
  <c r="I314" i="12"/>
  <c r="K314" i="12"/>
  <c r="M314" i="12"/>
  <c r="O314" i="12"/>
  <c r="Q314" i="12"/>
  <c r="V314" i="12"/>
  <c r="G316" i="12"/>
  <c r="M316" i="12" s="1"/>
  <c r="I316" i="12"/>
  <c r="K316" i="12"/>
  <c r="O316" i="12"/>
  <c r="O307" i="12" s="1"/>
  <c r="Q316" i="12"/>
  <c r="V316" i="12"/>
  <c r="G318" i="12"/>
  <c r="M318" i="12" s="1"/>
  <c r="I318" i="12"/>
  <c r="K318" i="12"/>
  <c r="O318" i="12"/>
  <c r="Q318" i="12"/>
  <c r="V318" i="12"/>
  <c r="G321" i="12"/>
  <c r="M321" i="12" s="1"/>
  <c r="I321" i="12"/>
  <c r="K321" i="12"/>
  <c r="O321" i="12"/>
  <c r="Q321" i="12"/>
  <c r="V321" i="12"/>
  <c r="G324" i="12"/>
  <c r="M324" i="12" s="1"/>
  <c r="I324" i="12"/>
  <c r="K324" i="12"/>
  <c r="O324" i="12"/>
  <c r="Q324" i="12"/>
  <c r="V324" i="12"/>
  <c r="G327" i="12"/>
  <c r="I327" i="12"/>
  <c r="K327" i="12"/>
  <c r="O327" i="12"/>
  <c r="Q327" i="12"/>
  <c r="V327" i="12"/>
  <c r="G330" i="12"/>
  <c r="M330" i="12" s="1"/>
  <c r="I330" i="12"/>
  <c r="K330" i="12"/>
  <c r="O330" i="12"/>
  <c r="Q330" i="12"/>
  <c r="V330" i="12"/>
  <c r="G337" i="12"/>
  <c r="M337" i="12" s="1"/>
  <c r="I337" i="12"/>
  <c r="K337" i="12"/>
  <c r="O337" i="12"/>
  <c r="Q337" i="12"/>
  <c r="V337" i="12"/>
  <c r="G339" i="12"/>
  <c r="G338" i="12" s="1"/>
  <c r="I66" i="1" s="1"/>
  <c r="I339" i="12"/>
  <c r="I338" i="12" s="1"/>
  <c r="K339" i="12"/>
  <c r="O339" i="12"/>
  <c r="O338" i="12" s="1"/>
  <c r="Q339" i="12"/>
  <c r="Q338" i="12" s="1"/>
  <c r="V339" i="12"/>
  <c r="G345" i="12"/>
  <c r="M345" i="12" s="1"/>
  <c r="I345" i="12"/>
  <c r="K345" i="12"/>
  <c r="O345" i="12"/>
  <c r="Q345" i="12"/>
  <c r="V345" i="12"/>
  <c r="V338" i="12" s="1"/>
  <c r="G351" i="12"/>
  <c r="I351" i="12"/>
  <c r="K351" i="12"/>
  <c r="M351" i="12"/>
  <c r="O351" i="12"/>
  <c r="Q351" i="12"/>
  <c r="V351" i="12"/>
  <c r="G357" i="12"/>
  <c r="I357" i="12"/>
  <c r="K357" i="12"/>
  <c r="M357" i="12"/>
  <c r="O357" i="12"/>
  <c r="Q357" i="12"/>
  <c r="V357" i="12"/>
  <c r="G365" i="12"/>
  <c r="M365" i="12" s="1"/>
  <c r="I365" i="12"/>
  <c r="K365" i="12"/>
  <c r="O365" i="12"/>
  <c r="Q365" i="12"/>
  <c r="V365" i="12"/>
  <c r="G371" i="12"/>
  <c r="M371" i="12" s="1"/>
  <c r="I371" i="12"/>
  <c r="K371" i="12"/>
  <c r="O371" i="12"/>
  <c r="Q371" i="12"/>
  <c r="V371" i="12"/>
  <c r="G373" i="12"/>
  <c r="M373" i="12" s="1"/>
  <c r="I373" i="12"/>
  <c r="K373" i="12"/>
  <c r="K338" i="12" s="1"/>
  <c r="O373" i="12"/>
  <c r="Q373" i="12"/>
  <c r="V373" i="12"/>
  <c r="G382" i="12"/>
  <c r="I382" i="12"/>
  <c r="K382" i="12"/>
  <c r="M382" i="12"/>
  <c r="O382" i="12"/>
  <c r="Q382" i="12"/>
  <c r="V382" i="12"/>
  <c r="G383" i="12"/>
  <c r="I383" i="12"/>
  <c r="K383" i="12"/>
  <c r="M383" i="12"/>
  <c r="O383" i="12"/>
  <c r="Q383" i="12"/>
  <c r="V383" i="12"/>
  <c r="G385" i="12"/>
  <c r="M385" i="12" s="1"/>
  <c r="I385" i="12"/>
  <c r="K385" i="12"/>
  <c r="K384" i="12" s="1"/>
  <c r="O385" i="12"/>
  <c r="Q385" i="12"/>
  <c r="V385" i="12"/>
  <c r="V384" i="12" s="1"/>
  <c r="G389" i="12"/>
  <c r="M389" i="12" s="1"/>
  <c r="I389" i="12"/>
  <c r="K389" i="12"/>
  <c r="O389" i="12"/>
  <c r="Q389" i="12"/>
  <c r="V389" i="12"/>
  <c r="G390" i="12"/>
  <c r="I390" i="12"/>
  <c r="K390" i="12"/>
  <c r="O390" i="12"/>
  <c r="Q390" i="12"/>
  <c r="V390" i="12"/>
  <c r="G394" i="12"/>
  <c r="M394" i="12" s="1"/>
  <c r="I394" i="12"/>
  <c r="I384" i="12" s="1"/>
  <c r="K394" i="12"/>
  <c r="O394" i="12"/>
  <c r="Q394" i="12"/>
  <c r="V394" i="12"/>
  <c r="G398" i="12"/>
  <c r="M398" i="12" s="1"/>
  <c r="I398" i="12"/>
  <c r="K398" i="12"/>
  <c r="O398" i="12"/>
  <c r="Q398" i="12"/>
  <c r="V398" i="12"/>
  <c r="G402" i="12"/>
  <c r="M402" i="12" s="1"/>
  <c r="I402" i="12"/>
  <c r="K402" i="12"/>
  <c r="O402" i="12"/>
  <c r="Q402" i="12"/>
  <c r="V402" i="12"/>
  <c r="G406" i="12"/>
  <c r="M406" i="12" s="1"/>
  <c r="I406" i="12"/>
  <c r="K406" i="12"/>
  <c r="O406" i="12"/>
  <c r="O384" i="12" s="1"/>
  <c r="Q406" i="12"/>
  <c r="V406" i="12"/>
  <c r="G413" i="12"/>
  <c r="M413" i="12" s="1"/>
  <c r="I413" i="12"/>
  <c r="K413" i="12"/>
  <c r="O413" i="12"/>
  <c r="Q413" i="12"/>
  <c r="Q384" i="12" s="1"/>
  <c r="V413" i="12"/>
  <c r="G414" i="12"/>
  <c r="M414" i="12" s="1"/>
  <c r="I414" i="12"/>
  <c r="K414" i="12"/>
  <c r="O414" i="12"/>
  <c r="Q414" i="12"/>
  <c r="V414" i="12"/>
  <c r="V415" i="12"/>
  <c r="G416" i="12"/>
  <c r="G415" i="12" s="1"/>
  <c r="I68" i="1" s="1"/>
  <c r="I416" i="12"/>
  <c r="I415" i="12" s="1"/>
  <c r="K416" i="12"/>
  <c r="O416" i="12"/>
  <c r="O415" i="12" s="1"/>
  <c r="Q416" i="12"/>
  <c r="Q415" i="12" s="1"/>
  <c r="V416" i="12"/>
  <c r="G421" i="12"/>
  <c r="M421" i="12" s="1"/>
  <c r="I421" i="12"/>
  <c r="K421" i="12"/>
  <c r="K415" i="12" s="1"/>
  <c r="O421" i="12"/>
  <c r="Q421" i="12"/>
  <c r="V421" i="12"/>
  <c r="G424" i="12"/>
  <c r="M424" i="12" s="1"/>
  <c r="I424" i="12"/>
  <c r="K424" i="12"/>
  <c r="O424" i="12"/>
  <c r="Q424" i="12"/>
  <c r="V424" i="12"/>
  <c r="G426" i="12"/>
  <c r="M426" i="12" s="1"/>
  <c r="I426" i="12"/>
  <c r="K426" i="12"/>
  <c r="O426" i="12"/>
  <c r="Q426" i="12"/>
  <c r="V426" i="12"/>
  <c r="O429" i="12"/>
  <c r="G430" i="12"/>
  <c r="M430" i="12" s="1"/>
  <c r="I430" i="12"/>
  <c r="I429" i="12" s="1"/>
  <c r="K430" i="12"/>
  <c r="K429" i="12" s="1"/>
  <c r="O430" i="12"/>
  <c r="Q430" i="12"/>
  <c r="Q429" i="12" s="1"/>
  <c r="V430" i="12"/>
  <c r="V429" i="12" s="1"/>
  <c r="G434" i="12"/>
  <c r="M434" i="12" s="1"/>
  <c r="I434" i="12"/>
  <c r="K434" i="12"/>
  <c r="O434" i="12"/>
  <c r="Q434" i="12"/>
  <c r="V434" i="12"/>
  <c r="G438" i="12"/>
  <c r="M438" i="12" s="1"/>
  <c r="I438" i="12"/>
  <c r="K438" i="12"/>
  <c r="O438" i="12"/>
  <c r="Q438" i="12"/>
  <c r="V438" i="12"/>
  <c r="G444" i="12"/>
  <c r="M444" i="12" s="1"/>
  <c r="I444" i="12"/>
  <c r="K444" i="12"/>
  <c r="O444" i="12"/>
  <c r="Q444" i="12"/>
  <c r="V444" i="12"/>
  <c r="G452" i="12"/>
  <c r="M452" i="12" s="1"/>
  <c r="I452" i="12"/>
  <c r="K452" i="12"/>
  <c r="O452" i="12"/>
  <c r="Q452" i="12"/>
  <c r="V452" i="12"/>
  <c r="I455" i="12"/>
  <c r="K455" i="12"/>
  <c r="V455" i="12"/>
  <c r="G456" i="12"/>
  <c r="I456" i="12"/>
  <c r="K456" i="12"/>
  <c r="M456" i="12"/>
  <c r="O456" i="12"/>
  <c r="O455" i="12" s="1"/>
  <c r="Q456" i="12"/>
  <c r="V456" i="12"/>
  <c r="G457" i="12"/>
  <c r="G455" i="12" s="1"/>
  <c r="I457" i="12"/>
  <c r="K457" i="12"/>
  <c r="O457" i="12"/>
  <c r="Q457" i="12"/>
  <c r="Q455" i="12" s="1"/>
  <c r="V457" i="12"/>
  <c r="G462" i="12"/>
  <c r="M462" i="12" s="1"/>
  <c r="I462" i="12"/>
  <c r="K462" i="12"/>
  <c r="K461" i="12" s="1"/>
  <c r="O462" i="12"/>
  <c r="Q462" i="12"/>
  <c r="V462" i="12"/>
  <c r="V461" i="12" s="1"/>
  <c r="G463" i="12"/>
  <c r="I463" i="12"/>
  <c r="K463" i="12"/>
  <c r="M463" i="12"/>
  <c r="O463" i="12"/>
  <c r="Q463" i="12"/>
  <c r="V463" i="12"/>
  <c r="G464" i="12"/>
  <c r="G461" i="12" s="1"/>
  <c r="I71" i="1" s="1"/>
  <c r="I464" i="12"/>
  <c r="K464" i="12"/>
  <c r="O464" i="12"/>
  <c r="O461" i="12" s="1"/>
  <c r="Q464" i="12"/>
  <c r="V464" i="12"/>
  <c r="G465" i="12"/>
  <c r="M465" i="12" s="1"/>
  <c r="I465" i="12"/>
  <c r="I461" i="12" s="1"/>
  <c r="K465" i="12"/>
  <c r="O465" i="12"/>
  <c r="Q465" i="12"/>
  <c r="V465" i="12"/>
  <c r="G466" i="12"/>
  <c r="M466" i="12" s="1"/>
  <c r="I466" i="12"/>
  <c r="K466" i="12"/>
  <c r="O466" i="12"/>
  <c r="Q466" i="12"/>
  <c r="V466" i="12"/>
  <c r="G467" i="12"/>
  <c r="M467" i="12" s="1"/>
  <c r="I467" i="12"/>
  <c r="K467" i="12"/>
  <c r="O467" i="12"/>
  <c r="Q467" i="12"/>
  <c r="V467" i="12"/>
  <c r="G468" i="12"/>
  <c r="M468" i="12" s="1"/>
  <c r="I468" i="12"/>
  <c r="K468" i="12"/>
  <c r="O468" i="12"/>
  <c r="Q468" i="12"/>
  <c r="V468" i="12"/>
  <c r="G469" i="12"/>
  <c r="M469" i="12" s="1"/>
  <c r="I469" i="12"/>
  <c r="K469" i="12"/>
  <c r="O469" i="12"/>
  <c r="Q469" i="12"/>
  <c r="Q461" i="12" s="1"/>
  <c r="V469" i="12"/>
  <c r="G470" i="12"/>
  <c r="I470" i="12"/>
  <c r="K470" i="12"/>
  <c r="M470" i="12"/>
  <c r="O470" i="12"/>
  <c r="Q470" i="12"/>
  <c r="V470" i="12"/>
  <c r="G471" i="12"/>
  <c r="I471" i="12"/>
  <c r="K471" i="12"/>
  <c r="M471" i="12"/>
  <c r="O471" i="12"/>
  <c r="Q471" i="12"/>
  <c r="V471" i="12"/>
  <c r="G472" i="12"/>
  <c r="M472" i="12" s="1"/>
  <c r="I472" i="12"/>
  <c r="K472" i="12"/>
  <c r="O472" i="12"/>
  <c r="Q472" i="12"/>
  <c r="V472" i="12"/>
  <c r="G473" i="12"/>
  <c r="M473" i="12" s="1"/>
  <c r="I473" i="12"/>
  <c r="K473" i="12"/>
  <c r="O473" i="12"/>
  <c r="Q473" i="12"/>
  <c r="V473" i="12"/>
  <c r="G474" i="12"/>
  <c r="M474" i="12" s="1"/>
  <c r="I474" i="12"/>
  <c r="K474" i="12"/>
  <c r="O474" i="12"/>
  <c r="Q474" i="12"/>
  <c r="V474" i="12"/>
  <c r="G475" i="12"/>
  <c r="I475" i="12"/>
  <c r="K475" i="12"/>
  <c r="M475" i="12"/>
  <c r="O475" i="12"/>
  <c r="Q475" i="12"/>
  <c r="V475" i="12"/>
  <c r="G476" i="12"/>
  <c r="M476" i="12" s="1"/>
  <c r="I476" i="12"/>
  <c r="K476" i="12"/>
  <c r="O476" i="12"/>
  <c r="Q476" i="12"/>
  <c r="V476" i="12"/>
  <c r="G477" i="12"/>
  <c r="M477" i="12" s="1"/>
  <c r="I477" i="12"/>
  <c r="K477" i="12"/>
  <c r="O477" i="12"/>
  <c r="Q477" i="12"/>
  <c r="V477" i="12"/>
  <c r="G478" i="12"/>
  <c r="M478" i="12" s="1"/>
  <c r="I478" i="12"/>
  <c r="K478" i="12"/>
  <c r="O478" i="12"/>
  <c r="Q478" i="12"/>
  <c r="V478" i="12"/>
  <c r="G479" i="12"/>
  <c r="M479" i="12" s="1"/>
  <c r="I479" i="12"/>
  <c r="K479" i="12"/>
  <c r="O479" i="12"/>
  <c r="Q479" i="12"/>
  <c r="V479" i="12"/>
  <c r="G480" i="12"/>
  <c r="M480" i="12" s="1"/>
  <c r="I480" i="12"/>
  <c r="K480" i="12"/>
  <c r="O480" i="12"/>
  <c r="Q480" i="12"/>
  <c r="V480" i="12"/>
  <c r="G481" i="12"/>
  <c r="M481" i="12" s="1"/>
  <c r="I481" i="12"/>
  <c r="K481" i="12"/>
  <c r="O481" i="12"/>
  <c r="Q481" i="12"/>
  <c r="V481" i="12"/>
  <c r="G482" i="12"/>
  <c r="M482" i="12" s="1"/>
  <c r="I482" i="12"/>
  <c r="K482" i="12"/>
  <c r="O482" i="12"/>
  <c r="Q482" i="12"/>
  <c r="V482" i="12"/>
  <c r="G483" i="12"/>
  <c r="M483" i="12" s="1"/>
  <c r="I483" i="12"/>
  <c r="K483" i="12"/>
  <c r="O483" i="12"/>
  <c r="Q483" i="12"/>
  <c r="V483" i="12"/>
  <c r="G484" i="12"/>
  <c r="M484" i="12" s="1"/>
  <c r="I484" i="12"/>
  <c r="K484" i="12"/>
  <c r="O484" i="12"/>
  <c r="Q484" i="12"/>
  <c r="V484" i="12"/>
  <c r="G485" i="12"/>
  <c r="M485" i="12" s="1"/>
  <c r="I485" i="12"/>
  <c r="K485" i="12"/>
  <c r="O485" i="12"/>
  <c r="Q485" i="12"/>
  <c r="V485" i="12"/>
  <c r="G486" i="12"/>
  <c r="M486" i="12" s="1"/>
  <c r="I486" i="12"/>
  <c r="K486" i="12"/>
  <c r="O486" i="12"/>
  <c r="Q486" i="12"/>
  <c r="V486" i="12"/>
  <c r="G487" i="12"/>
  <c r="M487" i="12" s="1"/>
  <c r="I487" i="12"/>
  <c r="K487" i="12"/>
  <c r="O487" i="12"/>
  <c r="Q487" i="12"/>
  <c r="V487" i="12"/>
  <c r="G488" i="12"/>
  <c r="M488" i="12" s="1"/>
  <c r="I488" i="12"/>
  <c r="K488" i="12"/>
  <c r="O488" i="12"/>
  <c r="Q488" i="12"/>
  <c r="V488" i="12"/>
  <c r="G489" i="12"/>
  <c r="M489" i="12" s="1"/>
  <c r="I489" i="12"/>
  <c r="K489" i="12"/>
  <c r="O489" i="12"/>
  <c r="Q489" i="12"/>
  <c r="V489" i="12"/>
  <c r="G490" i="12"/>
  <c r="M490" i="12" s="1"/>
  <c r="I490" i="12"/>
  <c r="K490" i="12"/>
  <c r="O490" i="12"/>
  <c r="Q490" i="12"/>
  <c r="V490" i="12"/>
  <c r="G491" i="12"/>
  <c r="M491" i="12" s="1"/>
  <c r="I491" i="12"/>
  <c r="K491" i="12"/>
  <c r="O491" i="12"/>
  <c r="Q491" i="12"/>
  <c r="V491" i="12"/>
  <c r="G492" i="12"/>
  <c r="M492" i="12" s="1"/>
  <c r="I492" i="12"/>
  <c r="K492" i="12"/>
  <c r="O492" i="12"/>
  <c r="Q492" i="12"/>
  <c r="V492" i="12"/>
  <c r="G493" i="12"/>
  <c r="M493" i="12" s="1"/>
  <c r="I493" i="12"/>
  <c r="K493" i="12"/>
  <c r="O493" i="12"/>
  <c r="Q493" i="12"/>
  <c r="V493" i="12"/>
  <c r="G494" i="12"/>
  <c r="M494" i="12" s="1"/>
  <c r="I494" i="12"/>
  <c r="K494" i="12"/>
  <c r="O494" i="12"/>
  <c r="Q494" i="12"/>
  <c r="V494" i="12"/>
  <c r="G495" i="12"/>
  <c r="I495" i="12"/>
  <c r="K495" i="12"/>
  <c r="M495" i="12"/>
  <c r="O495" i="12"/>
  <c r="Q495" i="12"/>
  <c r="V495" i="12"/>
  <c r="G496" i="12"/>
  <c r="M496" i="12" s="1"/>
  <c r="I496" i="12"/>
  <c r="K496" i="12"/>
  <c r="O496" i="12"/>
  <c r="Q496" i="12"/>
  <c r="V496" i="12"/>
  <c r="G497" i="12"/>
  <c r="M497" i="12" s="1"/>
  <c r="I497" i="12"/>
  <c r="K497" i="12"/>
  <c r="O497" i="12"/>
  <c r="Q497" i="12"/>
  <c r="V497" i="12"/>
  <c r="G498" i="12"/>
  <c r="M498" i="12" s="1"/>
  <c r="I498" i="12"/>
  <c r="K498" i="12"/>
  <c r="O498" i="12"/>
  <c r="Q498" i="12"/>
  <c r="V498" i="12"/>
  <c r="G500" i="12"/>
  <c r="I500" i="12"/>
  <c r="K500" i="12"/>
  <c r="O500" i="12"/>
  <c r="O499" i="12" s="1"/>
  <c r="Q500" i="12"/>
  <c r="Q499" i="12" s="1"/>
  <c r="V500" i="12"/>
  <c r="G501" i="12"/>
  <c r="M501" i="12" s="1"/>
  <c r="I501" i="12"/>
  <c r="I499" i="12" s="1"/>
  <c r="K501" i="12"/>
  <c r="O501" i="12"/>
  <c r="Q501" i="12"/>
  <c r="V501" i="12"/>
  <c r="V499" i="12" s="1"/>
  <c r="G502" i="12"/>
  <c r="M502" i="12" s="1"/>
  <c r="I502" i="12"/>
  <c r="K502" i="12"/>
  <c r="K499" i="12" s="1"/>
  <c r="O502" i="12"/>
  <c r="Q502" i="12"/>
  <c r="V502" i="12"/>
  <c r="G504" i="12"/>
  <c r="I504" i="12"/>
  <c r="I503" i="12" s="1"/>
  <c r="K504" i="12"/>
  <c r="O504" i="12"/>
  <c r="O503" i="12" s="1"/>
  <c r="Q504" i="12"/>
  <c r="V504" i="12"/>
  <c r="G505" i="12"/>
  <c r="M505" i="12" s="1"/>
  <c r="I505" i="12"/>
  <c r="K505" i="12"/>
  <c r="K503" i="12" s="1"/>
  <c r="O505" i="12"/>
  <c r="Q505" i="12"/>
  <c r="Q503" i="12" s="1"/>
  <c r="V505" i="12"/>
  <c r="G506" i="12"/>
  <c r="I506" i="12"/>
  <c r="K506" i="12"/>
  <c r="M506" i="12"/>
  <c r="O506" i="12"/>
  <c r="Q506" i="12"/>
  <c r="V506" i="12"/>
  <c r="V503" i="12" s="1"/>
  <c r="G507" i="12"/>
  <c r="I507" i="12"/>
  <c r="K507" i="12"/>
  <c r="M507" i="12"/>
  <c r="O507" i="12"/>
  <c r="Q507" i="12"/>
  <c r="V507" i="12"/>
  <c r="G508" i="12"/>
  <c r="M508" i="12" s="1"/>
  <c r="I508" i="12"/>
  <c r="K508" i="12"/>
  <c r="O508" i="12"/>
  <c r="Q508" i="12"/>
  <c r="V508" i="12"/>
  <c r="G509" i="12"/>
  <c r="M509" i="12" s="1"/>
  <c r="I509" i="12"/>
  <c r="K509" i="12"/>
  <c r="O509" i="12"/>
  <c r="Q509" i="12"/>
  <c r="V509" i="12"/>
  <c r="G510" i="12"/>
  <c r="M510" i="12" s="1"/>
  <c r="I510" i="12"/>
  <c r="K510" i="12"/>
  <c r="O510" i="12"/>
  <c r="Q510" i="12"/>
  <c r="V510" i="12"/>
  <c r="G511" i="12"/>
  <c r="M511" i="12" s="1"/>
  <c r="I511" i="12"/>
  <c r="K511" i="12"/>
  <c r="O511" i="12"/>
  <c r="Q511" i="12"/>
  <c r="V511" i="12"/>
  <c r="G512" i="12"/>
  <c r="M512" i="12" s="1"/>
  <c r="I512" i="12"/>
  <c r="K512" i="12"/>
  <c r="O512" i="12"/>
  <c r="Q512" i="12"/>
  <c r="V512" i="12"/>
  <c r="G514" i="12"/>
  <c r="M514" i="12" s="1"/>
  <c r="I514" i="12"/>
  <c r="K514" i="12"/>
  <c r="K513" i="12" s="1"/>
  <c r="O514" i="12"/>
  <c r="Q514" i="12"/>
  <c r="V514" i="12"/>
  <c r="V513" i="12" s="1"/>
  <c r="G515" i="12"/>
  <c r="M515" i="12" s="1"/>
  <c r="I515" i="12"/>
  <c r="K515" i="12"/>
  <c r="O515" i="12"/>
  <c r="O513" i="12" s="1"/>
  <c r="Q515" i="12"/>
  <c r="V515" i="12"/>
  <c r="G516" i="12"/>
  <c r="M516" i="12" s="1"/>
  <c r="I516" i="12"/>
  <c r="K516" i="12"/>
  <c r="O516" i="12"/>
  <c r="Q516" i="12"/>
  <c r="Q513" i="12" s="1"/>
  <c r="V516" i="12"/>
  <c r="G517" i="12"/>
  <c r="M517" i="12" s="1"/>
  <c r="I517" i="12"/>
  <c r="K517" i="12"/>
  <c r="O517" i="12"/>
  <c r="Q517" i="12"/>
  <c r="V517" i="12"/>
  <c r="G518" i="12"/>
  <c r="I518" i="12"/>
  <c r="K518" i="12"/>
  <c r="M518" i="12"/>
  <c r="O518" i="12"/>
  <c r="Q518" i="12"/>
  <c r="V518" i="12"/>
  <c r="G519" i="12"/>
  <c r="M519" i="12" s="1"/>
  <c r="I519" i="12"/>
  <c r="K519" i="12"/>
  <c r="O519" i="12"/>
  <c r="Q519" i="12"/>
  <c r="V519" i="12"/>
  <c r="G520" i="12"/>
  <c r="M520" i="12" s="1"/>
  <c r="I520" i="12"/>
  <c r="K520" i="12"/>
  <c r="O520" i="12"/>
  <c r="Q520" i="12"/>
  <c r="V520" i="12"/>
  <c r="G521" i="12"/>
  <c r="M521" i="12" s="1"/>
  <c r="I521" i="12"/>
  <c r="I513" i="12" s="1"/>
  <c r="K521" i="12"/>
  <c r="O521" i="12"/>
  <c r="Q521" i="12"/>
  <c r="V521" i="12"/>
  <c r="AF523" i="12"/>
  <c r="G41" i="1" s="1"/>
  <c r="I19" i="1"/>
  <c r="J28" i="1"/>
  <c r="J26" i="1"/>
  <c r="G38" i="1"/>
  <c r="F38" i="1"/>
  <c r="J23" i="1"/>
  <c r="J24" i="1"/>
  <c r="J25" i="1"/>
  <c r="J27" i="1"/>
  <c r="E24" i="1"/>
  <c r="E26" i="1"/>
  <c r="M429" i="12" l="1"/>
  <c r="G297" i="12"/>
  <c r="I64" i="1" s="1"/>
  <c r="G220" i="12"/>
  <c r="I61" i="1" s="1"/>
  <c r="G155" i="12"/>
  <c r="I55" i="1" s="1"/>
  <c r="G503" i="12"/>
  <c r="I73" i="1" s="1"/>
  <c r="G384" i="12"/>
  <c r="I67" i="1" s="1"/>
  <c r="G258" i="12"/>
  <c r="I63" i="1" s="1"/>
  <c r="G251" i="12"/>
  <c r="I62" i="1" s="1"/>
  <c r="M32" i="12"/>
  <c r="G39" i="1"/>
  <c r="G42" i="1" s="1"/>
  <c r="G25" i="1" s="1"/>
  <c r="A25" i="1" s="1"/>
  <c r="G499" i="12"/>
  <c r="I72" i="1" s="1"/>
  <c r="I18" i="1" s="1"/>
  <c r="G307" i="12"/>
  <c r="I65" i="1" s="1"/>
  <c r="M215" i="12"/>
  <c r="G139" i="12"/>
  <c r="I53" i="1" s="1"/>
  <c r="G114" i="12"/>
  <c r="I52" i="1" s="1"/>
  <c r="G40" i="1"/>
  <c r="AE523" i="12"/>
  <c r="M142" i="12"/>
  <c r="M114" i="12"/>
  <c r="M339" i="12"/>
  <c r="M297" i="12"/>
  <c r="M195" i="12"/>
  <c r="M194" i="12" s="1"/>
  <c r="G38" i="12"/>
  <c r="I51" i="1" s="1"/>
  <c r="G8" i="12"/>
  <c r="G26" i="1"/>
  <c r="A26" i="1"/>
  <c r="M338" i="12"/>
  <c r="M384" i="12"/>
  <c r="M213" i="12"/>
  <c r="M205" i="12"/>
  <c r="M155" i="12"/>
  <c r="M513" i="12"/>
  <c r="G513" i="12"/>
  <c r="I74" i="1" s="1"/>
  <c r="I20" i="1" s="1"/>
  <c r="M500" i="12"/>
  <c r="M499" i="12" s="1"/>
  <c r="M457" i="12"/>
  <c r="M455" i="12" s="1"/>
  <c r="G205" i="12"/>
  <c r="I59" i="1" s="1"/>
  <c r="I17" i="1" s="1"/>
  <c r="G192" i="12"/>
  <c r="I56" i="1" s="1"/>
  <c r="G142" i="12"/>
  <c r="I54" i="1" s="1"/>
  <c r="M259" i="12"/>
  <c r="M258" i="12" s="1"/>
  <c r="G429" i="12"/>
  <c r="I69" i="1" s="1"/>
  <c r="M504" i="12"/>
  <c r="M503" i="12" s="1"/>
  <c r="M464" i="12"/>
  <c r="M461" i="12" s="1"/>
  <c r="M416" i="12"/>
  <c r="M415" i="12" s="1"/>
  <c r="M390" i="12"/>
  <c r="M327" i="12"/>
  <c r="M307" i="12" s="1"/>
  <c r="M253" i="12"/>
  <c r="M251" i="12" s="1"/>
  <c r="M228" i="12"/>
  <c r="M220" i="12" s="1"/>
  <c r="M204" i="12"/>
  <c r="M203" i="12" s="1"/>
  <c r="M141" i="12"/>
  <c r="M139" i="12" s="1"/>
  <c r="M96" i="12"/>
  <c r="M38" i="12" s="1"/>
  <c r="M22" i="12"/>
  <c r="M8" i="12" s="1"/>
  <c r="F40" i="1" l="1"/>
  <c r="H40" i="1" s="1"/>
  <c r="I40" i="1" s="1"/>
  <c r="F41" i="1"/>
  <c r="H41" i="1" s="1"/>
  <c r="I41" i="1" s="1"/>
  <c r="F39" i="1"/>
  <c r="G523" i="12"/>
  <c r="I49" i="1"/>
  <c r="I16" i="1" l="1"/>
  <c r="I21" i="1" s="1"/>
  <c r="I75" i="1"/>
  <c r="F42" i="1"/>
  <c r="H39" i="1"/>
  <c r="I39" i="1" l="1"/>
  <c r="I42" i="1" s="1"/>
  <c r="H42" i="1"/>
  <c r="G23" i="1"/>
  <c r="A23" i="1" s="1"/>
  <c r="G28" i="1"/>
  <c r="J67" i="1"/>
  <c r="J74" i="1"/>
  <c r="J50" i="1"/>
  <c r="J64" i="1"/>
  <c r="J60" i="1"/>
  <c r="J51" i="1"/>
  <c r="J53" i="1"/>
  <c r="J70" i="1"/>
  <c r="J52" i="1"/>
  <c r="J54" i="1"/>
  <c r="J72" i="1"/>
  <c r="J61" i="1"/>
  <c r="J49" i="1"/>
  <c r="J75" i="1" s="1"/>
  <c r="J63" i="1"/>
  <c r="J59" i="1"/>
  <c r="J56" i="1"/>
  <c r="J65" i="1"/>
  <c r="J71" i="1"/>
  <c r="J55" i="1"/>
  <c r="J68" i="1"/>
  <c r="J73" i="1"/>
  <c r="J58" i="1"/>
  <c r="J62" i="1"/>
  <c r="J57" i="1"/>
  <c r="J66" i="1"/>
  <c r="J69" i="1"/>
  <c r="A24" i="1" l="1"/>
  <c r="G24" i="1"/>
  <c r="A27" i="1" s="1"/>
  <c r="J40" i="1"/>
  <c r="J41" i="1"/>
  <c r="J39" i="1"/>
  <c r="J42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Rozpočty</author>
  </authors>
  <commentList>
    <comment ref="S6" authorId="0" shapeId="0" xr:uid="{574B8EC4-9205-4A19-994C-C3B8F7480D3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1EFCA3-013B-4EBD-A4A8-AB748B8DE6C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<sst xmlns="http://schemas.openxmlformats.org/spreadsheetml/2006/main" count="2345" uniqueCount="711">
  <si>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</si>
  <si>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</si>
  <si>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</si>
  <si>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</si>
  <si>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</si>
  <si>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</si>
  <si>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</si>
  <si>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</si>
  <si>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</si>
  <si>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</si>
  <si>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</si>
  <si>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</si>
  <si>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</si>
  <si>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</si>
  <si>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</si>
  <si>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</si>
  <si>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</si>
  <si>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</si>
  <si>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</si>
  <si>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</si>
  <si>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</si>
  <si>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</si>
  <si>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</si>
  <si>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</si>
  <si>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</si>
  <si>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</si>
  <si>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</si>
  <si>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</si>
  <si>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</si>
  <si>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</si>
  <si>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</si>
  <si>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</si>
  <si>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</si>
  <si>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</si>
  <si>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</si>
  <si>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</si>
  <si>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</si>
  <si>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</si>
  <si>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</si>
  <si>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</si>
  <si>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</si>
  <si>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</si>
  <si>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</si>
  <si>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</si>
  <si>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bytu - Hlavní náměstí 44 byt č.6</t>
  </si>
  <si>
    <t>SO</t>
  </si>
  <si>
    <t>Rekonstrukce bytu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</si>
  <si>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</si>
  <si>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</si>
  <si>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</si>
  <si>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</si>
  <si>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</si>
  <si>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</si>
  <si>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</si>
  <si>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</si>
  <si>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</si>
  <si>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</si>
  <si>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</si>
  <si>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</si>
  <si>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</si>
  <si>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</si>
  <si>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</si>
  <si>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</si>
  <si>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</si>
  <si>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</si>
  <si>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</si>
  <si>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</si>
  <si>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</si>
  <si>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</si>
  <si>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</si>
  <si>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</si>
  <si>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</si>
  <si>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</si>
  <si>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</si>
  <si>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</si>
  <si>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</si>
  <si>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</si>
  <si>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</si>
  <si>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</si>
  <si>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</si>
  <si>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</si>
  <si>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</si>
  <si>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</si>
  <si>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</si>
  <si>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</si>
  <si>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</si>
  <si>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</si>
  <si>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</si>
  <si>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</si>
  <si>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</si>
  <si>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</si>
  <si>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</si>
  <si>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</si>
  <si>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</si>
  <si>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</si>
  <si>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</si>
  <si>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</si>
  <si>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</si>
  <si>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</si>
  <si>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</si>
  <si>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</si>
  <si>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</si>
  <si>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</si>
  <si>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</si>
  <si>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</si>
  <si>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</si>
  <si>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</si>
  <si>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</si>
  <si>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</si>
  <si>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</si>
  <si>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</si>
  <si>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</si>
  <si>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</si>
  <si>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</si>
  <si>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</si>
  <si>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</si>
  <si>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</si>
  <si>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</si>
  <si>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</si>
  <si>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</si>
  <si>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</si>
  <si>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</si>
  <si>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</si>
  <si>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</si>
  <si>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</si>
  <si>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</si>
  <si>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</si>
  <si>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</si>
  <si>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</si>
  <si>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</si>
  <si>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</si>
  <si>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</si>
  <si>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</si>
  <si>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</si>
  <si>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317944311</t>
  </si>
  <si>
    <t>Válcované nosníky do č.12 do připravených otvorů</t>
  </si>
  <si>
    <t>t</t>
  </si>
  <si>
    <t>RTS 21/ II</t>
  </si>
  <si>
    <t>Indiv</t>
  </si>
  <si>
    <t>Práce</t>
  </si>
  <si>
    <t>POL1_</t>
  </si>
  <si>
    <t>1,1*3,06*2/1000*2</t>
  </si>
  <si>
    <t>VV</t>
  </si>
  <si>
    <t>342263410</t>
  </si>
  <si>
    <t>Osazení revizních dvířek do příček, do 0,25 m2</t>
  </si>
  <si>
    <t>kus</t>
  </si>
  <si>
    <t>342263420</t>
  </si>
  <si>
    <t>Osazení revizních dvířek do příček, do 0,50 m2</t>
  </si>
  <si>
    <t>342255022</t>
  </si>
  <si>
    <t>Příčky z desek Ytong tl. 7,5 cm desky Ytong Klasik, 599 x 249 x 75 mm</t>
  </si>
  <si>
    <t>m2</t>
  </si>
  <si>
    <t>(1,7+1,6+0,9+1,1)*2,6</t>
  </si>
  <si>
    <t>-0,7*2,0*2</t>
  </si>
  <si>
    <t>342255028</t>
  </si>
  <si>
    <t>Příčky z desek Ytong tl. 15 cm desky P 2 - 500, 599 x 249 x 150 mm</t>
  </si>
  <si>
    <t>Stěna koupelna x kuchyň : 2,6*2,6</t>
  </si>
  <si>
    <t>342948111</t>
  </si>
  <si>
    <t>Ukotvení příček k cihel.konstr. kotvami na hmožd.</t>
  </si>
  <si>
    <t>m</t>
  </si>
  <si>
    <t>2,6*4</t>
  </si>
  <si>
    <t>346244313</t>
  </si>
  <si>
    <t>Obezdívky van a WC nádržek z desek Ytong tl.100 mm</t>
  </si>
  <si>
    <t>Podezdívka vany : (1,7*2+0,6*2)*0,5</t>
  </si>
  <si>
    <t>347013111</t>
  </si>
  <si>
    <t>Předstěna SDK,tl.55mm,1xoc.kce CD,1xRB 12,5mm,izol bez dodávky izolace</t>
  </si>
  <si>
    <t>WC : 0,9*2,6</t>
  </si>
  <si>
    <t>342264098</t>
  </si>
  <si>
    <t>Příplatek k podhledu sádrokart. za plochu do 10 m2</t>
  </si>
  <si>
    <t>Chodba : 3,8*1,7+0,8*1,1</t>
  </si>
  <si>
    <t>Koupelna : 1,7*1,6</t>
  </si>
  <si>
    <t>WC : 1,1*0,9</t>
  </si>
  <si>
    <t>Revizní dvířka 60x60 bílá - plast</t>
  </si>
  <si>
    <t>ks</t>
  </si>
  <si>
    <t>Vlastní</t>
  </si>
  <si>
    <t>Specifikace</t>
  </si>
  <si>
    <t>POL3_</t>
  </si>
  <si>
    <t>15411740</t>
  </si>
  <si>
    <t>Profil L rovnoramenný S235  50x50x4 mm</t>
  </si>
  <si>
    <t>SPCM</t>
  </si>
  <si>
    <t>1,1*3,06*2/1000*3</t>
  </si>
  <si>
    <t>28349052</t>
  </si>
  <si>
    <t>Dvířka vanová 300 x 300 mm bílá - plast</t>
  </si>
  <si>
    <t>416021121</t>
  </si>
  <si>
    <t>Podhledy SDK, kovová.kce CD. 1x deska RB 12,5 mm</t>
  </si>
  <si>
    <t>Chodba : 3,8*1,7+1,1*0,8</t>
  </si>
  <si>
    <t>416021123</t>
  </si>
  <si>
    <t>Podhledy SDK, kovová.kce CD. 1x deska RBI 12,5 mm</t>
  </si>
  <si>
    <t>602014141</t>
  </si>
  <si>
    <t>Štuk na stěnách vnitřní ručně 2x nanášený, celková tloušťka vrstvy 4 mm štuk s vlákny</t>
  </si>
  <si>
    <t xml:space="preserve">Z důvodu nevyhovující stávajících omítek budou stěny : </t>
  </si>
  <si>
    <t xml:space="preserve">nataženy štukem 100% včetně ostění oken : </t>
  </si>
  <si>
    <t>Chodba : (3,8+2,5+1,1+0,8+1,7+2,7)*2,6</t>
  </si>
  <si>
    <t>-0,8*2,0*4</t>
  </si>
  <si>
    <t>Pokoj 1 : (3,1*2+2,5*2)*2,6</t>
  </si>
  <si>
    <t>-0,8*2,0</t>
  </si>
  <si>
    <t>Pokoj 2 : (4,3*2+2,8*2)*2,6</t>
  </si>
  <si>
    <t>Obývák : (5,5*2+3,1*2)*2,6</t>
  </si>
  <si>
    <t>-0,8*2,0*2</t>
  </si>
  <si>
    <t>Kuchyň : (2,6*2+1,9*2)*2,6</t>
  </si>
  <si>
    <t>Koupelna : (1,6*2+1,7*2)*(2,6-2,1)</t>
  </si>
  <si>
    <t>WC : (1,1*2+0,9)*2,6</t>
  </si>
  <si>
    <t>-0,7*2,0</t>
  </si>
  <si>
    <t>610991111</t>
  </si>
  <si>
    <t>Zakrývání výplní vnitřních otvorů, oken</t>
  </si>
  <si>
    <t>1,5*1,55*2</t>
  </si>
  <si>
    <t>1,8*1,55*2</t>
  </si>
  <si>
    <t>0,9*1,55</t>
  </si>
  <si>
    <t>611421331</t>
  </si>
  <si>
    <t>Oprava váp.omítek stropů do 30% plochy - štukových s použitím suché maltové směsi</t>
  </si>
  <si>
    <t>Pokoj 1 : 3,1*2,5</t>
  </si>
  <si>
    <t>Pokoj 2 : 4,3*2,8</t>
  </si>
  <si>
    <t>Obývák : 5,5*3,1</t>
  </si>
  <si>
    <t>Kuchyň : 2,6*1,9</t>
  </si>
  <si>
    <t>612421211</t>
  </si>
  <si>
    <t>Oprava vápen.omítek stěn do 10 % pl. - hrubých</t>
  </si>
  <si>
    <t>612423531</t>
  </si>
  <si>
    <t>Omítka rýh stěn vápenná šířky do 15 cm, štuková - zához drážek po rozvodech elektro, vody a odpadů</t>
  </si>
  <si>
    <t>10,0*0,07</t>
  </si>
  <si>
    <t>4,0*0,15</t>
  </si>
  <si>
    <t>40,0*0,03</t>
  </si>
  <si>
    <t>612451121</t>
  </si>
  <si>
    <t>Omítka vnitřní zdiva, cementová (MC), hladká</t>
  </si>
  <si>
    <t>Kuchyň : 1,5*1,5</t>
  </si>
  <si>
    <t>Koupelna : 1,7*2,6</t>
  </si>
  <si>
    <t>WC : 1,1*2,6</t>
  </si>
  <si>
    <t>612481211</t>
  </si>
  <si>
    <t xml:space="preserve">Montáž výztužné sítě(perlinky)do stěrky-vnit.stěny včetně výztužné sítě a stěrkového tmelu </t>
  </si>
  <si>
    <t>Chodba : 2,7*2,6</t>
  </si>
  <si>
    <t>Kuchyň : 2,6*2,6</t>
  </si>
  <si>
    <t>1,9*2,6</t>
  </si>
  <si>
    <t>632411904</t>
  </si>
  <si>
    <t>Penetrace savých podkladů 0,25 l/m2</t>
  </si>
  <si>
    <t>61101147R00</t>
  </si>
  <si>
    <t>Bandáž spoje panelů skelná páska včetně uniflotu (spoj panelů sádrou do ztracena včetně výztužné pásky)</t>
  </si>
  <si>
    <t>632421120</t>
  </si>
  <si>
    <t>Potěr samonivelační ,ručně zpracovaný,tl. do 10 mm</t>
  </si>
  <si>
    <t>637101101R00</t>
  </si>
  <si>
    <t>Příprava podkladu - vysávání podlah prům.vysavačem</t>
  </si>
  <si>
    <t>642942111</t>
  </si>
  <si>
    <t>Osazení zárubní dveřních ocelových, pl. do 2,5 m2</t>
  </si>
  <si>
    <t>55330380</t>
  </si>
  <si>
    <t>Zárubeň ocelová YH100   700x1970x100  ZAKO pro přesné zdění, bez drážky, pevně přivařené závěsy</t>
  </si>
  <si>
    <t>952901111</t>
  </si>
  <si>
    <t>Vyčištění budov o výšce podlaží do 4 m</t>
  </si>
  <si>
    <t>952901110</t>
  </si>
  <si>
    <t>Čištění mytím ploch oken, dveří a parapetů</t>
  </si>
  <si>
    <t>965048150</t>
  </si>
  <si>
    <t>Dočištění povrchu po vybourání dlažeb, tmel do 50%</t>
  </si>
  <si>
    <t>965081713</t>
  </si>
  <si>
    <t>Bourání dlažeb keramických tl.10 mm, nad 1 m2</t>
  </si>
  <si>
    <t>968061125</t>
  </si>
  <si>
    <t>Vyvěšení dřevěných dveřních křídel pl. do 2 m2</t>
  </si>
  <si>
    <t>968072455</t>
  </si>
  <si>
    <t>Vybourání kovových dveřních zárubní pl. do 2 m2</t>
  </si>
  <si>
    <t>0,6*2,0*2</t>
  </si>
  <si>
    <t>974031132</t>
  </si>
  <si>
    <t>Vysekání rýh ve zdi cihelné/betonové 5 x 7 cm</t>
  </si>
  <si>
    <t>974031154</t>
  </si>
  <si>
    <t>Vysekání rýh ve zdi cihelné/betonové 10 x 15 cm</t>
  </si>
  <si>
    <t>974051513</t>
  </si>
  <si>
    <t>Frézování drážky do 30x30 mm, zdivo, beton</t>
  </si>
  <si>
    <t>974082212</t>
  </si>
  <si>
    <t>Vysekání rýh pro vodiče omítka stěn MC šířka 3 cm</t>
  </si>
  <si>
    <t>978011141</t>
  </si>
  <si>
    <t>Otlučení omítek vnitřních vápenných stropů do 30 %</t>
  </si>
  <si>
    <t>978013121</t>
  </si>
  <si>
    <t>Otlučení omítek vnitřních stěn v rozsahu do 10 %</t>
  </si>
  <si>
    <t>460680021</t>
  </si>
  <si>
    <t>Průraz zdivem v cihlové zdi tloušťky 15 cm plochy do 0,025 m2</t>
  </si>
  <si>
    <t>978021191R00</t>
  </si>
  <si>
    <t>Otlučení cementových omítek vnitřních stěn do 100% včetně obkladů</t>
  </si>
  <si>
    <t>R-položka</t>
  </si>
  <si>
    <t>POL12_1</t>
  </si>
  <si>
    <t>999281148</t>
  </si>
  <si>
    <t>Přesun hmot pro opravy a údržbu do v. 12 m,nošením</t>
  </si>
  <si>
    <t>Přesun hmot</t>
  </si>
  <si>
    <t>POL7_</t>
  </si>
  <si>
    <t>711212002</t>
  </si>
  <si>
    <t>Hydroizolační povlak - nátěr nebo stěrka</t>
  </si>
  <si>
    <t>(1,0+1,7+1,6)*2,0</t>
  </si>
  <si>
    <t>(1,7*2+1,6*2-0,7)*0,1</t>
  </si>
  <si>
    <t>711212601</t>
  </si>
  <si>
    <t>Těsnicí pás do spoje podlaha - stěna</t>
  </si>
  <si>
    <t>Koupelna : (1,7*2+1,6*2-0,7)</t>
  </si>
  <si>
    <t>2,0*2</t>
  </si>
  <si>
    <t>998711202</t>
  </si>
  <si>
    <t>Přesun hmot pro izolace proti vodě, výšky do 12 m</t>
  </si>
  <si>
    <t>7201947774</t>
  </si>
  <si>
    <t>Podružný materiál pro ZTI (vyústění, přechodky, hadice)</t>
  </si>
  <si>
    <t>kpl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</si>
  <si>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</si>
  <si>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</si>
  <si>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</si>
  <si>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</si>
  <si>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</si>
  <si>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</si>
  <si>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</si>
  <si>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</si>
  <si>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</si>
  <si>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</si>
  <si>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</si>
  <si>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</si>
  <si>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</si>
  <si>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998721202</t>
  </si>
  <si>
    <t>Přesun hmot pro vnitřní kanalizaci, výšky do 12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</si>
  <si>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</si>
  <si>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</si>
  <si>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</si>
  <si>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</si>
  <si>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</si>
  <si>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</si>
  <si>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</si>
  <si>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</si>
  <si>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</si>
  <si>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</si>
  <si>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</si>
  <si>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998722202</t>
  </si>
  <si>
    <t>Přesun hmot pro vnitřní vodovod, výšky do 12 m</t>
  </si>
  <si>
    <t>725013138</t>
  </si>
  <si>
    <t xml:space="preserve">Klozet kombi ,nádrž s armat.odpad svislý,bílý včetně sedátka v bílé barvě </t>
  </si>
  <si>
    <t>soubor</t>
  </si>
  <si>
    <t>725119305</t>
  </si>
  <si>
    <t>Montáž klozetových mís kombinovaných</t>
  </si>
  <si>
    <t>725219401</t>
  </si>
  <si>
    <t>Montáž umyvadel na šrouby do zdiva</t>
  </si>
  <si>
    <t>725220851</t>
  </si>
  <si>
    <t>Demontáž van včetně vybourání obezdezdívky</t>
  </si>
  <si>
    <t>725299101</t>
  </si>
  <si>
    <t>Montáž koupelnových doplňků - mýdelníků, držáků ap</t>
  </si>
  <si>
    <t>725529301</t>
  </si>
  <si>
    <t>Montáž infrazářiče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</si>
  <si>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</si>
  <si>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</si>
  <si>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</si>
  <si>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</si>
  <si>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</si>
  <si>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</si>
  <si>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</si>
  <si>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</si>
  <si>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</si>
  <si>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</si>
  <si>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</si>
  <si>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</si>
  <si>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725820802</t>
  </si>
  <si>
    <t>Demontáž baterie stojánkové do 1otvoru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</si>
  <si>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</si>
  <si>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</si>
  <si>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</si>
  <si>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</si>
  <si>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</si>
  <si>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</si>
  <si>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</si>
  <si>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</si>
  <si>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</si>
  <si>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</si>
  <si>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</si>
  <si>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</si>
  <si>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0,4*0,6</t>
  </si>
  <si>
    <t>64214330R</t>
  </si>
  <si>
    <t>Umyvadlo keram. s otv. pro baterii 550x450 mm bílé, na šrouby</t>
  </si>
  <si>
    <t>POL12_0</t>
  </si>
  <si>
    <t>42377000R</t>
  </si>
  <si>
    <t xml:space="preserve">Dvojháček chrom lesklá </t>
  </si>
  <si>
    <t>54151325</t>
  </si>
  <si>
    <t>Nástěnný infrazářič  1 500 W,  Pojistka proti převrhnutí, Pojistka proti přehřátí, Tichý režim, IPX4</t>
  </si>
  <si>
    <t>55144162</t>
  </si>
  <si>
    <t>Baterie vanová nástěnná včetně sprchová sada 3-funkční ruční sprcha d 100 mm, Chrom</t>
  </si>
  <si>
    <t>551789001R</t>
  </si>
  <si>
    <t>Držák toaletního papíru chrom</t>
  </si>
  <si>
    <t>55220578</t>
  </si>
  <si>
    <t xml:space="preserve">Vana akrylátová Klasik bílá 170x70x41 cm </t>
  </si>
  <si>
    <t>63465124</t>
  </si>
  <si>
    <t>Zrcadlo nemontované čiré tl. 4 mm 40x60cm</t>
  </si>
  <si>
    <t>725110811R00</t>
  </si>
  <si>
    <t>Demontáž klozetů splachovacích</t>
  </si>
  <si>
    <t>725210821R00</t>
  </si>
  <si>
    <t>Demontáž umyvadel bez výtokových armatur</t>
  </si>
  <si>
    <t>998725202</t>
  </si>
  <si>
    <t>Přesun hmot pro zařizovací předměty, výšky do 12 m</t>
  </si>
  <si>
    <t>728115211</t>
  </si>
  <si>
    <t>Montáž potrubí ohebného neizol. z PVC do d 100 mm</t>
  </si>
  <si>
    <t>728611211</t>
  </si>
  <si>
    <t>Mtž ventilátoru radiál.nízkotl.potrub.do d 100 mm včetně napojení - časový spínač</t>
  </si>
  <si>
    <t>728611862</t>
  </si>
  <si>
    <t>Dmtž ventilátoru radiál.nízkotl.nástěn. do d 200mm včetně zaslepení otvoru</t>
  </si>
  <si>
    <t>28611773.AR</t>
  </si>
  <si>
    <t>PVC ventilační trubka ohebná O 100 mm</t>
  </si>
  <si>
    <t>429148013</t>
  </si>
  <si>
    <t>Ventilátor do koupelny s automatickou žaluzií - radiální d=100</t>
  </si>
  <si>
    <t>998728202</t>
  </si>
  <si>
    <t>Přesun hmot pro vzduchotechniku, výšky do 12 m</t>
  </si>
  <si>
    <t>766661112</t>
  </si>
  <si>
    <t>Montáž dveří do zárubně,otevíravých 1kř.do 0,8 m</t>
  </si>
  <si>
    <t>766662811</t>
  </si>
  <si>
    <t>Demontáž prahů dveří 1křídlových</t>
  </si>
  <si>
    <t>766825821</t>
  </si>
  <si>
    <t>Demontáž vestavěných skříní 2křídlových</t>
  </si>
  <si>
    <t>04</t>
  </si>
  <si>
    <t>D+M Elektrický sporák, bílý V × Š × H: 85 × 50 × 59,4 cm, příkon do 4kW</t>
  </si>
  <si>
    <t>Sporák s litinovými plotýnkami : 1</t>
  </si>
  <si>
    <t xml:space="preserve">energetická třída A, objem 68 l, čisticí funkce Eco Clean : </t>
  </si>
  <si>
    <t xml:space="preserve">3 litinové plotýnky, vnitřní osvětlení, chladná dvířka, úložný prostor : </t>
  </si>
  <si>
    <t xml:space="preserve">příslušenství: rošt, mělký plech : </t>
  </si>
  <si>
    <t>766644301R00</t>
  </si>
  <si>
    <t>Seřízení plastových oken včetně žaluzii (doplnění - výměna vodících lanek)</t>
  </si>
  <si>
    <t>766772840R00</t>
  </si>
  <si>
    <t xml:space="preserve">D+M šatní skříně - DTD, TL. 18mm,ABS HRANA. BARVA DEKOR DŘEVO - sonoma šatní tyč kovová včetně madel rozměr 1,5*0,4*2,4m 6dveřová, uchytky nerez, 10x vnitřní police </t>
  </si>
  <si>
    <t>767723344R00</t>
  </si>
  <si>
    <t>Úprava dveří do starých zárubní - seříznutí</t>
  </si>
  <si>
    <t>61160101Rwc</t>
  </si>
  <si>
    <t>Dveře vnitřní hladké plné 1kř. 70x197 dub sonoma včetně kování WC</t>
  </si>
  <si>
    <t>61260603R</t>
  </si>
  <si>
    <t xml:space="preserve">Dveře vnitřní hladké 2/3 sklo 1kř. 80x197 dub sonoma včetně kování </t>
  </si>
  <si>
    <t>76685488</t>
  </si>
  <si>
    <t>Vnitřní vchodové dveře 800/1970  EI 30DP3, VSTUPNÍ, PLNÉ, DEKOR DŘEVO, KOVÁNÍ BEZPEČNOSTNÍ  klika-klika(nerez),KUKÁTKO, ZÁMEK S VLOŽKOU (3 KLÍČE), PRÁH</t>
  </si>
  <si>
    <t>– bezpečnostní třída RC2 : 1</t>
  </si>
  <si>
    <t xml:space="preserve">– protipožární odolnost EI 30 : </t>
  </si>
  <si>
    <t xml:space="preserve">– zvukový útlum 39 dB : </t>
  </si>
  <si>
    <t xml:space="preserve">– tloušťka dveří 42 mm : </t>
  </si>
  <si>
    <t xml:space="preserve">– masivní smrkový rám šířky 10 cm : </t>
  </si>
  <si>
    <t xml:space="preserve">– DTD s protipožární úpravou : </t>
  </si>
  <si>
    <t xml:space="preserve">– vrchní opláštění CPL vrstvou : </t>
  </si>
  <si>
    <t>06</t>
  </si>
  <si>
    <t xml:space="preserve">D+M Odsavač par bílý 630W včetně napojení na VZT - bílý </t>
  </si>
  <si>
    <t>7665488</t>
  </si>
  <si>
    <t>Vystěhování bytu - skříň včetně odvozu a poplatku za skládku</t>
  </si>
  <si>
    <t>1</t>
  </si>
  <si>
    <t>766877115R00</t>
  </si>
  <si>
    <t>D+M Kuchyňské linky atyp DL=2100mm + 500mm skříňka nad digestoří</t>
  </si>
  <si>
    <t>Lamino barvy dle požadavku invesotra, hrany ABS, : 2,6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</si>
  <si>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</si>
  <si>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</si>
  <si>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</si>
  <si>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</si>
  <si>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šedá (bez rohové lišty) /transparentní tmel : </t>
  </si>
  <si>
    <t xml:space="preserve">- dvířka i šuplíky osadit kvalitním systémem pro tlumení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</si>
  <si>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</si>
  <si>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</si>
  <si>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</si>
  <si>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</si>
  <si>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výstroj šuplíků : </t>
  </si>
  <si>
    <t>998766202</t>
  </si>
  <si>
    <t>Přesun hmot pro truhlářské konstr., výšky do 12 m</t>
  </si>
  <si>
    <t>767137803</t>
  </si>
  <si>
    <t>Demontáž podhledů sádrokartonových, desek do suti</t>
  </si>
  <si>
    <t>Koupelna : 1,6*1,7</t>
  </si>
  <si>
    <t>WC : 0,9*1,1</t>
  </si>
  <si>
    <t>767137803R00</t>
  </si>
  <si>
    <t>Demontáž příček umakartových, desek do suti (včetně obkladů a tapet)</t>
  </si>
  <si>
    <t>Koupelna : (1,6*2+1,7*2)*2,6</t>
  </si>
  <si>
    <t>-0,6*2,0</t>
  </si>
  <si>
    <t>WC : (1,1*2+0,9*2)*2,6</t>
  </si>
  <si>
    <t>998767202</t>
  </si>
  <si>
    <t>Přesun hmot pro zámečnické konstr., výšky do 12 m</t>
  </si>
  <si>
    <t>771101101</t>
  </si>
  <si>
    <t>Vysávání podlah prům.vysavačem pro pokládku dlažby</t>
  </si>
  <si>
    <t>771101210</t>
  </si>
  <si>
    <t>Penetrace podkladu pod dlažby</t>
  </si>
  <si>
    <t>771475014</t>
  </si>
  <si>
    <t>Obklad soklíků keram.rovných, tmel,výška 10 cm</t>
  </si>
  <si>
    <t>WC : (0,9*2+1,1*2-0,7)</t>
  </si>
  <si>
    <t>771479001</t>
  </si>
  <si>
    <t>Řezání dlaždic keramických pro soklíky</t>
  </si>
  <si>
    <t>771575113</t>
  </si>
  <si>
    <t>Montáž podlah keram.,hladké, tmel, 45x45cm</t>
  </si>
  <si>
    <t>771578011</t>
  </si>
  <si>
    <t>Spára podlaha - stěna, silikonem</t>
  </si>
  <si>
    <t>Koupelna : 1,6*2+1,7*2-0,7</t>
  </si>
  <si>
    <t>WC : 0,9*2+1,1*2-0,7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</si>
  <si>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</si>
  <si>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</si>
  <si>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</si>
  <si>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</si>
  <si>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</si>
  <si>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45x45 - předpoklad ceny 500Kč/m2</t>
  </si>
  <si>
    <t>Začátek provozního součtu</t>
  </si>
  <si>
    <t xml:space="preserve">  Koupelna : 1,6*1,7</t>
  </si>
  <si>
    <t xml:space="preserve">  WC : 0,9*1,1</t>
  </si>
  <si>
    <t>Konec provozního součtu</t>
  </si>
  <si>
    <t>3,71*1,1</t>
  </si>
  <si>
    <t>WC : (0,9*2+1,1*2-0,7)*0,1*1,1</t>
  </si>
  <si>
    <t>998771202</t>
  </si>
  <si>
    <t>Přesun hmot pro podlahy z dlaždic, výšky do 12 m</t>
  </si>
  <si>
    <t>776101101</t>
  </si>
  <si>
    <t>Vysávání podlah prům.vysavačem pod povlak.podlahy</t>
  </si>
  <si>
    <t>776101121</t>
  </si>
  <si>
    <t>Provedení penetrace podkladu pod.povlak.podlahy</t>
  </si>
  <si>
    <t>776421100</t>
  </si>
  <si>
    <t>Lepení podlahových soklíků z PVC a vinylu včetně dodávky soklíku PVC</t>
  </si>
  <si>
    <t>Chodba : 3,8*2+2,5*2-0,8*4-0,7*2</t>
  </si>
  <si>
    <t>Pokoj 1 : 3,1*2+2,5*2-0,8</t>
  </si>
  <si>
    <t>Pokoj 2 : 4,3*2+2,8*2-0,8</t>
  </si>
  <si>
    <t>Obývák : 5,5*2+3,1*2-0,8*2</t>
  </si>
  <si>
    <t>Kuchyň : 2,6*2+1,9*2-0,8</t>
  </si>
  <si>
    <t>776511820</t>
  </si>
  <si>
    <t>Odstranění PVC a koberců lepených s podložkou včetně lišt, včetně odstranění podkladního lepidla</t>
  </si>
  <si>
    <t>776521100</t>
  </si>
  <si>
    <t>Lepení povlak.podlah z pásů PVC na Chemopren včetně podlahoviny s nášlapnou vrstvou 0,6mm (dekor dřeva)</t>
  </si>
  <si>
    <t>776981101</t>
  </si>
  <si>
    <t xml:space="preserve">Montáž přechodové, podlahové lišty samolepicí </t>
  </si>
  <si>
    <t>0,7*2</t>
  </si>
  <si>
    <t>776994111</t>
  </si>
  <si>
    <t>Svařování povlakových podlah z pásů nebo čtverců včetně svařovací šňůry PVC 1179</t>
  </si>
  <si>
    <t xml:space="preserve">  Chodba : 3,8*1,7+0,8*1,1</t>
  </si>
  <si>
    <t xml:space="preserve">  Pokoj 1 : 3,1*2,5</t>
  </si>
  <si>
    <t xml:space="preserve">  Pokoj 2 : 4,3*2,8</t>
  </si>
  <si>
    <t xml:space="preserve">  Obývák : 5,5*3,1</t>
  </si>
  <si>
    <t xml:space="preserve">  Kuchyň : 2,6*1,9</t>
  </si>
  <si>
    <t>49,12*0,5</t>
  </si>
  <si>
    <t>5537000111</t>
  </si>
  <si>
    <t>Lišta přechodová Al 30/A lepicí l=93 cm stříbro š 30 mm</t>
  </si>
  <si>
    <t>998776202</t>
  </si>
  <si>
    <t>Přesun hmot pro podlahy povlakové, výšky do 12 m</t>
  </si>
  <si>
    <t>781101210</t>
  </si>
  <si>
    <t>Penetrace podkladu pod obklady</t>
  </si>
  <si>
    <t>Koupelna : (1,6*2+1,7*2)*2,1</t>
  </si>
  <si>
    <t>Kuchyň : (0,5+1,0)*1,75</t>
  </si>
  <si>
    <t>781111116</t>
  </si>
  <si>
    <t>Otvor v obkladačce diamant.korunkou prům.do 90 mm</t>
  </si>
  <si>
    <t>781419711</t>
  </si>
  <si>
    <t>Příplatek k obkladu stěn za plochu do 10 m2 jedntl</t>
  </si>
  <si>
    <t>781475120</t>
  </si>
  <si>
    <t>Obklad vnitřní stěn keramický, do tmele, do 30x60 cm</t>
  </si>
  <si>
    <t>781479705</t>
  </si>
  <si>
    <t>Přípl.za spárovací hmotu-plošně,keram.vnitř.obklad</t>
  </si>
  <si>
    <t>781491001</t>
  </si>
  <si>
    <t>Montáž lišt k obkladům rohových, koutových i dilatačních</t>
  </si>
  <si>
    <t>Koupelna : 2,1*2</t>
  </si>
  <si>
    <t>1,7</t>
  </si>
  <si>
    <t>Kuchyň : 1,75+1,0+0,5</t>
  </si>
  <si>
    <t>03</t>
  </si>
  <si>
    <t>Keramický obklad 30x60- předpoklad ceny 500Kč/m2</t>
  </si>
  <si>
    <t xml:space="preserve">  Koupelna : (1,6*2+1,7*2)*2,1</t>
  </si>
  <si>
    <t xml:space="preserve">  -0,7*2,0</t>
  </si>
  <si>
    <t xml:space="preserve">  Kuchyň : (0,5+1,0)*1,75</t>
  </si>
  <si>
    <t>15,085*1,1</t>
  </si>
  <si>
    <t>59760720.AR</t>
  </si>
  <si>
    <t>Lišta obkl/dlažba plast</t>
  </si>
  <si>
    <t>998781202</t>
  </si>
  <si>
    <t>Přesun hmot pro obklady keramické, výšky do 12 m</t>
  </si>
  <si>
    <t>783112510</t>
  </si>
  <si>
    <t>Nátěr olejový OK "A" 2x + 1x email</t>
  </si>
  <si>
    <t>0,16*0,6*2*12</t>
  </si>
  <si>
    <t>0,16*0,6*2*16</t>
  </si>
  <si>
    <t>0,16*0,6*2*15*2</t>
  </si>
  <si>
    <t>0,16*0,6*2*8</t>
  </si>
  <si>
    <t>783201811</t>
  </si>
  <si>
    <t>Odstranění nátěrů z kovových konstrukcí oškrábáním</t>
  </si>
  <si>
    <t>(0,7+2*2,1)*(0,15+0,05*2)*2</t>
  </si>
  <si>
    <t>(0,8+2*2,1)*(0,15+0,05*2)*5</t>
  </si>
  <si>
    <t>783424340</t>
  </si>
  <si>
    <t>Nátěr syntet. potrubí do DN 50 mm  Z+2x +1x email</t>
  </si>
  <si>
    <t>25</t>
  </si>
  <si>
    <t>783225400</t>
  </si>
  <si>
    <t>Nátěr syntetický kov. konstr. 2x + 1x email + tmel</t>
  </si>
  <si>
    <t>784402801</t>
  </si>
  <si>
    <t>Odstranění malby oškrábáním v místnosti H do 3,8 m</t>
  </si>
  <si>
    <t xml:space="preserve">Odstranění stávajících maleb včetně tapet na omítku : </t>
  </si>
  <si>
    <t>Stěny : 122,175</t>
  </si>
  <si>
    <t>Stropy : 41,78</t>
  </si>
  <si>
    <t>784191101</t>
  </si>
  <si>
    <t>Penetrace podkladu univerzální Primalex 1x</t>
  </si>
  <si>
    <t>SDK stropy : 11,05</t>
  </si>
  <si>
    <t>SDK předstěna : 2,34</t>
  </si>
  <si>
    <t>Nové omítky : 25,88</t>
  </si>
  <si>
    <t>784195112</t>
  </si>
  <si>
    <t>Malba Primalex Standard, bílá, bez penetrace, 2x</t>
  </si>
  <si>
    <t>Stropy - SDK : 11,05</t>
  </si>
  <si>
    <t>Stropy - stávající omítky : 41,78</t>
  </si>
  <si>
    <t>Stěna nové omítky : 25,88</t>
  </si>
  <si>
    <t>Stěna stávající omítky : 122,175</t>
  </si>
  <si>
    <t>784011222</t>
  </si>
  <si>
    <t>Zakrytí podlah včetně papírové lepenky</t>
  </si>
  <si>
    <t>784403801</t>
  </si>
  <si>
    <t>Penetrace stěn hloubkovou penetrací pro zpevnění podkladu</t>
  </si>
  <si>
    <t>786611811</t>
  </si>
  <si>
    <t>Dmtž předokenních rolet s viditelným boxem - garnýž</t>
  </si>
  <si>
    <t>786622211</t>
  </si>
  <si>
    <t>Žaluzie horizontální vnitřní AL lamely včetně dodávky žaluzie</t>
  </si>
  <si>
    <t>0,75*1,1*3</t>
  </si>
  <si>
    <t>0,6*1,1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</si>
  <si>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</si>
  <si>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</si>
  <si>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</si>
  <si>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</si>
  <si>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</si>
  <si>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</si>
  <si>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</si>
  <si>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</si>
  <si>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</si>
  <si>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</si>
  <si>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</si>
  <si>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</si>
  <si>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</si>
  <si>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</si>
  <si>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</si>
  <si>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</si>
  <si>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</si>
  <si>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</si>
  <si>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</si>
  <si>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</si>
  <si>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</si>
  <si>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</si>
  <si>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210810053</t>
  </si>
  <si>
    <t>Kabel CYKY-m 750 V 4 x 10 mm2 pevně uložený</t>
  </si>
  <si>
    <t>222260020</t>
  </si>
  <si>
    <t>Krabice KU 68 pod omítku + vysekání</t>
  </si>
  <si>
    <t>650063611</t>
  </si>
  <si>
    <t>Montáž chrániče proudového dvoupólového do 25 A</t>
  </si>
  <si>
    <t>210544888</t>
  </si>
  <si>
    <t>Napojení v hlavním rozvaděči</t>
  </si>
  <si>
    <t>2145877558</t>
  </si>
  <si>
    <t xml:space="preserve">Demontáž stávající elektroinstalace </t>
  </si>
  <si>
    <t>21547455</t>
  </si>
  <si>
    <t>Stavební přípomoce HZS včetně materiálu</t>
  </si>
  <si>
    <t>34111100</t>
  </si>
  <si>
    <t>Kabel silový s Cu jádrem 750 V CYKY 5 x 6 mm2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</si>
  <si>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</si>
  <si>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</si>
  <si>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</si>
  <si>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</si>
  <si>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</si>
  <si>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</si>
  <si>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34535900</t>
  </si>
  <si>
    <t>Spínač 10A časový SA 10/220/1</t>
  </si>
  <si>
    <t>34536398</t>
  </si>
  <si>
    <t>D+M Sporáková kombinace TANGO Bílá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</si>
  <si>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</si>
  <si>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</si>
  <si>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</si>
  <si>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</si>
  <si>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</si>
  <si>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</si>
  <si>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</si>
  <si>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</si>
  <si>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</si>
  <si>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</si>
  <si>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348247102R</t>
  </si>
  <si>
    <t>LED Stropní svítidlo 24W/230V IP54</t>
  </si>
  <si>
    <t>357377061R</t>
  </si>
  <si>
    <t>ELEKTRICKÝ ROZVADĚČ 12T NÁSTĚNNÝ</t>
  </si>
  <si>
    <t>35822001013</t>
  </si>
  <si>
    <t>Jistič do 80 A 1 pól. charakteristika B, LTN-10B-1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</si>
  <si>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</si>
  <si>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</si>
  <si>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</si>
  <si>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</si>
  <si>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</si>
  <si>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</si>
  <si>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</si>
  <si>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</si>
  <si>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58541252</t>
  </si>
  <si>
    <t>Sádra stavební bilá         5 kg           bal.</t>
  </si>
  <si>
    <t>kg</t>
  </si>
  <si>
    <t>21548777</t>
  </si>
  <si>
    <t>Revize ELEKTRO vč. přívodu a hlavního jističe</t>
  </si>
  <si>
    <t>220300642</t>
  </si>
  <si>
    <t>Ukončení koaxiálního kabelu do D 10 mm</t>
  </si>
  <si>
    <t>222730001</t>
  </si>
  <si>
    <t>Účastnická zásuvka TV+R+SAT koncová pod omítku</t>
  </si>
  <si>
    <t>371202024</t>
  </si>
  <si>
    <t>Zásuvka TV+R koncová, bílá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</si>
  <si>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</si>
  <si>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</si>
  <si>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</si>
  <si>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</si>
  <si>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</si>
  <si>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</si>
  <si>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</si>
  <si>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</si>
  <si>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</si>
  <si>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</si>
  <si>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</si>
  <si>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</si>
  <si>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</si>
  <si>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</si>
  <si>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</si>
  <si>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</si>
  <si>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</si>
  <si>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</si>
  <si>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</si>
  <si>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</si>
  <si>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</si>
  <si>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RTS 20/ I</t>
  </si>
  <si>
    <t>00144854</t>
  </si>
  <si>
    <t>Vzorkování dlažeb, obkladů, pvc, kuchyň linky</t>
  </si>
  <si>
    <t>Soubor</t>
  </si>
  <si>
    <t>VRN</t>
  </si>
  <si>
    <t>POL99_8</t>
  </si>
  <si>
    <t>0041477</t>
  </si>
  <si>
    <t>Průběžný úklid společných prostor</t>
  </si>
  <si>
    <t>004211</t>
  </si>
  <si>
    <t>Mimostaveništní doprava materiálu</t>
  </si>
  <si>
    <t>005121 R</t>
  </si>
  <si>
    <t>Zařízení staveniště</t>
  </si>
  <si>
    <t>005122 R</t>
  </si>
  <si>
    <t>Provozní vlivy</t>
  </si>
  <si>
    <t>0051444</t>
  </si>
  <si>
    <t>Fotodokumentace</t>
  </si>
  <si>
    <t>005211080R</t>
  </si>
  <si>
    <t>Bezpečnostní a hygienická opatření na staveništi</t>
  </si>
  <si>
    <t>00523  R</t>
  </si>
  <si>
    <t>Zkoušky a revize celého bytu vč. hlavního jističe</t>
  </si>
  <si>
    <t>SUM</t>
  </si>
  <si>
    <t>Poznámky uchazeče k zadání</t>
  </si>
  <si>
    <t>POPUZIV</t>
  </si>
  <si>
    <t>END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</si>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</sst>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8" t="s">
        <v>41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E2" sqref="E2:J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9" t="s">
        <v>4</v>
      </c>
      <c r="C1" s="80"/>
      <c r="D1" s="80"/>
      <c r="E1" s="80"/>
      <c r="F1" s="80"/>
      <c r="G1" s="80"/>
      <c r="H1" s="80"/>
      <c r="I1" s="80"/>
      <c r="J1" s="81"/>
    </row>
    <row r="2" spans="1:15" ht="36" customHeight="1" x14ac:dyDescent="0.25">
      <c r="A2" s="2"/>
      <c r="B2" s="108" t="s">
        <v>24</v>
      </c>
      <c r="C2" s="109"/>
      <c r="D2" s="110"/>
      <c r="E2" s="111" t="s">
        <v>44</v>
      </c>
      <c r="F2" s="112"/>
      <c r="G2" s="112"/>
      <c r="H2" s="112"/>
      <c r="I2" s="112"/>
      <c r="J2" s="113"/>
      <c r="O2" s="1"/>
    </row>
    <row r="3" spans="1:15" ht="27" customHeight="1" x14ac:dyDescent="0.25">
      <c r="A3" s="2"/>
      <c r="B3" s="114" t="s">
        <v>47</v>
      </c>
      <c r="C3" s="109"/>
      <c r="D3" s="115"/>
      <c r="E3" s="116" t="s">
        <v>46</v>
      </c>
      <c r="F3" s="117"/>
      <c r="G3" s="117"/>
      <c r="H3" s="117"/>
      <c r="I3" s="117"/>
      <c r="J3" s="118"/>
    </row>
    <row r="4" spans="1:15" ht="23.25" customHeight="1" x14ac:dyDescent="0.25">
      <c r="A4" s="107">
        <v>10187</v>
      </c>
      <c r="B4" s="119" t="s">
        <v>48</v>
      </c>
      <c r="C4" s="120"/>
      <c r="D4" s="121"/>
      <c r="E4" s="122" t="s">
        <v>44</v>
      </c>
      <c r="F4" s="123"/>
      <c r="G4" s="123"/>
      <c r="H4" s="123"/>
      <c r="I4" s="123"/>
      <c r="J4" s="124"/>
    </row>
    <row r="5" spans="1:15" ht="24" customHeight="1" x14ac:dyDescent="0.25">
      <c r="A5" s="2"/>
      <c r="B5" s="31" t="s">
        <v>23</v>
      </c>
      <c r="D5" s="60" t="s">
        <v>707</v>
      </c>
      <c r="E5" s="76"/>
      <c r="F5" s="76"/>
      <c r="G5" s="76"/>
      <c r="H5" s="18" t="s">
        <v>42</v>
      </c>
      <c r="I5" s="22">
        <v>296139</v>
      </c>
      <c r="J5" s="8"/>
    </row>
    <row r="6" spans="1:15" ht="15.75" customHeight="1" x14ac:dyDescent="0.25">
      <c r="A6" s="2"/>
      <c r="B6" s="28"/>
      <c r="C6" s="55"/>
      <c r="D6" s="266" t="s">
        <v>708</v>
      </c>
      <c r="E6" s="77"/>
      <c r="F6" s="77"/>
      <c r="G6" s="77"/>
      <c r="H6" s="18" t="s">
        <v>36</v>
      </c>
      <c r="I6" s="22" t="s">
        <v>710</v>
      </c>
      <c r="J6" s="8"/>
    </row>
    <row r="7" spans="1:15" ht="15.75" customHeight="1" x14ac:dyDescent="0.25">
      <c r="A7" s="2"/>
      <c r="B7" s="29"/>
      <c r="C7" s="56"/>
      <c r="D7" s="53">
        <v>79401</v>
      </c>
      <c r="E7" s="23" t="s">
        <v>709</v>
      </c>
      <c r="F7" s="57"/>
      <c r="G7" s="5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5"/>
      <c r="E11" s="125"/>
      <c r="F11" s="125"/>
      <c r="G11" s="125"/>
      <c r="H11" s="18" t="s">
        <v>42</v>
      </c>
      <c r="I11" s="130"/>
      <c r="J11" s="8"/>
    </row>
    <row r="12" spans="1:15" ht="15.75" customHeight="1" x14ac:dyDescent="0.25">
      <c r="A12" s="2"/>
      <c r="B12" s="28"/>
      <c r="C12" s="55"/>
      <c r="D12" s="126"/>
      <c r="E12" s="126"/>
      <c r="F12" s="126"/>
      <c r="G12" s="126"/>
      <c r="H12" s="18" t="s">
        <v>36</v>
      </c>
      <c r="I12" s="130"/>
      <c r="J12" s="8"/>
    </row>
    <row r="13" spans="1:15" ht="15.75" customHeight="1" x14ac:dyDescent="0.25">
      <c r="A13" s="2"/>
      <c r="B13" s="29"/>
      <c r="C13" s="56"/>
      <c r="D13" s="129"/>
      <c r="E13" s="127"/>
      <c r="F13" s="128"/>
      <c r="G13" s="12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8"/>
      <c r="F15" s="88"/>
      <c r="G15" s="89"/>
      <c r="H15" s="89"/>
      <c r="I15" s="89" t="s">
        <v>31</v>
      </c>
      <c r="J15" s="90"/>
    </row>
    <row r="16" spans="1:15" ht="23.25" customHeight="1" x14ac:dyDescent="0.25">
      <c r="A16" s="192" t="s">
        <v>26</v>
      </c>
      <c r="B16" s="38" t="s">
        <v>26</v>
      </c>
      <c r="C16" s="62"/>
      <c r="D16" s="63"/>
      <c r="E16" s="85"/>
      <c r="F16" s="86"/>
      <c r="G16" s="85"/>
      <c r="H16" s="86"/>
      <c r="I16" s="85">
        <f>SUMIF(F49:F74,A16,I49:I74)+SUMIF(F49:F74,"PSU",I49:I74)</f>
        <v>0</v>
      </c>
      <c r="J16" s="87"/>
    </row>
    <row r="17" spans="1:10" ht="23.25" customHeight="1" x14ac:dyDescent="0.25">
      <c r="A17" s="192" t="s">
        <v>27</v>
      </c>
      <c r="B17" s="38" t="s">
        <v>27</v>
      </c>
      <c r="C17" s="62"/>
      <c r="D17" s="63"/>
      <c r="E17" s="85"/>
      <c r="F17" s="86"/>
      <c r="G17" s="85"/>
      <c r="H17" s="86"/>
      <c r="I17" s="85">
        <f>SUMIF(F49:F74,A17,I49:I74)</f>
        <v>0</v>
      </c>
      <c r="J17" s="87"/>
    </row>
    <row r="18" spans="1:10" ht="23.25" customHeight="1" x14ac:dyDescent="0.25">
      <c r="A18" s="192" t="s">
        <v>28</v>
      </c>
      <c r="B18" s="38" t="s">
        <v>28</v>
      </c>
      <c r="C18" s="62"/>
      <c r="D18" s="63"/>
      <c r="E18" s="85"/>
      <c r="F18" s="86"/>
      <c r="G18" s="85"/>
      <c r="H18" s="86"/>
      <c r="I18" s="85">
        <f>SUMIF(F49:F74,A18,I49:I74)</f>
        <v>0</v>
      </c>
      <c r="J18" s="87"/>
    </row>
    <row r="19" spans="1:10" ht="23.25" customHeight="1" x14ac:dyDescent="0.25">
      <c r="A19" s="192" t="s">
        <v>106</v>
      </c>
      <c r="B19" s="38" t="s">
        <v>29</v>
      </c>
      <c r="C19" s="62"/>
      <c r="D19" s="63"/>
      <c r="E19" s="85"/>
      <c r="F19" s="86"/>
      <c r="G19" s="85"/>
      <c r="H19" s="86"/>
      <c r="I19" s="85">
        <f>SUMIF(F49:F74,A19,I49:I74)</f>
        <v>0</v>
      </c>
      <c r="J19" s="87"/>
    </row>
    <row r="20" spans="1:10" ht="23.25" customHeight="1" x14ac:dyDescent="0.25">
      <c r="A20" s="192" t="s">
        <v>105</v>
      </c>
      <c r="B20" s="38" t="s">
        <v>30</v>
      </c>
      <c r="C20" s="62"/>
      <c r="D20" s="63"/>
      <c r="E20" s="85"/>
      <c r="F20" s="86"/>
      <c r="G20" s="85"/>
      <c r="H20" s="86"/>
      <c r="I20" s="85">
        <f>SUMIF(F49:F74,A20,I49:I74)</f>
        <v>0</v>
      </c>
      <c r="J20" s="87"/>
    </row>
    <row r="21" spans="1:10" ht="23.25" customHeight="1" x14ac:dyDescent="0.25">
      <c r="A21" s="2"/>
      <c r="B21" s="48" t="s">
        <v>31</v>
      </c>
      <c r="C21" s="64"/>
      <c r="D21" s="65"/>
      <c r="E21" s="91"/>
      <c r="F21" s="92"/>
      <c r="G21" s="91"/>
      <c r="H21" s="92"/>
      <c r="I21" s="91">
        <f>SUM(I16:J20)</f>
        <v>0</v>
      </c>
      <c r="J21" s="9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4">
        <f>A23</f>
        <v>0</v>
      </c>
      <c r="H24" s="95"/>
      <c r="I24" s="9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2">
        <f>A25</f>
        <v>0</v>
      </c>
      <c r="H26" s="83"/>
      <c r="I26" s="83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4">
        <f>CenaCelkem-(ZakladDPHSni+DPHSni+ZakladDPHZakl+DPHZakl)</f>
        <v>0</v>
      </c>
      <c r="H27" s="84"/>
      <c r="I27" s="84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37</v>
      </c>
      <c r="C29" s="169"/>
      <c r="D29" s="169"/>
      <c r="E29" s="169"/>
      <c r="F29" s="170"/>
      <c r="G29" s="166">
        <f>A27</f>
        <v>0</v>
      </c>
      <c r="H29" s="166"/>
      <c r="I29" s="166"/>
      <c r="J29" s="171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5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hidden="1" customHeight="1" x14ac:dyDescent="0.25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49</v>
      </c>
      <c r="C39" s="144"/>
      <c r="D39" s="144"/>
      <c r="E39" s="144"/>
      <c r="F39" s="145">
        <f>'byt č.6'!AE523</f>
        <v>0</v>
      </c>
      <c r="G39" s="146">
        <f>'byt č.6'!AF523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 x14ac:dyDescent="0.25">
      <c r="A40" s="133">
        <v>2</v>
      </c>
      <c r="B40" s="149" t="s">
        <v>45</v>
      </c>
      <c r="C40" s="150" t="s">
        <v>46</v>
      </c>
      <c r="D40" s="150"/>
      <c r="E40" s="150"/>
      <c r="F40" s="151">
        <f>'byt č.6'!AE523</f>
        <v>0</v>
      </c>
      <c r="G40" s="152">
        <f>'byt č.6'!AF523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hidden="1" customHeight="1" x14ac:dyDescent="0.25">
      <c r="A41" s="133">
        <v>3</v>
      </c>
      <c r="B41" s="154" t="s">
        <v>43</v>
      </c>
      <c r="C41" s="144" t="s">
        <v>44</v>
      </c>
      <c r="D41" s="144"/>
      <c r="E41" s="144"/>
      <c r="F41" s="155">
        <f>'byt č.6'!AE523</f>
        <v>0</v>
      </c>
      <c r="G41" s="147">
        <f>'byt č.6'!AF523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hidden="1" customHeight="1" x14ac:dyDescent="0.25">
      <c r="A42" s="133"/>
      <c r="B42" s="156" t="s">
        <v>50</v>
      </c>
      <c r="C42" s="157"/>
      <c r="D42" s="157"/>
      <c r="E42" s="158"/>
      <c r="F42" s="159">
        <f>SUMIF(A39:A41,"=1",F39:F41)</f>
        <v>0</v>
      </c>
      <c r="G42" s="160">
        <f>SUMIF(A39:A41,"=1",G39:G41)</f>
        <v>0</v>
      </c>
      <c r="H42" s="160">
        <f>SUMIF(A39:A41,"=1",H39:H41)</f>
        <v>0</v>
      </c>
      <c r="I42" s="160">
        <f>SUMIF(A39:A41,"=1",I39:I41)</f>
        <v>0</v>
      </c>
      <c r="J42" s="161">
        <f>SUMIF(A39:A41,"=1",J39:J41)</f>
        <v>0</v>
      </c>
    </row>
    <row r="46" spans="1:10" ht="15.6" x14ac:dyDescent="0.3">
      <c r="B46" s="172" t="s">
        <v>52</v>
      </c>
    </row>
    <row r="48" spans="1:10" ht="25.5" customHeight="1" x14ac:dyDescent="0.25">
      <c r="A48" s="174"/>
      <c r="B48" s="177" t="s">
        <v>18</v>
      </c>
      <c r="C48" s="177" t="s">
        <v>6</v>
      </c>
      <c r="D48" s="178"/>
      <c r="E48" s="178"/>
      <c r="F48" s="179" t="s">
        <v>53</v>
      </c>
      <c r="G48" s="179"/>
      <c r="H48" s="179"/>
      <c r="I48" s="179" t="s">
        <v>31</v>
      </c>
      <c r="J48" s="179" t="s">
        <v>0</v>
      </c>
    </row>
    <row r="49" spans="1:10" ht="36.75" customHeight="1" x14ac:dyDescent="0.25">
      <c r="A49" s="175"/>
      <c r="B49" s="180" t="s">
        <v>54</v>
      </c>
      <c r="C49" s="181" t="s">
        <v>55</v>
      </c>
      <c r="D49" s="182"/>
      <c r="E49" s="182"/>
      <c r="F49" s="190" t="s">
        <v>26</v>
      </c>
      <c r="G49" s="183"/>
      <c r="H49" s="183"/>
      <c r="I49" s="183">
        <f>'byt č.6'!G8</f>
        <v>0</v>
      </c>
      <c r="J49" s="188" t="str">
        <f>IF(I75=0,"",I49/I75*100)</f>
        <v/>
      </c>
    </row>
    <row r="50" spans="1:10" ht="36.75" customHeight="1" x14ac:dyDescent="0.25">
      <c r="A50" s="175"/>
      <c r="B50" s="180" t="s">
        <v>56</v>
      </c>
      <c r="C50" s="181" t="s">
        <v>57</v>
      </c>
      <c r="D50" s="182"/>
      <c r="E50" s="182"/>
      <c r="F50" s="190" t="s">
        <v>26</v>
      </c>
      <c r="G50" s="183"/>
      <c r="H50" s="183"/>
      <c r="I50" s="183">
        <f>'byt č.6'!G32</f>
        <v>0</v>
      </c>
      <c r="J50" s="188" t="str">
        <f>IF(I75=0,"",I50/I75*100)</f>
        <v/>
      </c>
    </row>
    <row r="51" spans="1:10" ht="36.75" customHeight="1" x14ac:dyDescent="0.25">
      <c r="A51" s="175"/>
      <c r="B51" s="180" t="s">
        <v>58</v>
      </c>
      <c r="C51" s="181" t="s">
        <v>59</v>
      </c>
      <c r="D51" s="182"/>
      <c r="E51" s="182"/>
      <c r="F51" s="190" t="s">
        <v>26</v>
      </c>
      <c r="G51" s="183"/>
      <c r="H51" s="183"/>
      <c r="I51" s="183">
        <f>'byt č.6'!G38</f>
        <v>0</v>
      </c>
      <c r="J51" s="188" t="str">
        <f>IF(I75=0,"",I51/I75*100)</f>
        <v/>
      </c>
    </row>
    <row r="52" spans="1:10" ht="36.75" customHeight="1" x14ac:dyDescent="0.25">
      <c r="A52" s="175"/>
      <c r="B52" s="180" t="s">
        <v>60</v>
      </c>
      <c r="C52" s="181" t="s">
        <v>61</v>
      </c>
      <c r="D52" s="182"/>
      <c r="E52" s="182"/>
      <c r="F52" s="190" t="s">
        <v>26</v>
      </c>
      <c r="G52" s="183"/>
      <c r="H52" s="183"/>
      <c r="I52" s="183">
        <f>'byt č.6'!G114</f>
        <v>0</v>
      </c>
      <c r="J52" s="188" t="str">
        <f>IF(I75=0,"",I52/I75*100)</f>
        <v/>
      </c>
    </row>
    <row r="53" spans="1:10" ht="36.75" customHeight="1" x14ac:dyDescent="0.25">
      <c r="A53" s="175"/>
      <c r="B53" s="180" t="s">
        <v>62</v>
      </c>
      <c r="C53" s="181" t="s">
        <v>63</v>
      </c>
      <c r="D53" s="182"/>
      <c r="E53" s="182"/>
      <c r="F53" s="190" t="s">
        <v>26</v>
      </c>
      <c r="G53" s="183"/>
      <c r="H53" s="183"/>
      <c r="I53" s="183">
        <f>'byt č.6'!G139</f>
        <v>0</v>
      </c>
      <c r="J53" s="188" t="str">
        <f>IF(I75=0,"",I53/I75*100)</f>
        <v/>
      </c>
    </row>
    <row r="54" spans="1:10" ht="36.75" customHeight="1" x14ac:dyDescent="0.25">
      <c r="A54" s="175"/>
      <c r="B54" s="180" t="s">
        <v>64</v>
      </c>
      <c r="C54" s="181" t="s">
        <v>65</v>
      </c>
      <c r="D54" s="182"/>
      <c r="E54" s="182"/>
      <c r="F54" s="190" t="s">
        <v>26</v>
      </c>
      <c r="G54" s="183"/>
      <c r="H54" s="183"/>
      <c r="I54" s="183">
        <f>'byt č.6'!G142</f>
        <v>0</v>
      </c>
      <c r="J54" s="188" t="str">
        <f>IF(I75=0,"",I54/I75*100)</f>
        <v/>
      </c>
    </row>
    <row r="55" spans="1:10" ht="36.75" customHeight="1" x14ac:dyDescent="0.25">
      <c r="A55" s="175"/>
      <c r="B55" s="180" t="s">
        <v>66</v>
      </c>
      <c r="C55" s="181" t="s">
        <v>67</v>
      </c>
      <c r="D55" s="182"/>
      <c r="E55" s="182"/>
      <c r="F55" s="190" t="s">
        <v>26</v>
      </c>
      <c r="G55" s="183"/>
      <c r="H55" s="183"/>
      <c r="I55" s="183">
        <f>'byt č.6'!G155</f>
        <v>0</v>
      </c>
      <c r="J55" s="188" t="str">
        <f>IF(I75=0,"",I55/I75*100)</f>
        <v/>
      </c>
    </row>
    <row r="56" spans="1:10" ht="36.75" customHeight="1" x14ac:dyDescent="0.25">
      <c r="A56" s="175"/>
      <c r="B56" s="180" t="s">
        <v>68</v>
      </c>
      <c r="C56" s="181" t="s">
        <v>69</v>
      </c>
      <c r="D56" s="182"/>
      <c r="E56" s="182"/>
      <c r="F56" s="190" t="s">
        <v>26</v>
      </c>
      <c r="G56" s="183"/>
      <c r="H56" s="183"/>
      <c r="I56" s="183">
        <f>'byt č.6'!G192</f>
        <v>0</v>
      </c>
      <c r="J56" s="188" t="str">
        <f>IF(I75=0,"",I56/I75*100)</f>
        <v/>
      </c>
    </row>
    <row r="57" spans="1:10" ht="36.75" customHeight="1" x14ac:dyDescent="0.25">
      <c r="A57" s="175"/>
      <c r="B57" s="180" t="s">
        <v>70</v>
      </c>
      <c r="C57" s="181" t="s">
        <v>71</v>
      </c>
      <c r="D57" s="182"/>
      <c r="E57" s="182"/>
      <c r="F57" s="190" t="s">
        <v>27</v>
      </c>
      <c r="G57" s="183"/>
      <c r="H57" s="183"/>
      <c r="I57" s="183">
        <f>'byt č.6'!G194</f>
        <v>0</v>
      </c>
      <c r="J57" s="188" t="str">
        <f>IF(I75=0,"",I57/I75*100)</f>
        <v/>
      </c>
    </row>
    <row r="58" spans="1:10" ht="36.75" customHeight="1" x14ac:dyDescent="0.25">
      <c r="A58" s="175"/>
      <c r="B58" s="180" t="s">
        <v>72</v>
      </c>
      <c r="C58" s="181" t="s">
        <v>73</v>
      </c>
      <c r="D58" s="182"/>
      <c r="E58" s="182"/>
      <c r="F58" s="190" t="s">
        <v>27</v>
      </c>
      <c r="G58" s="183"/>
      <c r="H58" s="183"/>
      <c r="I58" s="183">
        <f>'byt č.6'!G203</f>
        <v>0</v>
      </c>
      <c r="J58" s="188" t="str">
        <f>IF(I75=0,"",I58/I75*100)</f>
        <v/>
      </c>
    </row>
    <row r="59" spans="1:10" ht="36.75" customHeight="1" x14ac:dyDescent="0.25">
      <c r="A59" s="175"/>
      <c r="B59" s="180" t="s">
        <v>74</v>
      </c>
      <c r="C59" s="181" t="s">
        <v>75</v>
      </c>
      <c r="D59" s="182"/>
      <c r="E59" s="182"/>
      <c r="F59" s="190" t="s">
        <v>27</v>
      </c>
      <c r="G59" s="183"/>
      <c r="H59" s="183"/>
      <c r="I59" s="183">
        <f>'byt č.6'!G205</f>
        <v>0</v>
      </c>
      <c r="J59" s="188" t="str">
        <f>IF(I75=0,"",I59/I75*100)</f>
        <v/>
      </c>
    </row>
    <row r="60" spans="1:10" ht="36.75" customHeight="1" x14ac:dyDescent="0.25">
      <c r="A60" s="175"/>
      <c r="B60" s="180" t="s">
        <v>76</v>
      </c>
      <c r="C60" s="181" t="s">
        <v>77</v>
      </c>
      <c r="D60" s="182"/>
      <c r="E60" s="182"/>
      <c r="F60" s="190" t="s">
        <v>27</v>
      </c>
      <c r="G60" s="183"/>
      <c r="H60" s="183"/>
      <c r="I60" s="183">
        <f>'byt č.6'!G213</f>
        <v>0</v>
      </c>
      <c r="J60" s="188" t="str">
        <f>IF(I75=0,"",I60/I75*100)</f>
        <v/>
      </c>
    </row>
    <row r="61" spans="1:10" ht="36.75" customHeight="1" x14ac:dyDescent="0.25">
      <c r="A61" s="175"/>
      <c r="B61" s="180" t="s">
        <v>78</v>
      </c>
      <c r="C61" s="181" t="s">
        <v>79</v>
      </c>
      <c r="D61" s="182"/>
      <c r="E61" s="182"/>
      <c r="F61" s="190" t="s">
        <v>27</v>
      </c>
      <c r="G61" s="183"/>
      <c r="H61" s="183"/>
      <c r="I61" s="183">
        <f>'byt č.6'!G220</f>
        <v>0</v>
      </c>
      <c r="J61" s="188" t="str">
        <f>IF(I75=0,"",I61/I75*100)</f>
        <v/>
      </c>
    </row>
    <row r="62" spans="1:10" ht="36.75" customHeight="1" x14ac:dyDescent="0.25">
      <c r="A62" s="175"/>
      <c r="B62" s="180" t="s">
        <v>80</v>
      </c>
      <c r="C62" s="181" t="s">
        <v>81</v>
      </c>
      <c r="D62" s="182"/>
      <c r="E62" s="182"/>
      <c r="F62" s="190" t="s">
        <v>27</v>
      </c>
      <c r="G62" s="183"/>
      <c r="H62" s="183"/>
      <c r="I62" s="183">
        <f>'byt č.6'!G251</f>
        <v>0</v>
      </c>
      <c r="J62" s="188" t="str">
        <f>IF(I75=0,"",I62/I75*100)</f>
        <v/>
      </c>
    </row>
    <row r="63" spans="1:10" ht="36.75" customHeight="1" x14ac:dyDescent="0.25">
      <c r="A63" s="175"/>
      <c r="B63" s="180" t="s">
        <v>82</v>
      </c>
      <c r="C63" s="181" t="s">
        <v>83</v>
      </c>
      <c r="D63" s="182"/>
      <c r="E63" s="182"/>
      <c r="F63" s="190" t="s">
        <v>27</v>
      </c>
      <c r="G63" s="183"/>
      <c r="H63" s="183"/>
      <c r="I63" s="183">
        <f>'byt č.6'!G258</f>
        <v>0</v>
      </c>
      <c r="J63" s="188" t="str">
        <f>IF(I75=0,"",I63/I75*100)</f>
        <v/>
      </c>
    </row>
    <row r="64" spans="1:10" ht="36.75" customHeight="1" x14ac:dyDescent="0.25">
      <c r="A64" s="175"/>
      <c r="B64" s="180" t="s">
        <v>84</v>
      </c>
      <c r="C64" s="181" t="s">
        <v>85</v>
      </c>
      <c r="D64" s="182"/>
      <c r="E64" s="182"/>
      <c r="F64" s="190" t="s">
        <v>27</v>
      </c>
      <c r="G64" s="183"/>
      <c r="H64" s="183"/>
      <c r="I64" s="183">
        <f>'byt č.6'!G297</f>
        <v>0</v>
      </c>
      <c r="J64" s="188" t="str">
        <f>IF(I75=0,"",I64/I75*100)</f>
        <v/>
      </c>
    </row>
    <row r="65" spans="1:10" ht="36.75" customHeight="1" x14ac:dyDescent="0.25">
      <c r="A65" s="175"/>
      <c r="B65" s="180" t="s">
        <v>86</v>
      </c>
      <c r="C65" s="181" t="s">
        <v>87</v>
      </c>
      <c r="D65" s="182"/>
      <c r="E65" s="182"/>
      <c r="F65" s="190" t="s">
        <v>27</v>
      </c>
      <c r="G65" s="183"/>
      <c r="H65" s="183"/>
      <c r="I65" s="183">
        <f>'byt č.6'!G307</f>
        <v>0</v>
      </c>
      <c r="J65" s="188" t="str">
        <f>IF(I75=0,"",I65/I75*100)</f>
        <v/>
      </c>
    </row>
    <row r="66" spans="1:10" ht="36.75" customHeight="1" x14ac:dyDescent="0.25">
      <c r="A66" s="175"/>
      <c r="B66" s="180" t="s">
        <v>88</v>
      </c>
      <c r="C66" s="181" t="s">
        <v>89</v>
      </c>
      <c r="D66" s="182"/>
      <c r="E66" s="182"/>
      <c r="F66" s="190" t="s">
        <v>27</v>
      </c>
      <c r="G66" s="183"/>
      <c r="H66" s="183"/>
      <c r="I66" s="183">
        <f>'byt č.6'!G338</f>
        <v>0</v>
      </c>
      <c r="J66" s="188" t="str">
        <f>IF(I75=0,"",I66/I75*100)</f>
        <v/>
      </c>
    </row>
    <row r="67" spans="1:10" ht="36.75" customHeight="1" x14ac:dyDescent="0.25">
      <c r="A67" s="175"/>
      <c r="B67" s="180" t="s">
        <v>90</v>
      </c>
      <c r="C67" s="181" t="s">
        <v>91</v>
      </c>
      <c r="D67" s="182"/>
      <c r="E67" s="182"/>
      <c r="F67" s="190" t="s">
        <v>27</v>
      </c>
      <c r="G67" s="183"/>
      <c r="H67" s="183"/>
      <c r="I67" s="183">
        <f>'byt č.6'!G384</f>
        <v>0</v>
      </c>
      <c r="J67" s="188" t="str">
        <f>IF(I75=0,"",I67/I75*100)</f>
        <v/>
      </c>
    </row>
    <row r="68" spans="1:10" ht="36.75" customHeight="1" x14ac:dyDescent="0.25">
      <c r="A68" s="175"/>
      <c r="B68" s="180" t="s">
        <v>92</v>
      </c>
      <c r="C68" s="181" t="s">
        <v>93</v>
      </c>
      <c r="D68" s="182"/>
      <c r="E68" s="182"/>
      <c r="F68" s="190" t="s">
        <v>27</v>
      </c>
      <c r="G68" s="183"/>
      <c r="H68" s="183"/>
      <c r="I68" s="183">
        <f>'byt č.6'!G415</f>
        <v>0</v>
      </c>
      <c r="J68" s="188" t="str">
        <f>IF(I75=0,"",I68/I75*100)</f>
        <v/>
      </c>
    </row>
    <row r="69" spans="1:10" ht="36.75" customHeight="1" x14ac:dyDescent="0.25">
      <c r="A69" s="175"/>
      <c r="B69" s="180" t="s">
        <v>94</v>
      </c>
      <c r="C69" s="181" t="s">
        <v>95</v>
      </c>
      <c r="D69" s="182"/>
      <c r="E69" s="182"/>
      <c r="F69" s="190" t="s">
        <v>27</v>
      </c>
      <c r="G69" s="183"/>
      <c r="H69" s="183"/>
      <c r="I69" s="183">
        <f>'byt č.6'!G429</f>
        <v>0</v>
      </c>
      <c r="J69" s="188" t="str">
        <f>IF(I75=0,"",I69/I75*100)</f>
        <v/>
      </c>
    </row>
    <row r="70" spans="1:10" ht="36.75" customHeight="1" x14ac:dyDescent="0.25">
      <c r="A70" s="175"/>
      <c r="B70" s="180" t="s">
        <v>96</v>
      </c>
      <c r="C70" s="181" t="s">
        <v>97</v>
      </c>
      <c r="D70" s="182"/>
      <c r="E70" s="182"/>
      <c r="F70" s="190" t="s">
        <v>27</v>
      </c>
      <c r="G70" s="183"/>
      <c r="H70" s="183"/>
      <c r="I70" s="183">
        <f>'byt č.6'!G455</f>
        <v>0</v>
      </c>
      <c r="J70" s="188" t="str">
        <f>IF(I75=0,"",I70/I75*100)</f>
        <v/>
      </c>
    </row>
    <row r="71" spans="1:10" ht="36.75" customHeight="1" x14ac:dyDescent="0.25">
      <c r="A71" s="175"/>
      <c r="B71" s="180" t="s">
        <v>98</v>
      </c>
      <c r="C71" s="181" t="s">
        <v>99</v>
      </c>
      <c r="D71" s="182"/>
      <c r="E71" s="182"/>
      <c r="F71" s="190" t="s">
        <v>28</v>
      </c>
      <c r="G71" s="183"/>
      <c r="H71" s="183"/>
      <c r="I71" s="183">
        <f>'byt č.6'!G461</f>
        <v>0</v>
      </c>
      <c r="J71" s="188" t="str">
        <f>IF(I75=0,"",I71/I75*100)</f>
        <v/>
      </c>
    </row>
    <row r="72" spans="1:10" ht="36.75" customHeight="1" x14ac:dyDescent="0.25">
      <c r="A72" s="175"/>
      <c r="B72" s="180" t="s">
        <v>100</v>
      </c>
      <c r="C72" s="181" t="s">
        <v>101</v>
      </c>
      <c r="D72" s="182"/>
      <c r="E72" s="182"/>
      <c r="F72" s="190" t="s">
        <v>28</v>
      </c>
      <c r="G72" s="183"/>
      <c r="H72" s="183"/>
      <c r="I72" s="183">
        <f>'byt č.6'!G499</f>
        <v>0</v>
      </c>
      <c r="J72" s="188" t="str">
        <f>IF(I75=0,"",I72/I75*100)</f>
        <v/>
      </c>
    </row>
    <row r="73" spans="1:10" ht="36.75" customHeight="1" x14ac:dyDescent="0.25">
      <c r="A73" s="175"/>
      <c r="B73" s="180" t="s">
        <v>102</v>
      </c>
      <c r="C73" s="181" t="s">
        <v>103</v>
      </c>
      <c r="D73" s="182"/>
      <c r="E73" s="182"/>
      <c r="F73" s="190" t="s">
        <v>104</v>
      </c>
      <c r="G73" s="183"/>
      <c r="H73" s="183"/>
      <c r="I73" s="183">
        <f>'byt č.6'!G503</f>
        <v>0</v>
      </c>
      <c r="J73" s="188" t="str">
        <f>IF(I75=0,"",I73/I75*100)</f>
        <v/>
      </c>
    </row>
    <row r="74" spans="1:10" ht="36.75" customHeight="1" x14ac:dyDescent="0.25">
      <c r="A74" s="175"/>
      <c r="B74" s="180" t="s">
        <v>105</v>
      </c>
      <c r="C74" s="181" t="s">
        <v>30</v>
      </c>
      <c r="D74" s="182"/>
      <c r="E74" s="182"/>
      <c r="F74" s="190" t="s">
        <v>105</v>
      </c>
      <c r="G74" s="183"/>
      <c r="H74" s="183"/>
      <c r="I74" s="183">
        <f>'byt č.6'!G513</f>
        <v>0</v>
      </c>
      <c r="J74" s="188" t="str">
        <f>IF(I75=0,"",I74/I75*100)</f>
        <v/>
      </c>
    </row>
    <row r="75" spans="1:10" ht="25.5" customHeight="1" x14ac:dyDescent="0.25">
      <c r="A75" s="176"/>
      <c r="B75" s="184" t="s">
        <v>1</v>
      </c>
      <c r="C75" s="185"/>
      <c r="D75" s="186"/>
      <c r="E75" s="186"/>
      <c r="F75" s="191"/>
      <c r="G75" s="187"/>
      <c r="H75" s="187"/>
      <c r="I75" s="187">
        <f>SUM(I49:I74)</f>
        <v>0</v>
      </c>
      <c r="J75" s="189">
        <f>SUM(J49:J74)</f>
        <v>0</v>
      </c>
    </row>
    <row r="76" spans="1:10" x14ac:dyDescent="0.25">
      <c r="F76" s="131"/>
      <c r="G76" s="131"/>
      <c r="H76" s="131"/>
      <c r="I76" s="131"/>
      <c r="J76" s="132"/>
    </row>
    <row r="77" spans="1:10" x14ac:dyDescent="0.25">
      <c r="F77" s="131"/>
      <c r="G77" s="131"/>
      <c r="H77" s="131"/>
      <c r="I77" s="131"/>
      <c r="J77" s="132"/>
    </row>
    <row r="78" spans="1:10" x14ac:dyDescent="0.25">
      <c r="F78" s="131"/>
      <c r="G78" s="131"/>
      <c r="H78" s="131"/>
      <c r="I78" s="131"/>
      <c r="J78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3" t="s">
        <v>7</v>
      </c>
      <c r="B1" s="103"/>
      <c r="C1" s="104"/>
      <c r="D1" s="103"/>
      <c r="E1" s="103"/>
      <c r="F1" s="103"/>
      <c r="G1" s="103"/>
    </row>
    <row r="2" spans="1:7" ht="24.9" customHeight="1" x14ac:dyDescent="0.25">
      <c r="A2" s="50" t="s">
        <v>8</v>
      </c>
      <c r="B2" s="49"/>
      <c r="C2" s="105"/>
      <c r="D2" s="105"/>
      <c r="E2" s="105"/>
      <c r="F2" s="105"/>
      <c r="G2" s="106"/>
    </row>
    <row r="3" spans="1:7" ht="24.9" customHeight="1" x14ac:dyDescent="0.25">
      <c r="A3" s="50" t="s">
        <v>9</v>
      </c>
      <c r="B3" s="49"/>
      <c r="C3" s="105"/>
      <c r="D3" s="105"/>
      <c r="E3" s="105"/>
      <c r="F3" s="105"/>
      <c r="G3" s="106"/>
    </row>
    <row r="4" spans="1:7" ht="24.9" customHeight="1" x14ac:dyDescent="0.25">
      <c r="A4" s="50" t="s">
        <v>10</v>
      </c>
      <c r="B4" s="49"/>
      <c r="C4" s="105"/>
      <c r="D4" s="105"/>
      <c r="E4" s="105"/>
      <c r="F4" s="105"/>
      <c r="G4" s="10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4776-53B0-4082-8F28-D9B0A626F32E}">
  <sheetPr>
    <outlinePr summaryBelow="0"/>
  </sheetPr>
  <dimension ref="A1:BH5000"/>
  <sheetViews>
    <sheetView workbookViewId="0">
      <pane ySplit="7" topLeftCell="A8" activePane="bottomLeft" state="frozen"/>
      <selection pane="bottomLeft" activeCell="AA12" sqref="AA12"/>
    </sheetView>
  </sheetViews>
  <sheetFormatPr defaultRowHeight="13.2" outlineLevelRow="1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3" t="s">
        <v>7</v>
      </c>
      <c r="B1" s="193"/>
      <c r="C1" s="193"/>
      <c r="D1" s="193"/>
      <c r="E1" s="193"/>
      <c r="F1" s="193"/>
      <c r="G1" s="193"/>
      <c r="AG1" t="s">
        <v>107</v>
      </c>
    </row>
    <row r="2" spans="1:60" ht="25.05" customHeight="1" x14ac:dyDescent="0.25">
      <c r="A2" s="194" t="s">
        <v>8</v>
      </c>
      <c r="B2" s="49"/>
      <c r="C2" s="197" t="s">
        <v>44</v>
      </c>
      <c r="D2" s="195"/>
      <c r="E2" s="195"/>
      <c r="F2" s="195"/>
      <c r="G2" s="196"/>
      <c r="AG2" t="s">
        <v>108</v>
      </c>
    </row>
    <row r="3" spans="1:60" ht="25.05" customHeight="1" x14ac:dyDescent="0.25">
      <c r="A3" s="194" t="s">
        <v>9</v>
      </c>
      <c r="B3" s="49"/>
      <c r="C3" s="197" t="s">
        <v>46</v>
      </c>
      <c r="D3" s="195"/>
      <c r="E3" s="195"/>
      <c r="F3" s="195"/>
      <c r="G3" s="196"/>
      <c r="AC3" s="173" t="s">
        <v>108</v>
      </c>
      <c r="AG3" t="s">
        <v>109</v>
      </c>
    </row>
    <row r="4" spans="1:60" ht="25.05" customHeight="1" x14ac:dyDescent="0.25">
      <c r="A4" s="198" t="s">
        <v>10</v>
      </c>
      <c r="B4" s="199"/>
      <c r="C4" s="200" t="s">
        <v>44</v>
      </c>
      <c r="D4" s="201"/>
      <c r="E4" s="201"/>
      <c r="F4" s="201"/>
      <c r="G4" s="202"/>
      <c r="AG4" t="s">
        <v>110</v>
      </c>
    </row>
    <row r="5" spans="1:60" x14ac:dyDescent="0.25">
      <c r="D5" s="10"/>
    </row>
    <row r="6" spans="1:60" ht="39.6" x14ac:dyDescent="0.25">
      <c r="A6" s="204" t="s">
        <v>111</v>
      </c>
      <c r="B6" s="206" t="s">
        <v>112</v>
      </c>
      <c r="C6" s="206" t="s">
        <v>113</v>
      </c>
      <c r="D6" s="205" t="s">
        <v>114</v>
      </c>
      <c r="E6" s="204" t="s">
        <v>115</v>
      </c>
      <c r="F6" s="203" t="s">
        <v>116</v>
      </c>
      <c r="G6" s="204" t="s">
        <v>31</v>
      </c>
      <c r="H6" s="207" t="s">
        <v>32</v>
      </c>
      <c r="I6" s="207" t="s">
        <v>117</v>
      </c>
      <c r="J6" s="207" t="s">
        <v>33</v>
      </c>
      <c r="K6" s="207" t="s">
        <v>118</v>
      </c>
      <c r="L6" s="207" t="s">
        <v>119</v>
      </c>
      <c r="M6" s="207" t="s">
        <v>120</v>
      </c>
      <c r="N6" s="207" t="s">
        <v>121</v>
      </c>
      <c r="O6" s="207" t="s">
        <v>122</v>
      </c>
      <c r="P6" s="207" t="s">
        <v>123</v>
      </c>
      <c r="Q6" s="207" t="s">
        <v>124</v>
      </c>
      <c r="R6" s="207" t="s">
        <v>125</v>
      </c>
      <c r="S6" s="207" t="s">
        <v>126</v>
      </c>
      <c r="T6" s="207" t="s">
        <v>127</v>
      </c>
      <c r="U6" s="207" t="s">
        <v>128</v>
      </c>
      <c r="V6" s="207" t="s">
        <v>129</v>
      </c>
      <c r="W6" s="207" t="s">
        <v>130</v>
      </c>
      <c r="X6" s="207" t="s">
        <v>131</v>
      </c>
    </row>
    <row r="7" spans="1:60" hidden="1" x14ac:dyDescent="0.25">
      <c r="A7" s="3"/>
      <c r="B7" s="4"/>
      <c r="C7" s="4"/>
      <c r="D7" s="6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60" x14ac:dyDescent="0.25">
      <c r="A8" s="234" t="s">
        <v>132</v>
      </c>
      <c r="B8" s="235" t="s">
        <v>54</v>
      </c>
      <c r="C8" s="253" t="s">
        <v>55</v>
      </c>
      <c r="D8" s="236"/>
      <c r="E8" s="237"/>
      <c r="F8" s="238"/>
      <c r="G8" s="239">
        <f>SUMIF(AG9:AG31,"&lt;&gt;NOR",G9:G31)</f>
        <v>0</v>
      </c>
      <c r="H8" s="233"/>
      <c r="I8" s="233">
        <f>SUM(I9:I31)</f>
        <v>14661.53</v>
      </c>
      <c r="J8" s="233"/>
      <c r="K8" s="233">
        <f>SUM(K9:K31)</f>
        <v>12689.96</v>
      </c>
      <c r="L8" s="233"/>
      <c r="M8" s="233">
        <f>SUM(M9:M31)</f>
        <v>0</v>
      </c>
      <c r="N8" s="233"/>
      <c r="O8" s="233">
        <f>SUM(O9:O31)</f>
        <v>1.62</v>
      </c>
      <c r="P8" s="233"/>
      <c r="Q8" s="233">
        <f>SUM(Q9:Q31)</f>
        <v>0</v>
      </c>
      <c r="R8" s="233"/>
      <c r="S8" s="233"/>
      <c r="T8" s="233"/>
      <c r="U8" s="233"/>
      <c r="V8" s="233">
        <f>SUM(V9:V31)</f>
        <v>24.2</v>
      </c>
      <c r="W8" s="233"/>
      <c r="X8" s="233"/>
      <c r="AG8" t="s">
        <v>133</v>
      </c>
    </row>
    <row r="9" spans="1:60" outlineLevel="1" x14ac:dyDescent="0.25">
      <c r="A9" s="240">
        <v>1</v>
      </c>
      <c r="B9" s="241" t="s">
        <v>134</v>
      </c>
      <c r="C9" s="254" t="s">
        <v>135</v>
      </c>
      <c r="D9" s="242" t="s">
        <v>136</v>
      </c>
      <c r="E9" s="243">
        <v>1.346E-2</v>
      </c>
      <c r="F9" s="244"/>
      <c r="G9" s="245">
        <f>ROUND(E9*F9,2)</f>
        <v>0</v>
      </c>
      <c r="H9" s="228">
        <v>46971.3</v>
      </c>
      <c r="I9" s="227">
        <f>ROUND(E9*H9,2)</f>
        <v>632.23</v>
      </c>
      <c r="J9" s="228">
        <v>10966.6</v>
      </c>
      <c r="K9" s="227">
        <f>ROUND(E9*J9,2)</f>
        <v>147.61000000000001</v>
      </c>
      <c r="L9" s="227">
        <v>15</v>
      </c>
      <c r="M9" s="227">
        <f>G9*(1+L9/100)</f>
        <v>0</v>
      </c>
      <c r="N9" s="227">
        <v>1.0900000000000001</v>
      </c>
      <c r="O9" s="227">
        <f>ROUND(E9*N9,2)</f>
        <v>0.01</v>
      </c>
      <c r="P9" s="227">
        <v>0</v>
      </c>
      <c r="Q9" s="227">
        <f>ROUND(E9*P9,2)</f>
        <v>0</v>
      </c>
      <c r="R9" s="227"/>
      <c r="S9" s="227" t="s">
        <v>137</v>
      </c>
      <c r="T9" s="227" t="s">
        <v>138</v>
      </c>
      <c r="U9" s="227">
        <v>20.6</v>
      </c>
      <c r="V9" s="227">
        <f>ROUND(E9*U9,2)</f>
        <v>0.28000000000000003</v>
      </c>
      <c r="W9" s="227"/>
      <c r="X9" s="227" t="s">
        <v>139</v>
      </c>
      <c r="Y9" s="208"/>
      <c r="Z9" s="208"/>
      <c r="AA9" s="208"/>
      <c r="AB9" s="208"/>
      <c r="AC9" s="208"/>
      <c r="AD9" s="208"/>
      <c r="AE9" s="208"/>
      <c r="AF9" s="208"/>
      <c r="AG9" s="208" t="s">
        <v>140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5">
      <c r="A10" s="225"/>
      <c r="B10" s="226"/>
      <c r="C10" s="255" t="s">
        <v>141</v>
      </c>
      <c r="D10" s="229"/>
      <c r="E10" s="230">
        <v>1.346E-2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08"/>
      <c r="Z10" s="208"/>
      <c r="AA10" s="208"/>
      <c r="AB10" s="208"/>
      <c r="AC10" s="208"/>
      <c r="AD10" s="208"/>
      <c r="AE10" s="208"/>
      <c r="AF10" s="208"/>
      <c r="AG10" s="208" t="s">
        <v>142</v>
      </c>
      <c r="AH10" s="208">
        <v>0</v>
      </c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5">
      <c r="A11" s="246">
        <v>2</v>
      </c>
      <c r="B11" s="247" t="s">
        <v>143</v>
      </c>
      <c r="C11" s="256" t="s">
        <v>144</v>
      </c>
      <c r="D11" s="248" t="s">
        <v>145</v>
      </c>
      <c r="E11" s="249">
        <v>1</v>
      </c>
      <c r="F11" s="250"/>
      <c r="G11" s="251">
        <f>ROUND(E11*F11,2)</f>
        <v>0</v>
      </c>
      <c r="H11" s="228">
        <v>6.28</v>
      </c>
      <c r="I11" s="227">
        <f>ROUND(E11*H11,2)</f>
        <v>6.28</v>
      </c>
      <c r="J11" s="228">
        <v>527.32000000000005</v>
      </c>
      <c r="K11" s="227">
        <f>ROUND(E11*J11,2)</f>
        <v>527.32000000000005</v>
      </c>
      <c r="L11" s="227">
        <v>15</v>
      </c>
      <c r="M11" s="227">
        <f>G11*(1+L11/100)</f>
        <v>0</v>
      </c>
      <c r="N11" s="227">
        <v>1.6000000000000001E-4</v>
      </c>
      <c r="O11" s="227">
        <f>ROUND(E11*N11,2)</f>
        <v>0</v>
      </c>
      <c r="P11" s="227">
        <v>0</v>
      </c>
      <c r="Q11" s="227">
        <f>ROUND(E11*P11,2)</f>
        <v>0</v>
      </c>
      <c r="R11" s="227"/>
      <c r="S11" s="227" t="s">
        <v>137</v>
      </c>
      <c r="T11" s="227" t="s">
        <v>138</v>
      </c>
      <c r="U11" s="227">
        <v>0.94</v>
      </c>
      <c r="V11" s="227">
        <f>ROUND(E11*U11,2)</f>
        <v>0.94</v>
      </c>
      <c r="W11" s="227"/>
      <c r="X11" s="227" t="s">
        <v>139</v>
      </c>
      <c r="Y11" s="208"/>
      <c r="Z11" s="208"/>
      <c r="AA11" s="208"/>
      <c r="AB11" s="208"/>
      <c r="AC11" s="208"/>
      <c r="AD11" s="208"/>
      <c r="AE11" s="208"/>
      <c r="AF11" s="208"/>
      <c r="AG11" s="208" t="s">
        <v>140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outlineLevel="1" x14ac:dyDescent="0.25">
      <c r="A12" s="246">
        <v>3</v>
      </c>
      <c r="B12" s="247" t="s">
        <v>146</v>
      </c>
      <c r="C12" s="256" t="s">
        <v>147</v>
      </c>
      <c r="D12" s="248" t="s">
        <v>145</v>
      </c>
      <c r="E12" s="249">
        <v>1</v>
      </c>
      <c r="F12" s="250"/>
      <c r="G12" s="251">
        <f>ROUND(E12*F12,2)</f>
        <v>0</v>
      </c>
      <c r="H12" s="228">
        <v>9.44</v>
      </c>
      <c r="I12" s="227">
        <f>ROUND(E12*H12,2)</f>
        <v>9.44</v>
      </c>
      <c r="J12" s="228">
        <v>584.55999999999995</v>
      </c>
      <c r="K12" s="227">
        <f>ROUND(E12*J12,2)</f>
        <v>584.55999999999995</v>
      </c>
      <c r="L12" s="227">
        <v>15</v>
      </c>
      <c r="M12" s="227">
        <f>G12*(1+L12/100)</f>
        <v>0</v>
      </c>
      <c r="N12" s="227">
        <v>2.4000000000000001E-4</v>
      </c>
      <c r="O12" s="227">
        <f>ROUND(E12*N12,2)</f>
        <v>0</v>
      </c>
      <c r="P12" s="227">
        <v>0</v>
      </c>
      <c r="Q12" s="227">
        <f>ROUND(E12*P12,2)</f>
        <v>0</v>
      </c>
      <c r="R12" s="227"/>
      <c r="S12" s="227" t="s">
        <v>137</v>
      </c>
      <c r="T12" s="227" t="s">
        <v>138</v>
      </c>
      <c r="U12" s="227">
        <v>1.04</v>
      </c>
      <c r="V12" s="227">
        <f>ROUND(E12*U12,2)</f>
        <v>1.04</v>
      </c>
      <c r="W12" s="227"/>
      <c r="X12" s="227" t="s">
        <v>139</v>
      </c>
      <c r="Y12" s="208"/>
      <c r="Z12" s="208"/>
      <c r="AA12" s="208"/>
      <c r="AB12" s="208"/>
      <c r="AC12" s="208"/>
      <c r="AD12" s="208"/>
      <c r="AE12" s="208"/>
      <c r="AF12" s="208"/>
      <c r="AG12" s="208" t="s">
        <v>140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ht="20.399999999999999" outlineLevel="1" x14ac:dyDescent="0.25">
      <c r="A13" s="240">
        <v>4</v>
      </c>
      <c r="B13" s="241" t="s">
        <v>148</v>
      </c>
      <c r="C13" s="254" t="s">
        <v>149</v>
      </c>
      <c r="D13" s="242" t="s">
        <v>150</v>
      </c>
      <c r="E13" s="243">
        <v>10.98</v>
      </c>
      <c r="F13" s="244"/>
      <c r="G13" s="245">
        <f>ROUND(E13*F13,2)</f>
        <v>0</v>
      </c>
      <c r="H13" s="228">
        <v>404.76</v>
      </c>
      <c r="I13" s="227">
        <f>ROUND(E13*H13,2)</f>
        <v>4444.26</v>
      </c>
      <c r="J13" s="228">
        <v>247.24</v>
      </c>
      <c r="K13" s="227">
        <f>ROUND(E13*J13,2)</f>
        <v>2714.7</v>
      </c>
      <c r="L13" s="227">
        <v>15</v>
      </c>
      <c r="M13" s="227">
        <f>G13*(1+L13/100)</f>
        <v>0</v>
      </c>
      <c r="N13" s="227">
        <v>5.654E-2</v>
      </c>
      <c r="O13" s="227">
        <f>ROUND(E13*N13,2)</f>
        <v>0.62</v>
      </c>
      <c r="P13" s="227">
        <v>0</v>
      </c>
      <c r="Q13" s="227">
        <f>ROUND(E13*P13,2)</f>
        <v>0</v>
      </c>
      <c r="R13" s="227"/>
      <c r="S13" s="227" t="s">
        <v>137</v>
      </c>
      <c r="T13" s="227" t="s">
        <v>137</v>
      </c>
      <c r="U13" s="227">
        <v>0.51744999999999997</v>
      </c>
      <c r="V13" s="227">
        <f>ROUND(E13*U13,2)</f>
        <v>5.68</v>
      </c>
      <c r="W13" s="227"/>
      <c r="X13" s="227" t="s">
        <v>139</v>
      </c>
      <c r="Y13" s="208"/>
      <c r="Z13" s="208"/>
      <c r="AA13" s="208"/>
      <c r="AB13" s="208"/>
      <c r="AC13" s="208"/>
      <c r="AD13" s="208"/>
      <c r="AE13" s="208"/>
      <c r="AF13" s="208"/>
      <c r="AG13" s="208" t="s">
        <v>140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1" x14ac:dyDescent="0.25">
      <c r="A14" s="225"/>
      <c r="B14" s="226"/>
      <c r="C14" s="255" t="s">
        <v>151</v>
      </c>
      <c r="D14" s="229"/>
      <c r="E14" s="230">
        <v>13.78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08"/>
      <c r="Z14" s="208"/>
      <c r="AA14" s="208"/>
      <c r="AB14" s="208"/>
      <c r="AC14" s="208"/>
      <c r="AD14" s="208"/>
      <c r="AE14" s="208"/>
      <c r="AF14" s="208"/>
      <c r="AG14" s="208" t="s">
        <v>142</v>
      </c>
      <c r="AH14" s="208">
        <v>0</v>
      </c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5">
      <c r="A15" s="225"/>
      <c r="B15" s="226"/>
      <c r="C15" s="255" t="s">
        <v>152</v>
      </c>
      <c r="D15" s="229"/>
      <c r="E15" s="230">
        <v>-2.8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08"/>
      <c r="Z15" s="208"/>
      <c r="AA15" s="208"/>
      <c r="AB15" s="208"/>
      <c r="AC15" s="208"/>
      <c r="AD15" s="208"/>
      <c r="AE15" s="208"/>
      <c r="AF15" s="208"/>
      <c r="AG15" s="208" t="s">
        <v>142</v>
      </c>
      <c r="AH15" s="208">
        <v>0</v>
      </c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ht="20.399999999999999" outlineLevel="1" x14ac:dyDescent="0.25">
      <c r="A16" s="240">
        <v>5</v>
      </c>
      <c r="B16" s="241" t="s">
        <v>153</v>
      </c>
      <c r="C16" s="254" t="s">
        <v>154</v>
      </c>
      <c r="D16" s="242" t="s">
        <v>150</v>
      </c>
      <c r="E16" s="243">
        <v>6.76</v>
      </c>
      <c r="F16" s="244"/>
      <c r="G16" s="245">
        <f>ROUND(E16*F16,2)</f>
        <v>0</v>
      </c>
      <c r="H16" s="228">
        <v>752.52</v>
      </c>
      <c r="I16" s="227">
        <f>ROUND(E16*H16,2)</f>
        <v>5087.04</v>
      </c>
      <c r="J16" s="228">
        <v>265.48</v>
      </c>
      <c r="K16" s="227">
        <f>ROUND(E16*J16,2)</f>
        <v>1794.64</v>
      </c>
      <c r="L16" s="227">
        <v>15</v>
      </c>
      <c r="M16" s="227">
        <f>G16*(1+L16/100)</f>
        <v>0</v>
      </c>
      <c r="N16" s="227">
        <v>0.11219</v>
      </c>
      <c r="O16" s="227">
        <f>ROUND(E16*N16,2)</f>
        <v>0.76</v>
      </c>
      <c r="P16" s="227">
        <v>0</v>
      </c>
      <c r="Q16" s="227">
        <f>ROUND(E16*P16,2)</f>
        <v>0</v>
      </c>
      <c r="R16" s="227"/>
      <c r="S16" s="227" t="s">
        <v>137</v>
      </c>
      <c r="T16" s="227" t="s">
        <v>137</v>
      </c>
      <c r="U16" s="227">
        <v>0.55488999999999999</v>
      </c>
      <c r="V16" s="227">
        <f>ROUND(E16*U16,2)</f>
        <v>3.75</v>
      </c>
      <c r="W16" s="227"/>
      <c r="X16" s="227" t="s">
        <v>139</v>
      </c>
      <c r="Y16" s="208"/>
      <c r="Z16" s="208"/>
      <c r="AA16" s="208"/>
      <c r="AB16" s="208"/>
      <c r="AC16" s="208"/>
      <c r="AD16" s="208"/>
      <c r="AE16" s="208"/>
      <c r="AF16" s="208"/>
      <c r="AG16" s="208" t="s">
        <v>140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5">
      <c r="A17" s="225"/>
      <c r="B17" s="226"/>
      <c r="C17" s="255" t="s">
        <v>155</v>
      </c>
      <c r="D17" s="229"/>
      <c r="E17" s="230">
        <v>6.76</v>
      </c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08"/>
      <c r="Z17" s="208"/>
      <c r="AA17" s="208"/>
      <c r="AB17" s="208"/>
      <c r="AC17" s="208"/>
      <c r="AD17" s="208"/>
      <c r="AE17" s="208"/>
      <c r="AF17" s="208"/>
      <c r="AG17" s="208" t="s">
        <v>142</v>
      </c>
      <c r="AH17" s="208">
        <v>0</v>
      </c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5">
      <c r="A18" s="240">
        <v>6</v>
      </c>
      <c r="B18" s="241" t="s">
        <v>156</v>
      </c>
      <c r="C18" s="254" t="s">
        <v>157</v>
      </c>
      <c r="D18" s="242" t="s">
        <v>158</v>
      </c>
      <c r="E18" s="243">
        <v>10.4</v>
      </c>
      <c r="F18" s="244"/>
      <c r="G18" s="245">
        <f>ROUND(E18*F18,2)</f>
        <v>0</v>
      </c>
      <c r="H18" s="228">
        <v>25.51</v>
      </c>
      <c r="I18" s="227">
        <f>ROUND(E18*H18,2)</f>
        <v>265.3</v>
      </c>
      <c r="J18" s="228">
        <v>122.39</v>
      </c>
      <c r="K18" s="227">
        <f>ROUND(E18*J18,2)</f>
        <v>1272.8599999999999</v>
      </c>
      <c r="L18" s="227">
        <v>15</v>
      </c>
      <c r="M18" s="227">
        <f>G18*(1+L18/100)</f>
        <v>0</v>
      </c>
      <c r="N18" s="227">
        <v>1.0200000000000001E-3</v>
      </c>
      <c r="O18" s="227">
        <f>ROUND(E18*N18,2)</f>
        <v>0.01</v>
      </c>
      <c r="P18" s="227">
        <v>0</v>
      </c>
      <c r="Q18" s="227">
        <f>ROUND(E18*P18,2)</f>
        <v>0</v>
      </c>
      <c r="R18" s="227"/>
      <c r="S18" s="227" t="s">
        <v>137</v>
      </c>
      <c r="T18" s="227" t="s">
        <v>138</v>
      </c>
      <c r="U18" s="227">
        <v>0.223</v>
      </c>
      <c r="V18" s="227">
        <f>ROUND(E18*U18,2)</f>
        <v>2.3199999999999998</v>
      </c>
      <c r="W18" s="227"/>
      <c r="X18" s="227" t="s">
        <v>139</v>
      </c>
      <c r="Y18" s="208"/>
      <c r="Z18" s="208"/>
      <c r="AA18" s="208"/>
      <c r="AB18" s="208"/>
      <c r="AC18" s="208"/>
      <c r="AD18" s="208"/>
      <c r="AE18" s="208"/>
      <c r="AF18" s="208"/>
      <c r="AG18" s="208" t="s">
        <v>140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5">
      <c r="A19" s="225"/>
      <c r="B19" s="226"/>
      <c r="C19" s="255" t="s">
        <v>159</v>
      </c>
      <c r="D19" s="229"/>
      <c r="E19" s="230">
        <v>10.4</v>
      </c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08"/>
      <c r="Z19" s="208"/>
      <c r="AA19" s="208"/>
      <c r="AB19" s="208"/>
      <c r="AC19" s="208"/>
      <c r="AD19" s="208"/>
      <c r="AE19" s="208"/>
      <c r="AF19" s="208"/>
      <c r="AG19" s="208" t="s">
        <v>142</v>
      </c>
      <c r="AH19" s="208">
        <v>0</v>
      </c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outlineLevel="1" x14ac:dyDescent="0.25">
      <c r="A20" s="240">
        <v>7</v>
      </c>
      <c r="B20" s="241" t="s">
        <v>160</v>
      </c>
      <c r="C20" s="254" t="s">
        <v>161</v>
      </c>
      <c r="D20" s="242" t="s">
        <v>150</v>
      </c>
      <c r="E20" s="243">
        <v>2.2999999999999998</v>
      </c>
      <c r="F20" s="244"/>
      <c r="G20" s="245">
        <f>ROUND(E20*F20,2)</f>
        <v>0</v>
      </c>
      <c r="H20" s="228">
        <v>510.87</v>
      </c>
      <c r="I20" s="227">
        <f>ROUND(E20*H20,2)</f>
        <v>1175</v>
      </c>
      <c r="J20" s="228">
        <v>425.63</v>
      </c>
      <c r="K20" s="227">
        <f>ROUND(E20*J20,2)</f>
        <v>978.95</v>
      </c>
      <c r="L20" s="227">
        <v>15</v>
      </c>
      <c r="M20" s="227">
        <f>G20*(1+L20/100)</f>
        <v>0</v>
      </c>
      <c r="N20" s="227">
        <v>7.392E-2</v>
      </c>
      <c r="O20" s="227">
        <f>ROUND(E20*N20,2)</f>
        <v>0.17</v>
      </c>
      <c r="P20" s="227">
        <v>0</v>
      </c>
      <c r="Q20" s="227">
        <f>ROUND(E20*P20,2)</f>
        <v>0</v>
      </c>
      <c r="R20" s="227"/>
      <c r="S20" s="227" t="s">
        <v>137</v>
      </c>
      <c r="T20" s="227" t="s">
        <v>138</v>
      </c>
      <c r="U20" s="227">
        <v>0.77700000000000002</v>
      </c>
      <c r="V20" s="227">
        <f>ROUND(E20*U20,2)</f>
        <v>1.79</v>
      </c>
      <c r="W20" s="227"/>
      <c r="X20" s="227" t="s">
        <v>139</v>
      </c>
      <c r="Y20" s="208"/>
      <c r="Z20" s="208"/>
      <c r="AA20" s="208"/>
      <c r="AB20" s="208"/>
      <c r="AC20" s="208"/>
      <c r="AD20" s="208"/>
      <c r="AE20" s="208"/>
      <c r="AF20" s="208"/>
      <c r="AG20" s="208" t="s">
        <v>140</v>
      </c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5">
      <c r="A21" s="225"/>
      <c r="B21" s="226"/>
      <c r="C21" s="255" t="s">
        <v>162</v>
      </c>
      <c r="D21" s="229"/>
      <c r="E21" s="230">
        <v>2.2999999999999998</v>
      </c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08"/>
      <c r="Z21" s="208"/>
      <c r="AA21" s="208"/>
      <c r="AB21" s="208"/>
      <c r="AC21" s="208"/>
      <c r="AD21" s="208"/>
      <c r="AE21" s="208"/>
      <c r="AF21" s="208"/>
      <c r="AG21" s="208" t="s">
        <v>142</v>
      </c>
      <c r="AH21" s="208">
        <v>0</v>
      </c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ht="20.399999999999999" outlineLevel="1" x14ac:dyDescent="0.25">
      <c r="A22" s="240">
        <v>8</v>
      </c>
      <c r="B22" s="241" t="s">
        <v>163</v>
      </c>
      <c r="C22" s="254" t="s">
        <v>164</v>
      </c>
      <c r="D22" s="242" t="s">
        <v>150</v>
      </c>
      <c r="E22" s="243">
        <v>2.34</v>
      </c>
      <c r="F22" s="244"/>
      <c r="G22" s="245">
        <f>ROUND(E22*F22,2)</f>
        <v>0</v>
      </c>
      <c r="H22" s="228">
        <v>227.51</v>
      </c>
      <c r="I22" s="227">
        <f>ROUND(E22*H22,2)</f>
        <v>532.37</v>
      </c>
      <c r="J22" s="228">
        <v>464.49</v>
      </c>
      <c r="K22" s="227">
        <f>ROUND(E22*J22,2)</f>
        <v>1086.9100000000001</v>
      </c>
      <c r="L22" s="227">
        <v>15</v>
      </c>
      <c r="M22" s="227">
        <f>G22*(1+L22/100)</f>
        <v>0</v>
      </c>
      <c r="N22" s="227">
        <v>1.1469999999999999E-2</v>
      </c>
      <c r="O22" s="227">
        <f>ROUND(E22*N22,2)</f>
        <v>0.03</v>
      </c>
      <c r="P22" s="227">
        <v>0</v>
      </c>
      <c r="Q22" s="227">
        <f>ROUND(E22*P22,2)</f>
        <v>0</v>
      </c>
      <c r="R22" s="227"/>
      <c r="S22" s="227" t="s">
        <v>137</v>
      </c>
      <c r="T22" s="227" t="s">
        <v>137</v>
      </c>
      <c r="U22" s="227">
        <v>0.85</v>
      </c>
      <c r="V22" s="227">
        <f>ROUND(E22*U22,2)</f>
        <v>1.99</v>
      </c>
      <c r="W22" s="227"/>
      <c r="X22" s="227" t="s">
        <v>139</v>
      </c>
      <c r="Y22" s="208"/>
      <c r="Z22" s="208"/>
      <c r="AA22" s="208"/>
      <c r="AB22" s="208"/>
      <c r="AC22" s="208"/>
      <c r="AD22" s="208"/>
      <c r="AE22" s="208"/>
      <c r="AF22" s="208"/>
      <c r="AG22" s="208" t="s">
        <v>140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5">
      <c r="A23" s="225"/>
      <c r="B23" s="226"/>
      <c r="C23" s="255" t="s">
        <v>165</v>
      </c>
      <c r="D23" s="229"/>
      <c r="E23" s="230">
        <v>2.34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08"/>
      <c r="Z23" s="208"/>
      <c r="AA23" s="208"/>
      <c r="AB23" s="208"/>
      <c r="AC23" s="208"/>
      <c r="AD23" s="208"/>
      <c r="AE23" s="208"/>
      <c r="AF23" s="208"/>
      <c r="AG23" s="208" t="s">
        <v>142</v>
      </c>
      <c r="AH23" s="208">
        <v>0</v>
      </c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1" x14ac:dyDescent="0.25">
      <c r="A24" s="240">
        <v>9</v>
      </c>
      <c r="B24" s="241" t="s">
        <v>166</v>
      </c>
      <c r="C24" s="254" t="s">
        <v>167</v>
      </c>
      <c r="D24" s="242" t="s">
        <v>150</v>
      </c>
      <c r="E24" s="243">
        <v>11.05</v>
      </c>
      <c r="F24" s="244"/>
      <c r="G24" s="245">
        <f>ROUND(E24*F24,2)</f>
        <v>0</v>
      </c>
      <c r="H24" s="228">
        <v>0</v>
      </c>
      <c r="I24" s="227">
        <f>ROUND(E24*H24,2)</f>
        <v>0</v>
      </c>
      <c r="J24" s="228">
        <v>324.2</v>
      </c>
      <c r="K24" s="227">
        <f>ROUND(E24*J24,2)</f>
        <v>3582.41</v>
      </c>
      <c r="L24" s="227">
        <v>15</v>
      </c>
      <c r="M24" s="227">
        <f>G24*(1+L24/100)</f>
        <v>0</v>
      </c>
      <c r="N24" s="227">
        <v>0</v>
      </c>
      <c r="O24" s="227">
        <f>ROUND(E24*N24,2)</f>
        <v>0</v>
      </c>
      <c r="P24" s="227">
        <v>0</v>
      </c>
      <c r="Q24" s="227">
        <f>ROUND(E24*P24,2)</f>
        <v>0</v>
      </c>
      <c r="R24" s="227"/>
      <c r="S24" s="227" t="s">
        <v>137</v>
      </c>
      <c r="T24" s="227" t="s">
        <v>138</v>
      </c>
      <c r="U24" s="227">
        <v>0.57999999999999996</v>
      </c>
      <c r="V24" s="227">
        <f>ROUND(E24*U24,2)</f>
        <v>6.41</v>
      </c>
      <c r="W24" s="227"/>
      <c r="X24" s="227" t="s">
        <v>139</v>
      </c>
      <c r="Y24" s="208"/>
      <c r="Z24" s="208"/>
      <c r="AA24" s="208"/>
      <c r="AB24" s="208"/>
      <c r="AC24" s="208"/>
      <c r="AD24" s="208"/>
      <c r="AE24" s="208"/>
      <c r="AF24" s="208"/>
      <c r="AG24" s="208" t="s">
        <v>140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outlineLevel="1" x14ac:dyDescent="0.25">
      <c r="A25" s="225"/>
      <c r="B25" s="226"/>
      <c r="C25" s="255" t="s">
        <v>168</v>
      </c>
      <c r="D25" s="229"/>
      <c r="E25" s="230">
        <v>7.34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08"/>
      <c r="Z25" s="208"/>
      <c r="AA25" s="208"/>
      <c r="AB25" s="208"/>
      <c r="AC25" s="208"/>
      <c r="AD25" s="208"/>
      <c r="AE25" s="208"/>
      <c r="AF25" s="208"/>
      <c r="AG25" s="208" t="s">
        <v>142</v>
      </c>
      <c r="AH25" s="208">
        <v>0</v>
      </c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outlineLevel="1" x14ac:dyDescent="0.25">
      <c r="A26" s="225"/>
      <c r="B26" s="226"/>
      <c r="C26" s="255" t="s">
        <v>169</v>
      </c>
      <c r="D26" s="229"/>
      <c r="E26" s="230">
        <v>2.72</v>
      </c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08"/>
      <c r="Z26" s="208"/>
      <c r="AA26" s="208"/>
      <c r="AB26" s="208"/>
      <c r="AC26" s="208"/>
      <c r="AD26" s="208"/>
      <c r="AE26" s="208"/>
      <c r="AF26" s="208"/>
      <c r="AG26" s="208" t="s">
        <v>142</v>
      </c>
      <c r="AH26" s="208">
        <v>0</v>
      </c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</row>
    <row r="27" spans="1:60" outlineLevel="1" x14ac:dyDescent="0.25">
      <c r="A27" s="225"/>
      <c r="B27" s="226"/>
      <c r="C27" s="255" t="s">
        <v>170</v>
      </c>
      <c r="D27" s="229"/>
      <c r="E27" s="230">
        <v>0.99</v>
      </c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08"/>
      <c r="Z27" s="208"/>
      <c r="AA27" s="208"/>
      <c r="AB27" s="208"/>
      <c r="AC27" s="208"/>
      <c r="AD27" s="208"/>
      <c r="AE27" s="208"/>
      <c r="AF27" s="208"/>
      <c r="AG27" s="208" t="s">
        <v>142</v>
      </c>
      <c r="AH27" s="208">
        <v>0</v>
      </c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1" x14ac:dyDescent="0.25">
      <c r="A28" s="246">
        <v>10</v>
      </c>
      <c r="B28" s="247" t="s">
        <v>43</v>
      </c>
      <c r="C28" s="256" t="s">
        <v>171</v>
      </c>
      <c r="D28" s="248" t="s">
        <v>172</v>
      </c>
      <c r="E28" s="249">
        <v>1</v>
      </c>
      <c r="F28" s="250"/>
      <c r="G28" s="251">
        <f>ROUND(E28*F28,2)</f>
        <v>0</v>
      </c>
      <c r="H28" s="228">
        <v>1491.7</v>
      </c>
      <c r="I28" s="227">
        <f>ROUND(E28*H28,2)</f>
        <v>1491.7</v>
      </c>
      <c r="J28" s="228">
        <v>0</v>
      </c>
      <c r="K28" s="227">
        <f>ROUND(E28*J28,2)</f>
        <v>0</v>
      </c>
      <c r="L28" s="227">
        <v>15</v>
      </c>
      <c r="M28" s="227">
        <f>G28*(1+L28/100)</f>
        <v>0</v>
      </c>
      <c r="N28" s="227">
        <v>0</v>
      </c>
      <c r="O28" s="227">
        <f>ROUND(E28*N28,2)</f>
        <v>0</v>
      </c>
      <c r="P28" s="227">
        <v>0</v>
      </c>
      <c r="Q28" s="227">
        <f>ROUND(E28*P28,2)</f>
        <v>0</v>
      </c>
      <c r="R28" s="227"/>
      <c r="S28" s="227" t="s">
        <v>173</v>
      </c>
      <c r="T28" s="227" t="s">
        <v>138</v>
      </c>
      <c r="U28" s="227">
        <v>0</v>
      </c>
      <c r="V28" s="227">
        <f>ROUND(E28*U28,2)</f>
        <v>0</v>
      </c>
      <c r="W28" s="227"/>
      <c r="X28" s="227" t="s">
        <v>174</v>
      </c>
      <c r="Y28" s="208"/>
      <c r="Z28" s="208"/>
      <c r="AA28" s="208"/>
      <c r="AB28" s="208"/>
      <c r="AC28" s="208"/>
      <c r="AD28" s="208"/>
      <c r="AE28" s="208"/>
      <c r="AF28" s="208"/>
      <c r="AG28" s="208" t="s">
        <v>175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1" x14ac:dyDescent="0.25">
      <c r="A29" s="240">
        <v>11</v>
      </c>
      <c r="B29" s="241" t="s">
        <v>176</v>
      </c>
      <c r="C29" s="254" t="s">
        <v>177</v>
      </c>
      <c r="D29" s="242" t="s">
        <v>136</v>
      </c>
      <c r="E29" s="243">
        <v>2.0199999999999999E-2</v>
      </c>
      <c r="F29" s="244"/>
      <c r="G29" s="245">
        <f>ROUND(E29*F29,2)</f>
        <v>0</v>
      </c>
      <c r="H29" s="228">
        <v>44683.5</v>
      </c>
      <c r="I29" s="227">
        <f>ROUND(E29*H29,2)</f>
        <v>902.61</v>
      </c>
      <c r="J29" s="228">
        <v>0</v>
      </c>
      <c r="K29" s="227">
        <f>ROUND(E29*J29,2)</f>
        <v>0</v>
      </c>
      <c r="L29" s="227">
        <v>15</v>
      </c>
      <c r="M29" s="227">
        <f>G29*(1+L29/100)</f>
        <v>0</v>
      </c>
      <c r="N29" s="227">
        <v>1</v>
      </c>
      <c r="O29" s="227">
        <f>ROUND(E29*N29,2)</f>
        <v>0.02</v>
      </c>
      <c r="P29" s="227">
        <v>0</v>
      </c>
      <c r="Q29" s="227">
        <f>ROUND(E29*P29,2)</f>
        <v>0</v>
      </c>
      <c r="R29" s="227" t="s">
        <v>178</v>
      </c>
      <c r="S29" s="227" t="s">
        <v>137</v>
      </c>
      <c r="T29" s="227" t="s">
        <v>138</v>
      </c>
      <c r="U29" s="227">
        <v>0</v>
      </c>
      <c r="V29" s="227">
        <f>ROUND(E29*U29,2)</f>
        <v>0</v>
      </c>
      <c r="W29" s="227"/>
      <c r="X29" s="227" t="s">
        <v>174</v>
      </c>
      <c r="Y29" s="208"/>
      <c r="Z29" s="208"/>
      <c r="AA29" s="208"/>
      <c r="AB29" s="208"/>
      <c r="AC29" s="208"/>
      <c r="AD29" s="208"/>
      <c r="AE29" s="208"/>
      <c r="AF29" s="208"/>
      <c r="AG29" s="208" t="s">
        <v>175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1" x14ac:dyDescent="0.25">
      <c r="A30" s="225"/>
      <c r="B30" s="226"/>
      <c r="C30" s="255" t="s">
        <v>179</v>
      </c>
      <c r="D30" s="229"/>
      <c r="E30" s="230">
        <v>2.0199999999999999E-2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08"/>
      <c r="Z30" s="208"/>
      <c r="AA30" s="208"/>
      <c r="AB30" s="208"/>
      <c r="AC30" s="208"/>
      <c r="AD30" s="208"/>
      <c r="AE30" s="208"/>
      <c r="AF30" s="208"/>
      <c r="AG30" s="208" t="s">
        <v>142</v>
      </c>
      <c r="AH30" s="208">
        <v>0</v>
      </c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1" x14ac:dyDescent="0.25">
      <c r="A31" s="246">
        <v>12</v>
      </c>
      <c r="B31" s="247" t="s">
        <v>180</v>
      </c>
      <c r="C31" s="256" t="s">
        <v>181</v>
      </c>
      <c r="D31" s="248" t="s">
        <v>145</v>
      </c>
      <c r="E31" s="249">
        <v>1</v>
      </c>
      <c r="F31" s="250"/>
      <c r="G31" s="251">
        <f>ROUND(E31*F31,2)</f>
        <v>0</v>
      </c>
      <c r="H31" s="228">
        <v>115.3</v>
      </c>
      <c r="I31" s="227">
        <f>ROUND(E31*H31,2)</f>
        <v>115.3</v>
      </c>
      <c r="J31" s="228">
        <v>0</v>
      </c>
      <c r="K31" s="227">
        <f>ROUND(E31*J31,2)</f>
        <v>0</v>
      </c>
      <c r="L31" s="227">
        <v>15</v>
      </c>
      <c r="M31" s="227">
        <f>G31*(1+L31/100)</f>
        <v>0</v>
      </c>
      <c r="N31" s="227">
        <v>5.9999999999999995E-4</v>
      </c>
      <c r="O31" s="227">
        <f>ROUND(E31*N31,2)</f>
        <v>0</v>
      </c>
      <c r="P31" s="227">
        <v>0</v>
      </c>
      <c r="Q31" s="227">
        <f>ROUND(E31*P31,2)</f>
        <v>0</v>
      </c>
      <c r="R31" s="227" t="s">
        <v>178</v>
      </c>
      <c r="S31" s="227" t="s">
        <v>137</v>
      </c>
      <c r="T31" s="227" t="s">
        <v>138</v>
      </c>
      <c r="U31" s="227">
        <v>0</v>
      </c>
      <c r="V31" s="227">
        <f>ROUND(E31*U31,2)</f>
        <v>0</v>
      </c>
      <c r="W31" s="227"/>
      <c r="X31" s="227" t="s">
        <v>174</v>
      </c>
      <c r="Y31" s="208"/>
      <c r="Z31" s="208"/>
      <c r="AA31" s="208"/>
      <c r="AB31" s="208"/>
      <c r="AC31" s="208"/>
      <c r="AD31" s="208"/>
      <c r="AE31" s="208"/>
      <c r="AF31" s="208"/>
      <c r="AG31" s="208" t="s">
        <v>175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x14ac:dyDescent="0.25">
      <c r="A32" s="234" t="s">
        <v>132</v>
      </c>
      <c r="B32" s="235" t="s">
        <v>56</v>
      </c>
      <c r="C32" s="253" t="s">
        <v>57</v>
      </c>
      <c r="D32" s="236"/>
      <c r="E32" s="237"/>
      <c r="F32" s="238"/>
      <c r="G32" s="239">
        <f>SUMIF(AG33:AG37,"&lt;&gt;NOR",G33:G37)</f>
        <v>0</v>
      </c>
      <c r="H32" s="233"/>
      <c r="I32" s="233">
        <f>SUM(I33:I37)</f>
        <v>3160.51</v>
      </c>
      <c r="J32" s="233"/>
      <c r="K32" s="233">
        <f>SUM(K33:K37)</f>
        <v>6906.7999999999993</v>
      </c>
      <c r="L32" s="233"/>
      <c r="M32" s="233">
        <f>SUM(M33:M37)</f>
        <v>0</v>
      </c>
      <c r="N32" s="233"/>
      <c r="O32" s="233">
        <f>SUM(O33:O37)</f>
        <v>0.13</v>
      </c>
      <c r="P32" s="233"/>
      <c r="Q32" s="233">
        <f>SUM(Q33:Q37)</f>
        <v>0</v>
      </c>
      <c r="R32" s="233"/>
      <c r="S32" s="233"/>
      <c r="T32" s="233"/>
      <c r="U32" s="233"/>
      <c r="V32" s="233">
        <f>SUM(V33:V37)</f>
        <v>10.49</v>
      </c>
      <c r="W32" s="233"/>
      <c r="X32" s="233"/>
      <c r="AG32" t="s">
        <v>133</v>
      </c>
    </row>
    <row r="33" spans="1:60" outlineLevel="1" x14ac:dyDescent="0.25">
      <c r="A33" s="240">
        <v>13</v>
      </c>
      <c r="B33" s="241" t="s">
        <v>182</v>
      </c>
      <c r="C33" s="254" t="s">
        <v>183</v>
      </c>
      <c r="D33" s="242" t="s">
        <v>150</v>
      </c>
      <c r="E33" s="243">
        <v>7.34</v>
      </c>
      <c r="F33" s="244"/>
      <c r="G33" s="245">
        <f>ROUND(E33*F33,2)</f>
        <v>0</v>
      </c>
      <c r="H33" s="228">
        <v>265.24</v>
      </c>
      <c r="I33" s="227">
        <f>ROUND(E33*H33,2)</f>
        <v>1946.86</v>
      </c>
      <c r="J33" s="228">
        <v>626.86</v>
      </c>
      <c r="K33" s="227">
        <f>ROUND(E33*J33,2)</f>
        <v>4601.1499999999996</v>
      </c>
      <c r="L33" s="227">
        <v>15</v>
      </c>
      <c r="M33" s="227">
        <f>G33*(1+L33/100)</f>
        <v>0</v>
      </c>
      <c r="N33" s="227">
        <v>1.1900000000000001E-2</v>
      </c>
      <c r="O33" s="227">
        <f>ROUND(E33*N33,2)</f>
        <v>0.09</v>
      </c>
      <c r="P33" s="227">
        <v>0</v>
      </c>
      <c r="Q33" s="227">
        <f>ROUND(E33*P33,2)</f>
        <v>0</v>
      </c>
      <c r="R33" s="227"/>
      <c r="S33" s="227" t="s">
        <v>137</v>
      </c>
      <c r="T33" s="227" t="s">
        <v>138</v>
      </c>
      <c r="U33" s="227">
        <v>0.95</v>
      </c>
      <c r="V33" s="227">
        <f>ROUND(E33*U33,2)</f>
        <v>6.97</v>
      </c>
      <c r="W33" s="227"/>
      <c r="X33" s="227" t="s">
        <v>139</v>
      </c>
      <c r="Y33" s="208"/>
      <c r="Z33" s="208"/>
      <c r="AA33" s="208"/>
      <c r="AB33" s="208"/>
      <c r="AC33" s="208"/>
      <c r="AD33" s="208"/>
      <c r="AE33" s="208"/>
      <c r="AF33" s="208"/>
      <c r="AG33" s="208" t="s">
        <v>140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1" x14ac:dyDescent="0.25">
      <c r="A34" s="225"/>
      <c r="B34" s="226"/>
      <c r="C34" s="255" t="s">
        <v>184</v>
      </c>
      <c r="D34" s="229"/>
      <c r="E34" s="230">
        <v>7.34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08"/>
      <c r="Z34" s="208"/>
      <c r="AA34" s="208"/>
      <c r="AB34" s="208"/>
      <c r="AC34" s="208"/>
      <c r="AD34" s="208"/>
      <c r="AE34" s="208"/>
      <c r="AF34" s="208"/>
      <c r="AG34" s="208" t="s">
        <v>142</v>
      </c>
      <c r="AH34" s="208">
        <v>0</v>
      </c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5">
      <c r="A35" s="240">
        <v>14</v>
      </c>
      <c r="B35" s="241" t="s">
        <v>185</v>
      </c>
      <c r="C35" s="254" t="s">
        <v>186</v>
      </c>
      <c r="D35" s="242" t="s">
        <v>150</v>
      </c>
      <c r="E35" s="243">
        <v>3.71</v>
      </c>
      <c r="F35" s="244"/>
      <c r="G35" s="245">
        <f>ROUND(E35*F35,2)</f>
        <v>0</v>
      </c>
      <c r="H35" s="228">
        <v>327.13</v>
      </c>
      <c r="I35" s="227">
        <f>ROUND(E35*H35,2)</f>
        <v>1213.6500000000001</v>
      </c>
      <c r="J35" s="228">
        <v>621.47</v>
      </c>
      <c r="K35" s="227">
        <f>ROUND(E35*J35,2)</f>
        <v>2305.65</v>
      </c>
      <c r="L35" s="227">
        <v>15</v>
      </c>
      <c r="M35" s="227">
        <f>G35*(1+L35/100)</f>
        <v>0</v>
      </c>
      <c r="N35" s="227">
        <v>1.201E-2</v>
      </c>
      <c r="O35" s="227">
        <f>ROUND(E35*N35,2)</f>
        <v>0.04</v>
      </c>
      <c r="P35" s="227">
        <v>0</v>
      </c>
      <c r="Q35" s="227">
        <f>ROUND(E35*P35,2)</f>
        <v>0</v>
      </c>
      <c r="R35" s="227"/>
      <c r="S35" s="227" t="s">
        <v>137</v>
      </c>
      <c r="T35" s="227" t="s">
        <v>138</v>
      </c>
      <c r="U35" s="227">
        <v>0.95</v>
      </c>
      <c r="V35" s="227">
        <f>ROUND(E35*U35,2)</f>
        <v>3.52</v>
      </c>
      <c r="W35" s="227"/>
      <c r="X35" s="227" t="s">
        <v>139</v>
      </c>
      <c r="Y35" s="208"/>
      <c r="Z35" s="208"/>
      <c r="AA35" s="208"/>
      <c r="AB35" s="208"/>
      <c r="AC35" s="208"/>
      <c r="AD35" s="208"/>
      <c r="AE35" s="208"/>
      <c r="AF35" s="208"/>
      <c r="AG35" s="208" t="s">
        <v>140</v>
      </c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1" x14ac:dyDescent="0.25">
      <c r="A36" s="225"/>
      <c r="B36" s="226"/>
      <c r="C36" s="255" t="s">
        <v>169</v>
      </c>
      <c r="D36" s="229"/>
      <c r="E36" s="230">
        <v>2.72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08"/>
      <c r="Z36" s="208"/>
      <c r="AA36" s="208"/>
      <c r="AB36" s="208"/>
      <c r="AC36" s="208"/>
      <c r="AD36" s="208"/>
      <c r="AE36" s="208"/>
      <c r="AF36" s="208"/>
      <c r="AG36" s="208" t="s">
        <v>142</v>
      </c>
      <c r="AH36" s="208">
        <v>0</v>
      </c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outlineLevel="1" x14ac:dyDescent="0.25">
      <c r="A37" s="225"/>
      <c r="B37" s="226"/>
      <c r="C37" s="255" t="s">
        <v>170</v>
      </c>
      <c r="D37" s="229"/>
      <c r="E37" s="230">
        <v>0.99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08"/>
      <c r="Z37" s="208"/>
      <c r="AA37" s="208"/>
      <c r="AB37" s="208"/>
      <c r="AC37" s="208"/>
      <c r="AD37" s="208"/>
      <c r="AE37" s="208"/>
      <c r="AF37" s="208"/>
      <c r="AG37" s="208" t="s">
        <v>142</v>
      </c>
      <c r="AH37" s="208">
        <v>0</v>
      </c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x14ac:dyDescent="0.25">
      <c r="A38" s="234" t="s">
        <v>132</v>
      </c>
      <c r="B38" s="235" t="s">
        <v>58</v>
      </c>
      <c r="C38" s="253" t="s">
        <v>59</v>
      </c>
      <c r="D38" s="236"/>
      <c r="E38" s="237"/>
      <c r="F38" s="238"/>
      <c r="G38" s="239">
        <f>SUMIF(AG39:AG113,"&lt;&gt;NOR",G39:G113)</f>
        <v>0</v>
      </c>
      <c r="H38" s="233"/>
      <c r="I38" s="233">
        <f>SUM(I39:I113)</f>
        <v>18473.89</v>
      </c>
      <c r="J38" s="233"/>
      <c r="K38" s="233">
        <f>SUM(K39:K113)</f>
        <v>75828.289999999994</v>
      </c>
      <c r="L38" s="233"/>
      <c r="M38" s="233">
        <f>SUM(M39:M113)</f>
        <v>0</v>
      </c>
      <c r="N38" s="233"/>
      <c r="O38" s="233">
        <f>SUM(O39:O113)</f>
        <v>2.65</v>
      </c>
      <c r="P38" s="233"/>
      <c r="Q38" s="233">
        <f>SUM(Q39:Q113)</f>
        <v>0</v>
      </c>
      <c r="R38" s="233"/>
      <c r="S38" s="233"/>
      <c r="T38" s="233"/>
      <c r="U38" s="233"/>
      <c r="V38" s="233">
        <f>SUM(V39:V113)</f>
        <v>143.80000000000001</v>
      </c>
      <c r="W38" s="233"/>
      <c r="X38" s="233"/>
      <c r="AG38" t="s">
        <v>133</v>
      </c>
    </row>
    <row r="39" spans="1:60" ht="20.399999999999999" outlineLevel="1" x14ac:dyDescent="0.25">
      <c r="A39" s="240">
        <v>15</v>
      </c>
      <c r="B39" s="241" t="s">
        <v>187</v>
      </c>
      <c r="C39" s="254" t="s">
        <v>188</v>
      </c>
      <c r="D39" s="242" t="s">
        <v>150</v>
      </c>
      <c r="E39" s="243">
        <v>159.68</v>
      </c>
      <c r="F39" s="244"/>
      <c r="G39" s="245">
        <f>ROUND(E39*F39,2)</f>
        <v>0</v>
      </c>
      <c r="H39" s="228">
        <v>25.42</v>
      </c>
      <c r="I39" s="227">
        <f>ROUND(E39*H39,2)</f>
        <v>4059.07</v>
      </c>
      <c r="J39" s="228">
        <v>251.08</v>
      </c>
      <c r="K39" s="227">
        <f>ROUND(E39*J39,2)</f>
        <v>40092.449999999997</v>
      </c>
      <c r="L39" s="227">
        <v>15</v>
      </c>
      <c r="M39" s="227">
        <f>G39*(1+L39/100)</f>
        <v>0</v>
      </c>
      <c r="N39" s="227">
        <v>4.5999999999999999E-3</v>
      </c>
      <c r="O39" s="227">
        <f>ROUND(E39*N39,2)</f>
        <v>0.73</v>
      </c>
      <c r="P39" s="227">
        <v>0</v>
      </c>
      <c r="Q39" s="227">
        <f>ROUND(E39*P39,2)</f>
        <v>0</v>
      </c>
      <c r="R39" s="227"/>
      <c r="S39" s="227" t="s">
        <v>137</v>
      </c>
      <c r="T39" s="227" t="s">
        <v>138</v>
      </c>
      <c r="U39" s="227">
        <v>0.47199999999999998</v>
      </c>
      <c r="V39" s="227">
        <f>ROUND(E39*U39,2)</f>
        <v>75.37</v>
      </c>
      <c r="W39" s="227"/>
      <c r="X39" s="227" t="s">
        <v>139</v>
      </c>
      <c r="Y39" s="208"/>
      <c r="Z39" s="208"/>
      <c r="AA39" s="208"/>
      <c r="AB39" s="208"/>
      <c r="AC39" s="208"/>
      <c r="AD39" s="208"/>
      <c r="AE39" s="208"/>
      <c r="AF39" s="208"/>
      <c r="AG39" s="208" t="s">
        <v>140</v>
      </c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5">
      <c r="A40" s="225"/>
      <c r="B40" s="226"/>
      <c r="C40" s="255" t="s">
        <v>189</v>
      </c>
      <c r="D40" s="229"/>
      <c r="E40" s="230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08"/>
      <c r="Z40" s="208"/>
      <c r="AA40" s="208"/>
      <c r="AB40" s="208"/>
      <c r="AC40" s="208"/>
      <c r="AD40" s="208"/>
      <c r="AE40" s="208"/>
      <c r="AF40" s="208"/>
      <c r="AG40" s="208" t="s">
        <v>142</v>
      </c>
      <c r="AH40" s="208">
        <v>0</v>
      </c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5">
      <c r="A41" s="225"/>
      <c r="B41" s="226"/>
      <c r="C41" s="255" t="s">
        <v>190</v>
      </c>
      <c r="D41" s="229"/>
      <c r="E41" s="230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08"/>
      <c r="Z41" s="208"/>
      <c r="AA41" s="208"/>
      <c r="AB41" s="208"/>
      <c r="AC41" s="208"/>
      <c r="AD41" s="208"/>
      <c r="AE41" s="208"/>
      <c r="AF41" s="208"/>
      <c r="AG41" s="208" t="s">
        <v>142</v>
      </c>
      <c r="AH41" s="208">
        <v>0</v>
      </c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5">
      <c r="A42" s="225"/>
      <c r="B42" s="226"/>
      <c r="C42" s="255" t="s">
        <v>191</v>
      </c>
      <c r="D42" s="229"/>
      <c r="E42" s="230">
        <v>32.76</v>
      </c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08"/>
      <c r="Z42" s="208"/>
      <c r="AA42" s="208"/>
      <c r="AB42" s="208"/>
      <c r="AC42" s="208"/>
      <c r="AD42" s="208"/>
      <c r="AE42" s="208"/>
      <c r="AF42" s="208"/>
      <c r="AG42" s="208" t="s">
        <v>142</v>
      </c>
      <c r="AH42" s="208">
        <v>0</v>
      </c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5">
      <c r="A43" s="225"/>
      <c r="B43" s="226"/>
      <c r="C43" s="255" t="s">
        <v>152</v>
      </c>
      <c r="D43" s="229"/>
      <c r="E43" s="230">
        <v>-2.8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08"/>
      <c r="Z43" s="208"/>
      <c r="AA43" s="208"/>
      <c r="AB43" s="208"/>
      <c r="AC43" s="208"/>
      <c r="AD43" s="208"/>
      <c r="AE43" s="208"/>
      <c r="AF43" s="208"/>
      <c r="AG43" s="208" t="s">
        <v>142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1" x14ac:dyDescent="0.25">
      <c r="A44" s="225"/>
      <c r="B44" s="226"/>
      <c r="C44" s="255" t="s">
        <v>192</v>
      </c>
      <c r="D44" s="229"/>
      <c r="E44" s="230">
        <v>-6.4</v>
      </c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08"/>
      <c r="Z44" s="208"/>
      <c r="AA44" s="208"/>
      <c r="AB44" s="208"/>
      <c r="AC44" s="208"/>
      <c r="AD44" s="208"/>
      <c r="AE44" s="208"/>
      <c r="AF44" s="208"/>
      <c r="AG44" s="208" t="s">
        <v>142</v>
      </c>
      <c r="AH44" s="208">
        <v>0</v>
      </c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</row>
    <row r="45" spans="1:60" outlineLevel="1" x14ac:dyDescent="0.25">
      <c r="A45" s="225"/>
      <c r="B45" s="226"/>
      <c r="C45" s="255" t="s">
        <v>193</v>
      </c>
      <c r="D45" s="229"/>
      <c r="E45" s="230">
        <v>29.12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08"/>
      <c r="Z45" s="208"/>
      <c r="AA45" s="208"/>
      <c r="AB45" s="208"/>
      <c r="AC45" s="208"/>
      <c r="AD45" s="208"/>
      <c r="AE45" s="208"/>
      <c r="AF45" s="208"/>
      <c r="AG45" s="208" t="s">
        <v>142</v>
      </c>
      <c r="AH45" s="208">
        <v>0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5">
      <c r="A46" s="225"/>
      <c r="B46" s="226"/>
      <c r="C46" s="255" t="s">
        <v>194</v>
      </c>
      <c r="D46" s="229"/>
      <c r="E46" s="230">
        <v>-1.6</v>
      </c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08"/>
      <c r="Z46" s="208"/>
      <c r="AA46" s="208"/>
      <c r="AB46" s="208"/>
      <c r="AC46" s="208"/>
      <c r="AD46" s="208"/>
      <c r="AE46" s="208"/>
      <c r="AF46" s="208"/>
      <c r="AG46" s="208" t="s">
        <v>142</v>
      </c>
      <c r="AH46" s="208">
        <v>0</v>
      </c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5">
      <c r="A47" s="225"/>
      <c r="B47" s="226"/>
      <c r="C47" s="255" t="s">
        <v>195</v>
      </c>
      <c r="D47" s="229"/>
      <c r="E47" s="230">
        <v>36.92</v>
      </c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08"/>
      <c r="Z47" s="208"/>
      <c r="AA47" s="208"/>
      <c r="AB47" s="208"/>
      <c r="AC47" s="208"/>
      <c r="AD47" s="208"/>
      <c r="AE47" s="208"/>
      <c r="AF47" s="208"/>
      <c r="AG47" s="208" t="s">
        <v>142</v>
      </c>
      <c r="AH47" s="208">
        <v>0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outlineLevel="1" x14ac:dyDescent="0.25">
      <c r="A48" s="225"/>
      <c r="B48" s="226"/>
      <c r="C48" s="255" t="s">
        <v>194</v>
      </c>
      <c r="D48" s="229"/>
      <c r="E48" s="230">
        <v>-1.6</v>
      </c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08"/>
      <c r="Z48" s="208"/>
      <c r="AA48" s="208"/>
      <c r="AB48" s="208"/>
      <c r="AC48" s="208"/>
      <c r="AD48" s="208"/>
      <c r="AE48" s="208"/>
      <c r="AF48" s="208"/>
      <c r="AG48" s="208" t="s">
        <v>142</v>
      </c>
      <c r="AH48" s="208">
        <v>0</v>
      </c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1" x14ac:dyDescent="0.25">
      <c r="A49" s="225"/>
      <c r="B49" s="226"/>
      <c r="C49" s="255" t="s">
        <v>196</v>
      </c>
      <c r="D49" s="229"/>
      <c r="E49" s="230">
        <v>44.72</v>
      </c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08"/>
      <c r="Z49" s="208"/>
      <c r="AA49" s="208"/>
      <c r="AB49" s="208"/>
      <c r="AC49" s="208"/>
      <c r="AD49" s="208"/>
      <c r="AE49" s="208"/>
      <c r="AF49" s="208"/>
      <c r="AG49" s="208" t="s">
        <v>142</v>
      </c>
      <c r="AH49" s="208">
        <v>0</v>
      </c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outlineLevel="1" x14ac:dyDescent="0.25">
      <c r="A50" s="225"/>
      <c r="B50" s="226"/>
      <c r="C50" s="255" t="s">
        <v>197</v>
      </c>
      <c r="D50" s="229"/>
      <c r="E50" s="230">
        <v>-3.2</v>
      </c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08"/>
      <c r="Z50" s="208"/>
      <c r="AA50" s="208"/>
      <c r="AB50" s="208"/>
      <c r="AC50" s="208"/>
      <c r="AD50" s="208"/>
      <c r="AE50" s="208"/>
      <c r="AF50" s="208"/>
      <c r="AG50" s="208" t="s">
        <v>142</v>
      </c>
      <c r="AH50" s="208">
        <v>0</v>
      </c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1" x14ac:dyDescent="0.25">
      <c r="A51" s="225"/>
      <c r="B51" s="226"/>
      <c r="C51" s="255" t="s">
        <v>198</v>
      </c>
      <c r="D51" s="229"/>
      <c r="E51" s="230">
        <v>23.4</v>
      </c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08"/>
      <c r="Z51" s="208"/>
      <c r="AA51" s="208"/>
      <c r="AB51" s="208"/>
      <c r="AC51" s="208"/>
      <c r="AD51" s="208"/>
      <c r="AE51" s="208"/>
      <c r="AF51" s="208"/>
      <c r="AG51" s="208" t="s">
        <v>142</v>
      </c>
      <c r="AH51" s="208">
        <v>0</v>
      </c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1" x14ac:dyDescent="0.25">
      <c r="A52" s="225"/>
      <c r="B52" s="226"/>
      <c r="C52" s="255" t="s">
        <v>194</v>
      </c>
      <c r="D52" s="229"/>
      <c r="E52" s="230">
        <v>-1.6</v>
      </c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08"/>
      <c r="Z52" s="208"/>
      <c r="AA52" s="208"/>
      <c r="AB52" s="208"/>
      <c r="AC52" s="208"/>
      <c r="AD52" s="208"/>
      <c r="AE52" s="208"/>
      <c r="AF52" s="208"/>
      <c r="AG52" s="208" t="s">
        <v>142</v>
      </c>
      <c r="AH52" s="208">
        <v>0</v>
      </c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outlineLevel="1" x14ac:dyDescent="0.25">
      <c r="A53" s="225"/>
      <c r="B53" s="226"/>
      <c r="C53" s="255" t="s">
        <v>199</v>
      </c>
      <c r="D53" s="229"/>
      <c r="E53" s="230">
        <v>3.3</v>
      </c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08"/>
      <c r="Z53" s="208"/>
      <c r="AA53" s="208"/>
      <c r="AB53" s="208"/>
      <c r="AC53" s="208"/>
      <c r="AD53" s="208"/>
      <c r="AE53" s="208"/>
      <c r="AF53" s="208"/>
      <c r="AG53" s="208" t="s">
        <v>142</v>
      </c>
      <c r="AH53" s="208">
        <v>0</v>
      </c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5">
      <c r="A54" s="225"/>
      <c r="B54" s="226"/>
      <c r="C54" s="255" t="s">
        <v>200</v>
      </c>
      <c r="D54" s="229"/>
      <c r="E54" s="230">
        <v>8.06</v>
      </c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08"/>
      <c r="Z54" s="208"/>
      <c r="AA54" s="208"/>
      <c r="AB54" s="208"/>
      <c r="AC54" s="208"/>
      <c r="AD54" s="208"/>
      <c r="AE54" s="208"/>
      <c r="AF54" s="208"/>
      <c r="AG54" s="208" t="s">
        <v>142</v>
      </c>
      <c r="AH54" s="208">
        <v>0</v>
      </c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1" x14ac:dyDescent="0.25">
      <c r="A55" s="225"/>
      <c r="B55" s="226"/>
      <c r="C55" s="255" t="s">
        <v>201</v>
      </c>
      <c r="D55" s="229"/>
      <c r="E55" s="230">
        <v>-1.4</v>
      </c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08"/>
      <c r="Z55" s="208"/>
      <c r="AA55" s="208"/>
      <c r="AB55" s="208"/>
      <c r="AC55" s="208"/>
      <c r="AD55" s="208"/>
      <c r="AE55" s="208"/>
      <c r="AF55" s="208"/>
      <c r="AG55" s="208" t="s">
        <v>142</v>
      </c>
      <c r="AH55" s="208">
        <v>0</v>
      </c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5">
      <c r="A56" s="240">
        <v>16</v>
      </c>
      <c r="B56" s="241" t="s">
        <v>202</v>
      </c>
      <c r="C56" s="254" t="s">
        <v>203</v>
      </c>
      <c r="D56" s="242" t="s">
        <v>150</v>
      </c>
      <c r="E56" s="243">
        <v>11.625</v>
      </c>
      <c r="F56" s="244"/>
      <c r="G56" s="245">
        <f>ROUND(E56*F56,2)</f>
        <v>0</v>
      </c>
      <c r="H56" s="228">
        <v>15.23</v>
      </c>
      <c r="I56" s="227">
        <f>ROUND(E56*H56,2)</f>
        <v>177.05</v>
      </c>
      <c r="J56" s="228">
        <v>38.97</v>
      </c>
      <c r="K56" s="227">
        <f>ROUND(E56*J56,2)</f>
        <v>453.03</v>
      </c>
      <c r="L56" s="227">
        <v>15</v>
      </c>
      <c r="M56" s="227">
        <f>G56*(1+L56/100)</f>
        <v>0</v>
      </c>
      <c r="N56" s="227">
        <v>4.0000000000000003E-5</v>
      </c>
      <c r="O56" s="227">
        <f>ROUND(E56*N56,2)</f>
        <v>0</v>
      </c>
      <c r="P56" s="227">
        <v>0</v>
      </c>
      <c r="Q56" s="227">
        <f>ROUND(E56*P56,2)</f>
        <v>0</v>
      </c>
      <c r="R56" s="227"/>
      <c r="S56" s="227" t="s">
        <v>137</v>
      </c>
      <c r="T56" s="227" t="s">
        <v>138</v>
      </c>
      <c r="U56" s="227">
        <v>7.8E-2</v>
      </c>
      <c r="V56" s="227">
        <f>ROUND(E56*U56,2)</f>
        <v>0.91</v>
      </c>
      <c r="W56" s="227"/>
      <c r="X56" s="227" t="s">
        <v>139</v>
      </c>
      <c r="Y56" s="208"/>
      <c r="Z56" s="208"/>
      <c r="AA56" s="208"/>
      <c r="AB56" s="208"/>
      <c r="AC56" s="208"/>
      <c r="AD56" s="208"/>
      <c r="AE56" s="208"/>
      <c r="AF56" s="208"/>
      <c r="AG56" s="208" t="s">
        <v>140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outlineLevel="1" x14ac:dyDescent="0.25">
      <c r="A57" s="225"/>
      <c r="B57" s="226"/>
      <c r="C57" s="255" t="s">
        <v>204</v>
      </c>
      <c r="D57" s="229"/>
      <c r="E57" s="230">
        <v>4.6500000000000004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08"/>
      <c r="Z57" s="208"/>
      <c r="AA57" s="208"/>
      <c r="AB57" s="208"/>
      <c r="AC57" s="208"/>
      <c r="AD57" s="208"/>
      <c r="AE57" s="208"/>
      <c r="AF57" s="208"/>
      <c r="AG57" s="208" t="s">
        <v>142</v>
      </c>
      <c r="AH57" s="208">
        <v>0</v>
      </c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5">
      <c r="A58" s="225"/>
      <c r="B58" s="226"/>
      <c r="C58" s="255" t="s">
        <v>205</v>
      </c>
      <c r="D58" s="229"/>
      <c r="E58" s="230">
        <v>5.58</v>
      </c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08"/>
      <c r="Z58" s="208"/>
      <c r="AA58" s="208"/>
      <c r="AB58" s="208"/>
      <c r="AC58" s="208"/>
      <c r="AD58" s="208"/>
      <c r="AE58" s="208"/>
      <c r="AF58" s="208"/>
      <c r="AG58" s="208" t="s">
        <v>142</v>
      </c>
      <c r="AH58" s="208">
        <v>0</v>
      </c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1" x14ac:dyDescent="0.25">
      <c r="A59" s="225"/>
      <c r="B59" s="226"/>
      <c r="C59" s="255" t="s">
        <v>206</v>
      </c>
      <c r="D59" s="229"/>
      <c r="E59" s="230">
        <v>1.395</v>
      </c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08"/>
      <c r="Z59" s="208"/>
      <c r="AA59" s="208"/>
      <c r="AB59" s="208"/>
      <c r="AC59" s="208"/>
      <c r="AD59" s="208"/>
      <c r="AE59" s="208"/>
      <c r="AF59" s="208"/>
      <c r="AG59" s="208" t="s">
        <v>142</v>
      </c>
      <c r="AH59" s="208">
        <v>0</v>
      </c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ht="20.399999999999999" outlineLevel="1" x14ac:dyDescent="0.25">
      <c r="A60" s="240">
        <v>17</v>
      </c>
      <c r="B60" s="241" t="s">
        <v>207</v>
      </c>
      <c r="C60" s="254" t="s">
        <v>208</v>
      </c>
      <c r="D60" s="242" t="s">
        <v>150</v>
      </c>
      <c r="E60" s="243">
        <v>41.78</v>
      </c>
      <c r="F60" s="244"/>
      <c r="G60" s="245">
        <f>ROUND(E60*F60,2)</f>
        <v>0</v>
      </c>
      <c r="H60" s="228">
        <v>68.05</v>
      </c>
      <c r="I60" s="227">
        <f>ROUND(E60*H60,2)</f>
        <v>2843.13</v>
      </c>
      <c r="J60" s="228">
        <v>195.45</v>
      </c>
      <c r="K60" s="227">
        <f>ROUND(E60*J60,2)</f>
        <v>8165.9</v>
      </c>
      <c r="L60" s="227">
        <v>15</v>
      </c>
      <c r="M60" s="227">
        <f>G60*(1+L60/100)</f>
        <v>0</v>
      </c>
      <c r="N60" s="227">
        <v>1.184E-2</v>
      </c>
      <c r="O60" s="227">
        <f>ROUND(E60*N60,2)</f>
        <v>0.49</v>
      </c>
      <c r="P60" s="227">
        <v>0</v>
      </c>
      <c r="Q60" s="227">
        <f>ROUND(E60*P60,2)</f>
        <v>0</v>
      </c>
      <c r="R60" s="227"/>
      <c r="S60" s="227" t="s">
        <v>137</v>
      </c>
      <c r="T60" s="227" t="s">
        <v>137</v>
      </c>
      <c r="U60" s="227">
        <v>0.38947999999999999</v>
      </c>
      <c r="V60" s="227">
        <f>ROUND(E60*U60,2)</f>
        <v>16.27</v>
      </c>
      <c r="W60" s="227"/>
      <c r="X60" s="227" t="s">
        <v>139</v>
      </c>
      <c r="Y60" s="208"/>
      <c r="Z60" s="208"/>
      <c r="AA60" s="208"/>
      <c r="AB60" s="208"/>
      <c r="AC60" s="208"/>
      <c r="AD60" s="208"/>
      <c r="AE60" s="208"/>
      <c r="AF60" s="208"/>
      <c r="AG60" s="208" t="s">
        <v>140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1" x14ac:dyDescent="0.25">
      <c r="A61" s="225"/>
      <c r="B61" s="226"/>
      <c r="C61" s="255" t="s">
        <v>209</v>
      </c>
      <c r="D61" s="229"/>
      <c r="E61" s="230">
        <v>7.75</v>
      </c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08"/>
      <c r="Z61" s="208"/>
      <c r="AA61" s="208"/>
      <c r="AB61" s="208"/>
      <c r="AC61" s="208"/>
      <c r="AD61" s="208"/>
      <c r="AE61" s="208"/>
      <c r="AF61" s="208"/>
      <c r="AG61" s="208" t="s">
        <v>142</v>
      </c>
      <c r="AH61" s="208">
        <v>0</v>
      </c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outlineLevel="1" x14ac:dyDescent="0.25">
      <c r="A62" s="225"/>
      <c r="B62" s="226"/>
      <c r="C62" s="255" t="s">
        <v>210</v>
      </c>
      <c r="D62" s="229"/>
      <c r="E62" s="230">
        <v>12.04</v>
      </c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08"/>
      <c r="Z62" s="208"/>
      <c r="AA62" s="208"/>
      <c r="AB62" s="208"/>
      <c r="AC62" s="208"/>
      <c r="AD62" s="208"/>
      <c r="AE62" s="208"/>
      <c r="AF62" s="208"/>
      <c r="AG62" s="208" t="s">
        <v>142</v>
      </c>
      <c r="AH62" s="208">
        <v>0</v>
      </c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1" x14ac:dyDescent="0.25">
      <c r="A63" s="225"/>
      <c r="B63" s="226"/>
      <c r="C63" s="255" t="s">
        <v>211</v>
      </c>
      <c r="D63" s="229"/>
      <c r="E63" s="230">
        <v>17.05</v>
      </c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08"/>
      <c r="Z63" s="208"/>
      <c r="AA63" s="208"/>
      <c r="AB63" s="208"/>
      <c r="AC63" s="208"/>
      <c r="AD63" s="208"/>
      <c r="AE63" s="208"/>
      <c r="AF63" s="208"/>
      <c r="AG63" s="208" t="s">
        <v>142</v>
      </c>
      <c r="AH63" s="208">
        <v>0</v>
      </c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1" x14ac:dyDescent="0.25">
      <c r="A64" s="225"/>
      <c r="B64" s="226"/>
      <c r="C64" s="255" t="s">
        <v>212</v>
      </c>
      <c r="D64" s="229"/>
      <c r="E64" s="230">
        <v>4.9400000000000004</v>
      </c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08"/>
      <c r="Z64" s="208"/>
      <c r="AA64" s="208"/>
      <c r="AB64" s="208"/>
      <c r="AC64" s="208"/>
      <c r="AD64" s="208"/>
      <c r="AE64" s="208"/>
      <c r="AF64" s="208"/>
      <c r="AG64" s="208" t="s">
        <v>142</v>
      </c>
      <c r="AH64" s="208">
        <v>0</v>
      </c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outlineLevel="1" x14ac:dyDescent="0.25">
      <c r="A65" s="240">
        <v>18</v>
      </c>
      <c r="B65" s="241" t="s">
        <v>213</v>
      </c>
      <c r="C65" s="254" t="s">
        <v>214</v>
      </c>
      <c r="D65" s="242" t="s">
        <v>150</v>
      </c>
      <c r="E65" s="243">
        <v>159.68</v>
      </c>
      <c r="F65" s="244"/>
      <c r="G65" s="245">
        <f>ROUND(E65*F65,2)</f>
        <v>0</v>
      </c>
      <c r="H65" s="228">
        <v>4.22</v>
      </c>
      <c r="I65" s="227">
        <f>ROUND(E65*H65,2)</f>
        <v>673.85</v>
      </c>
      <c r="J65" s="228">
        <v>36.68</v>
      </c>
      <c r="K65" s="227">
        <f>ROUND(E65*J65,2)</f>
        <v>5857.06</v>
      </c>
      <c r="L65" s="227">
        <v>15</v>
      </c>
      <c r="M65" s="227">
        <f>G65*(1+L65/100)</f>
        <v>0</v>
      </c>
      <c r="N65" s="227">
        <v>4.5399999999999998E-3</v>
      </c>
      <c r="O65" s="227">
        <f>ROUND(E65*N65,2)</f>
        <v>0.72</v>
      </c>
      <c r="P65" s="227">
        <v>0</v>
      </c>
      <c r="Q65" s="227">
        <f>ROUND(E65*P65,2)</f>
        <v>0</v>
      </c>
      <c r="R65" s="227"/>
      <c r="S65" s="227" t="s">
        <v>137</v>
      </c>
      <c r="T65" s="227" t="s">
        <v>137</v>
      </c>
      <c r="U65" s="227">
        <v>8.3250000000000005E-2</v>
      </c>
      <c r="V65" s="227">
        <f>ROUND(E65*U65,2)</f>
        <v>13.29</v>
      </c>
      <c r="W65" s="227"/>
      <c r="X65" s="227" t="s">
        <v>139</v>
      </c>
      <c r="Y65" s="208"/>
      <c r="Z65" s="208"/>
      <c r="AA65" s="208"/>
      <c r="AB65" s="208"/>
      <c r="AC65" s="208"/>
      <c r="AD65" s="208"/>
      <c r="AE65" s="208"/>
      <c r="AF65" s="208"/>
      <c r="AG65" s="208" t="s">
        <v>140</v>
      </c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1" x14ac:dyDescent="0.25">
      <c r="A66" s="225"/>
      <c r="B66" s="226"/>
      <c r="C66" s="255" t="s">
        <v>191</v>
      </c>
      <c r="D66" s="229"/>
      <c r="E66" s="230">
        <v>32.76</v>
      </c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08"/>
      <c r="Z66" s="208"/>
      <c r="AA66" s="208"/>
      <c r="AB66" s="208"/>
      <c r="AC66" s="208"/>
      <c r="AD66" s="208"/>
      <c r="AE66" s="208"/>
      <c r="AF66" s="208"/>
      <c r="AG66" s="208" t="s">
        <v>142</v>
      </c>
      <c r="AH66" s="208">
        <v>0</v>
      </c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1" x14ac:dyDescent="0.25">
      <c r="A67" s="225"/>
      <c r="B67" s="226"/>
      <c r="C67" s="255" t="s">
        <v>152</v>
      </c>
      <c r="D67" s="229"/>
      <c r="E67" s="230">
        <v>-2.8</v>
      </c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08"/>
      <c r="Z67" s="208"/>
      <c r="AA67" s="208"/>
      <c r="AB67" s="208"/>
      <c r="AC67" s="208"/>
      <c r="AD67" s="208"/>
      <c r="AE67" s="208"/>
      <c r="AF67" s="208"/>
      <c r="AG67" s="208" t="s">
        <v>142</v>
      </c>
      <c r="AH67" s="208">
        <v>0</v>
      </c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1" x14ac:dyDescent="0.25">
      <c r="A68" s="225"/>
      <c r="B68" s="226"/>
      <c r="C68" s="255" t="s">
        <v>192</v>
      </c>
      <c r="D68" s="229"/>
      <c r="E68" s="230">
        <v>-6.4</v>
      </c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08"/>
      <c r="Z68" s="208"/>
      <c r="AA68" s="208"/>
      <c r="AB68" s="208"/>
      <c r="AC68" s="208"/>
      <c r="AD68" s="208"/>
      <c r="AE68" s="208"/>
      <c r="AF68" s="208"/>
      <c r="AG68" s="208" t="s">
        <v>142</v>
      </c>
      <c r="AH68" s="208">
        <v>0</v>
      </c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</row>
    <row r="69" spans="1:60" outlineLevel="1" x14ac:dyDescent="0.25">
      <c r="A69" s="225"/>
      <c r="B69" s="226"/>
      <c r="C69" s="255" t="s">
        <v>193</v>
      </c>
      <c r="D69" s="229"/>
      <c r="E69" s="230">
        <v>29.12</v>
      </c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08"/>
      <c r="Z69" s="208"/>
      <c r="AA69" s="208"/>
      <c r="AB69" s="208"/>
      <c r="AC69" s="208"/>
      <c r="AD69" s="208"/>
      <c r="AE69" s="208"/>
      <c r="AF69" s="208"/>
      <c r="AG69" s="208" t="s">
        <v>142</v>
      </c>
      <c r="AH69" s="208">
        <v>0</v>
      </c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outlineLevel="1" x14ac:dyDescent="0.25">
      <c r="A70" s="225"/>
      <c r="B70" s="226"/>
      <c r="C70" s="255" t="s">
        <v>194</v>
      </c>
      <c r="D70" s="229"/>
      <c r="E70" s="230">
        <v>-1.6</v>
      </c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08"/>
      <c r="Z70" s="208"/>
      <c r="AA70" s="208"/>
      <c r="AB70" s="208"/>
      <c r="AC70" s="208"/>
      <c r="AD70" s="208"/>
      <c r="AE70" s="208"/>
      <c r="AF70" s="208"/>
      <c r="AG70" s="208" t="s">
        <v>142</v>
      </c>
      <c r="AH70" s="208">
        <v>0</v>
      </c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outlineLevel="1" x14ac:dyDescent="0.25">
      <c r="A71" s="225"/>
      <c r="B71" s="226"/>
      <c r="C71" s="255" t="s">
        <v>195</v>
      </c>
      <c r="D71" s="229"/>
      <c r="E71" s="230">
        <v>36.92</v>
      </c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08"/>
      <c r="Z71" s="208"/>
      <c r="AA71" s="208"/>
      <c r="AB71" s="208"/>
      <c r="AC71" s="208"/>
      <c r="AD71" s="208"/>
      <c r="AE71" s="208"/>
      <c r="AF71" s="208"/>
      <c r="AG71" s="208" t="s">
        <v>142</v>
      </c>
      <c r="AH71" s="208">
        <v>0</v>
      </c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outlineLevel="1" x14ac:dyDescent="0.25">
      <c r="A72" s="225"/>
      <c r="B72" s="226"/>
      <c r="C72" s="255" t="s">
        <v>194</v>
      </c>
      <c r="D72" s="229"/>
      <c r="E72" s="230">
        <v>-1.6</v>
      </c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08"/>
      <c r="Z72" s="208"/>
      <c r="AA72" s="208"/>
      <c r="AB72" s="208"/>
      <c r="AC72" s="208"/>
      <c r="AD72" s="208"/>
      <c r="AE72" s="208"/>
      <c r="AF72" s="208"/>
      <c r="AG72" s="208" t="s">
        <v>142</v>
      </c>
      <c r="AH72" s="208">
        <v>0</v>
      </c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outlineLevel="1" x14ac:dyDescent="0.25">
      <c r="A73" s="225"/>
      <c r="B73" s="226"/>
      <c r="C73" s="255" t="s">
        <v>196</v>
      </c>
      <c r="D73" s="229"/>
      <c r="E73" s="230">
        <v>44.72</v>
      </c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08"/>
      <c r="Z73" s="208"/>
      <c r="AA73" s="208"/>
      <c r="AB73" s="208"/>
      <c r="AC73" s="208"/>
      <c r="AD73" s="208"/>
      <c r="AE73" s="208"/>
      <c r="AF73" s="208"/>
      <c r="AG73" s="208" t="s">
        <v>142</v>
      </c>
      <c r="AH73" s="208">
        <v>0</v>
      </c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outlineLevel="1" x14ac:dyDescent="0.25">
      <c r="A74" s="225"/>
      <c r="B74" s="226"/>
      <c r="C74" s="255" t="s">
        <v>197</v>
      </c>
      <c r="D74" s="229"/>
      <c r="E74" s="230">
        <v>-3.2</v>
      </c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08"/>
      <c r="Z74" s="208"/>
      <c r="AA74" s="208"/>
      <c r="AB74" s="208"/>
      <c r="AC74" s="208"/>
      <c r="AD74" s="208"/>
      <c r="AE74" s="208"/>
      <c r="AF74" s="208"/>
      <c r="AG74" s="208" t="s">
        <v>142</v>
      </c>
      <c r="AH74" s="208">
        <v>0</v>
      </c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</row>
    <row r="75" spans="1:60" outlineLevel="1" x14ac:dyDescent="0.25">
      <c r="A75" s="225"/>
      <c r="B75" s="226"/>
      <c r="C75" s="255" t="s">
        <v>198</v>
      </c>
      <c r="D75" s="229"/>
      <c r="E75" s="230">
        <v>23.4</v>
      </c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08"/>
      <c r="Z75" s="208"/>
      <c r="AA75" s="208"/>
      <c r="AB75" s="208"/>
      <c r="AC75" s="208"/>
      <c r="AD75" s="208"/>
      <c r="AE75" s="208"/>
      <c r="AF75" s="208"/>
      <c r="AG75" s="208" t="s">
        <v>142</v>
      </c>
      <c r="AH75" s="208">
        <v>0</v>
      </c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outlineLevel="1" x14ac:dyDescent="0.25">
      <c r="A76" s="225"/>
      <c r="B76" s="226"/>
      <c r="C76" s="255" t="s">
        <v>194</v>
      </c>
      <c r="D76" s="229"/>
      <c r="E76" s="230">
        <v>-1.6</v>
      </c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08"/>
      <c r="Z76" s="208"/>
      <c r="AA76" s="208"/>
      <c r="AB76" s="208"/>
      <c r="AC76" s="208"/>
      <c r="AD76" s="208"/>
      <c r="AE76" s="208"/>
      <c r="AF76" s="208"/>
      <c r="AG76" s="208" t="s">
        <v>142</v>
      </c>
      <c r="AH76" s="208">
        <v>0</v>
      </c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</row>
    <row r="77" spans="1:60" outlineLevel="1" x14ac:dyDescent="0.25">
      <c r="A77" s="225"/>
      <c r="B77" s="226"/>
      <c r="C77" s="255" t="s">
        <v>199</v>
      </c>
      <c r="D77" s="229"/>
      <c r="E77" s="230">
        <v>3.3</v>
      </c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08"/>
      <c r="Z77" s="208"/>
      <c r="AA77" s="208"/>
      <c r="AB77" s="208"/>
      <c r="AC77" s="208"/>
      <c r="AD77" s="208"/>
      <c r="AE77" s="208"/>
      <c r="AF77" s="208"/>
      <c r="AG77" s="208" t="s">
        <v>142</v>
      </c>
      <c r="AH77" s="208">
        <v>0</v>
      </c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outlineLevel="1" x14ac:dyDescent="0.25">
      <c r="A78" s="225"/>
      <c r="B78" s="226"/>
      <c r="C78" s="255" t="s">
        <v>200</v>
      </c>
      <c r="D78" s="229"/>
      <c r="E78" s="230">
        <v>8.06</v>
      </c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08"/>
      <c r="Z78" s="208"/>
      <c r="AA78" s="208"/>
      <c r="AB78" s="208"/>
      <c r="AC78" s="208"/>
      <c r="AD78" s="208"/>
      <c r="AE78" s="208"/>
      <c r="AF78" s="208"/>
      <c r="AG78" s="208" t="s">
        <v>142</v>
      </c>
      <c r="AH78" s="208">
        <v>0</v>
      </c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outlineLevel="1" x14ac:dyDescent="0.25">
      <c r="A79" s="225"/>
      <c r="B79" s="226"/>
      <c r="C79" s="255" t="s">
        <v>201</v>
      </c>
      <c r="D79" s="229"/>
      <c r="E79" s="230">
        <v>-1.4</v>
      </c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08"/>
      <c r="Z79" s="208"/>
      <c r="AA79" s="208"/>
      <c r="AB79" s="208"/>
      <c r="AC79" s="208"/>
      <c r="AD79" s="208"/>
      <c r="AE79" s="208"/>
      <c r="AF79" s="208"/>
      <c r="AG79" s="208" t="s">
        <v>142</v>
      </c>
      <c r="AH79" s="208">
        <v>0</v>
      </c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ht="20.399999999999999" outlineLevel="1" x14ac:dyDescent="0.25">
      <c r="A80" s="240">
        <v>19</v>
      </c>
      <c r="B80" s="241" t="s">
        <v>215</v>
      </c>
      <c r="C80" s="254" t="s">
        <v>216</v>
      </c>
      <c r="D80" s="242" t="s">
        <v>150</v>
      </c>
      <c r="E80" s="243">
        <v>2.5</v>
      </c>
      <c r="F80" s="244"/>
      <c r="G80" s="245">
        <f>ROUND(E80*F80,2)</f>
        <v>0</v>
      </c>
      <c r="H80" s="228">
        <v>164.95</v>
      </c>
      <c r="I80" s="227">
        <f>ROUND(E80*H80,2)</f>
        <v>412.38</v>
      </c>
      <c r="J80" s="228">
        <v>930.05</v>
      </c>
      <c r="K80" s="227">
        <f>ROUND(E80*J80,2)</f>
        <v>2325.13</v>
      </c>
      <c r="L80" s="227">
        <v>15</v>
      </c>
      <c r="M80" s="227">
        <f>G80*(1+L80/100)</f>
        <v>0</v>
      </c>
      <c r="N80" s="227">
        <v>5.8500000000000003E-2</v>
      </c>
      <c r="O80" s="227">
        <f>ROUND(E80*N80,2)</f>
        <v>0.15</v>
      </c>
      <c r="P80" s="227">
        <v>0</v>
      </c>
      <c r="Q80" s="227">
        <f>ROUND(E80*P80,2)</f>
        <v>0</v>
      </c>
      <c r="R80" s="227"/>
      <c r="S80" s="227" t="s">
        <v>137</v>
      </c>
      <c r="T80" s="227" t="s">
        <v>137</v>
      </c>
      <c r="U80" s="227">
        <v>1.86904</v>
      </c>
      <c r="V80" s="227">
        <f>ROUND(E80*U80,2)</f>
        <v>4.67</v>
      </c>
      <c r="W80" s="227"/>
      <c r="X80" s="227" t="s">
        <v>139</v>
      </c>
      <c r="Y80" s="208"/>
      <c r="Z80" s="208"/>
      <c r="AA80" s="208"/>
      <c r="AB80" s="208"/>
      <c r="AC80" s="208"/>
      <c r="AD80" s="208"/>
      <c r="AE80" s="208"/>
      <c r="AF80" s="208"/>
      <c r="AG80" s="208" t="s">
        <v>140</v>
      </c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</row>
    <row r="81" spans="1:60" outlineLevel="1" x14ac:dyDescent="0.25">
      <c r="A81" s="225"/>
      <c r="B81" s="226"/>
      <c r="C81" s="255" t="s">
        <v>217</v>
      </c>
      <c r="D81" s="229"/>
      <c r="E81" s="230">
        <v>0.7</v>
      </c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08"/>
      <c r="Z81" s="208"/>
      <c r="AA81" s="208"/>
      <c r="AB81" s="208"/>
      <c r="AC81" s="208"/>
      <c r="AD81" s="208"/>
      <c r="AE81" s="208"/>
      <c r="AF81" s="208"/>
      <c r="AG81" s="208" t="s">
        <v>142</v>
      </c>
      <c r="AH81" s="208">
        <v>0</v>
      </c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</row>
    <row r="82" spans="1:60" outlineLevel="1" x14ac:dyDescent="0.25">
      <c r="A82" s="225"/>
      <c r="B82" s="226"/>
      <c r="C82" s="255" t="s">
        <v>218</v>
      </c>
      <c r="D82" s="229"/>
      <c r="E82" s="230">
        <v>0.6</v>
      </c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08"/>
      <c r="Z82" s="208"/>
      <c r="AA82" s="208"/>
      <c r="AB82" s="208"/>
      <c r="AC82" s="208"/>
      <c r="AD82" s="208"/>
      <c r="AE82" s="208"/>
      <c r="AF82" s="208"/>
      <c r="AG82" s="208" t="s">
        <v>142</v>
      </c>
      <c r="AH82" s="208">
        <v>0</v>
      </c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1" x14ac:dyDescent="0.25">
      <c r="A83" s="225"/>
      <c r="B83" s="226"/>
      <c r="C83" s="255" t="s">
        <v>219</v>
      </c>
      <c r="D83" s="229"/>
      <c r="E83" s="230">
        <v>1.2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08"/>
      <c r="Z83" s="208"/>
      <c r="AA83" s="208"/>
      <c r="AB83" s="208"/>
      <c r="AC83" s="208"/>
      <c r="AD83" s="208"/>
      <c r="AE83" s="208"/>
      <c r="AF83" s="208"/>
      <c r="AG83" s="208" t="s">
        <v>142</v>
      </c>
      <c r="AH83" s="208">
        <v>0</v>
      </c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outlineLevel="1" x14ac:dyDescent="0.25">
      <c r="A84" s="240">
        <v>20</v>
      </c>
      <c r="B84" s="241" t="s">
        <v>220</v>
      </c>
      <c r="C84" s="254" t="s">
        <v>221</v>
      </c>
      <c r="D84" s="242" t="s">
        <v>150</v>
      </c>
      <c r="E84" s="243">
        <v>9.5299999999999994</v>
      </c>
      <c r="F84" s="244"/>
      <c r="G84" s="245">
        <f>ROUND(E84*F84,2)</f>
        <v>0</v>
      </c>
      <c r="H84" s="228">
        <v>56.81</v>
      </c>
      <c r="I84" s="227">
        <f>ROUND(E84*H84,2)</f>
        <v>541.4</v>
      </c>
      <c r="J84" s="228">
        <v>324.99</v>
      </c>
      <c r="K84" s="227">
        <f>ROUND(E84*J84,2)</f>
        <v>3097.15</v>
      </c>
      <c r="L84" s="227">
        <v>15</v>
      </c>
      <c r="M84" s="227">
        <f>G84*(1+L84/100)</f>
        <v>0</v>
      </c>
      <c r="N84" s="227">
        <v>4.5580000000000002E-2</v>
      </c>
      <c r="O84" s="227">
        <f>ROUND(E84*N84,2)</f>
        <v>0.43</v>
      </c>
      <c r="P84" s="227">
        <v>0</v>
      </c>
      <c r="Q84" s="227">
        <f>ROUND(E84*P84,2)</f>
        <v>0</v>
      </c>
      <c r="R84" s="227"/>
      <c r="S84" s="227" t="s">
        <v>137</v>
      </c>
      <c r="T84" s="227" t="s">
        <v>138</v>
      </c>
      <c r="U84" s="227">
        <v>0.60799999999999998</v>
      </c>
      <c r="V84" s="227">
        <f>ROUND(E84*U84,2)</f>
        <v>5.79</v>
      </c>
      <c r="W84" s="227"/>
      <c r="X84" s="227" t="s">
        <v>139</v>
      </c>
      <c r="Y84" s="208"/>
      <c r="Z84" s="208"/>
      <c r="AA84" s="208"/>
      <c r="AB84" s="208"/>
      <c r="AC84" s="208"/>
      <c r="AD84" s="208"/>
      <c r="AE84" s="208"/>
      <c r="AF84" s="208"/>
      <c r="AG84" s="208" t="s">
        <v>140</v>
      </c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</row>
    <row r="85" spans="1:60" outlineLevel="1" x14ac:dyDescent="0.25">
      <c r="A85" s="225"/>
      <c r="B85" s="226"/>
      <c r="C85" s="255" t="s">
        <v>222</v>
      </c>
      <c r="D85" s="229"/>
      <c r="E85" s="230">
        <v>2.25</v>
      </c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08"/>
      <c r="Z85" s="208"/>
      <c r="AA85" s="208"/>
      <c r="AB85" s="208"/>
      <c r="AC85" s="208"/>
      <c r="AD85" s="208"/>
      <c r="AE85" s="208"/>
      <c r="AF85" s="208"/>
      <c r="AG85" s="208" t="s">
        <v>142</v>
      </c>
      <c r="AH85" s="208">
        <v>0</v>
      </c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1" x14ac:dyDescent="0.25">
      <c r="A86" s="225"/>
      <c r="B86" s="226"/>
      <c r="C86" s="255" t="s">
        <v>223</v>
      </c>
      <c r="D86" s="229"/>
      <c r="E86" s="230">
        <v>4.42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08"/>
      <c r="Z86" s="208"/>
      <c r="AA86" s="208"/>
      <c r="AB86" s="208"/>
      <c r="AC86" s="208"/>
      <c r="AD86" s="208"/>
      <c r="AE86" s="208"/>
      <c r="AF86" s="208"/>
      <c r="AG86" s="208" t="s">
        <v>142</v>
      </c>
      <c r="AH86" s="208">
        <v>0</v>
      </c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1" x14ac:dyDescent="0.25">
      <c r="A87" s="225"/>
      <c r="B87" s="226"/>
      <c r="C87" s="255" t="s">
        <v>224</v>
      </c>
      <c r="D87" s="229"/>
      <c r="E87" s="230">
        <v>2.86</v>
      </c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08"/>
      <c r="Z87" s="208"/>
      <c r="AA87" s="208"/>
      <c r="AB87" s="208"/>
      <c r="AC87" s="208"/>
      <c r="AD87" s="208"/>
      <c r="AE87" s="208"/>
      <c r="AF87" s="208"/>
      <c r="AG87" s="208" t="s">
        <v>142</v>
      </c>
      <c r="AH87" s="208">
        <v>0</v>
      </c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ht="20.399999999999999" outlineLevel="1" x14ac:dyDescent="0.25">
      <c r="A88" s="240">
        <v>21</v>
      </c>
      <c r="B88" s="241" t="s">
        <v>225</v>
      </c>
      <c r="C88" s="254" t="s">
        <v>226</v>
      </c>
      <c r="D88" s="242" t="s">
        <v>150</v>
      </c>
      <c r="E88" s="243">
        <v>25.88</v>
      </c>
      <c r="F88" s="244"/>
      <c r="G88" s="245">
        <f>ROUND(E88*F88,2)</f>
        <v>0</v>
      </c>
      <c r="H88" s="228">
        <v>101.72</v>
      </c>
      <c r="I88" s="227">
        <f>ROUND(E88*H88,2)</f>
        <v>2632.51</v>
      </c>
      <c r="J88" s="228">
        <v>207.48</v>
      </c>
      <c r="K88" s="227">
        <f>ROUND(E88*J88,2)</f>
        <v>5369.58</v>
      </c>
      <c r="L88" s="227">
        <v>15</v>
      </c>
      <c r="M88" s="227">
        <f>G88*(1+L88/100)</f>
        <v>0</v>
      </c>
      <c r="N88" s="227">
        <v>3.6099999999999999E-3</v>
      </c>
      <c r="O88" s="227">
        <f>ROUND(E88*N88,2)</f>
        <v>0.09</v>
      </c>
      <c r="P88" s="227">
        <v>0</v>
      </c>
      <c r="Q88" s="227">
        <f>ROUND(E88*P88,2)</f>
        <v>0</v>
      </c>
      <c r="R88" s="227"/>
      <c r="S88" s="227" t="s">
        <v>137</v>
      </c>
      <c r="T88" s="227" t="s">
        <v>138</v>
      </c>
      <c r="U88" s="227">
        <v>0.36199999999999999</v>
      </c>
      <c r="V88" s="227">
        <f>ROUND(E88*U88,2)</f>
        <v>9.3699999999999992</v>
      </c>
      <c r="W88" s="227"/>
      <c r="X88" s="227" t="s">
        <v>139</v>
      </c>
      <c r="Y88" s="208"/>
      <c r="Z88" s="208"/>
      <c r="AA88" s="208"/>
      <c r="AB88" s="208"/>
      <c r="AC88" s="208"/>
      <c r="AD88" s="208"/>
      <c r="AE88" s="208"/>
      <c r="AF88" s="208"/>
      <c r="AG88" s="208" t="s">
        <v>140</v>
      </c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outlineLevel="1" x14ac:dyDescent="0.25">
      <c r="A89" s="225"/>
      <c r="B89" s="226"/>
      <c r="C89" s="255" t="s">
        <v>199</v>
      </c>
      <c r="D89" s="229"/>
      <c r="E89" s="230">
        <v>3.3</v>
      </c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08"/>
      <c r="Z89" s="208"/>
      <c r="AA89" s="208"/>
      <c r="AB89" s="208"/>
      <c r="AC89" s="208"/>
      <c r="AD89" s="208"/>
      <c r="AE89" s="208"/>
      <c r="AF89" s="208"/>
      <c r="AG89" s="208" t="s">
        <v>142</v>
      </c>
      <c r="AH89" s="208">
        <v>0</v>
      </c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</row>
    <row r="90" spans="1:60" outlineLevel="1" x14ac:dyDescent="0.25">
      <c r="A90" s="225"/>
      <c r="B90" s="226"/>
      <c r="C90" s="255" t="s">
        <v>200</v>
      </c>
      <c r="D90" s="229"/>
      <c r="E90" s="230">
        <v>8.06</v>
      </c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08"/>
      <c r="Z90" s="208"/>
      <c r="AA90" s="208"/>
      <c r="AB90" s="208"/>
      <c r="AC90" s="208"/>
      <c r="AD90" s="208"/>
      <c r="AE90" s="208"/>
      <c r="AF90" s="208"/>
      <c r="AG90" s="208" t="s">
        <v>142</v>
      </c>
      <c r="AH90" s="208">
        <v>0</v>
      </c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outlineLevel="1" x14ac:dyDescent="0.25">
      <c r="A91" s="225"/>
      <c r="B91" s="226"/>
      <c r="C91" s="255" t="s">
        <v>201</v>
      </c>
      <c r="D91" s="229"/>
      <c r="E91" s="230">
        <v>-1.4</v>
      </c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08"/>
      <c r="Z91" s="208"/>
      <c r="AA91" s="208"/>
      <c r="AB91" s="208"/>
      <c r="AC91" s="208"/>
      <c r="AD91" s="208"/>
      <c r="AE91" s="208"/>
      <c r="AF91" s="208"/>
      <c r="AG91" s="208" t="s">
        <v>142</v>
      </c>
      <c r="AH91" s="208">
        <v>0</v>
      </c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</row>
    <row r="92" spans="1:60" outlineLevel="1" x14ac:dyDescent="0.25">
      <c r="A92" s="225"/>
      <c r="B92" s="226"/>
      <c r="C92" s="255" t="s">
        <v>227</v>
      </c>
      <c r="D92" s="229"/>
      <c r="E92" s="230">
        <v>7.02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08"/>
      <c r="Z92" s="208"/>
      <c r="AA92" s="208"/>
      <c r="AB92" s="208"/>
      <c r="AC92" s="208"/>
      <c r="AD92" s="208"/>
      <c r="AE92" s="208"/>
      <c r="AF92" s="208"/>
      <c r="AG92" s="208" t="s">
        <v>142</v>
      </c>
      <c r="AH92" s="208">
        <v>0</v>
      </c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</row>
    <row r="93" spans="1:60" outlineLevel="1" x14ac:dyDescent="0.25">
      <c r="A93" s="225"/>
      <c r="B93" s="226"/>
      <c r="C93" s="255" t="s">
        <v>152</v>
      </c>
      <c r="D93" s="229"/>
      <c r="E93" s="230">
        <v>-2.8</v>
      </c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08"/>
      <c r="Z93" s="208"/>
      <c r="AA93" s="208"/>
      <c r="AB93" s="208"/>
      <c r="AC93" s="208"/>
      <c r="AD93" s="208"/>
      <c r="AE93" s="208"/>
      <c r="AF93" s="208"/>
      <c r="AG93" s="208" t="s">
        <v>142</v>
      </c>
      <c r="AH93" s="208">
        <v>0</v>
      </c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</row>
    <row r="94" spans="1:60" outlineLevel="1" x14ac:dyDescent="0.25">
      <c r="A94" s="225"/>
      <c r="B94" s="226"/>
      <c r="C94" s="255" t="s">
        <v>228</v>
      </c>
      <c r="D94" s="229"/>
      <c r="E94" s="230">
        <v>6.76</v>
      </c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08"/>
      <c r="Z94" s="208"/>
      <c r="AA94" s="208"/>
      <c r="AB94" s="208"/>
      <c r="AC94" s="208"/>
      <c r="AD94" s="208"/>
      <c r="AE94" s="208"/>
      <c r="AF94" s="208"/>
      <c r="AG94" s="208" t="s">
        <v>142</v>
      </c>
      <c r="AH94" s="208">
        <v>0</v>
      </c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</row>
    <row r="95" spans="1:60" outlineLevel="1" x14ac:dyDescent="0.25">
      <c r="A95" s="225"/>
      <c r="B95" s="226"/>
      <c r="C95" s="255" t="s">
        <v>229</v>
      </c>
      <c r="D95" s="229"/>
      <c r="E95" s="230">
        <v>4.9400000000000004</v>
      </c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08"/>
      <c r="Z95" s="208"/>
      <c r="AA95" s="208"/>
      <c r="AB95" s="208"/>
      <c r="AC95" s="208"/>
      <c r="AD95" s="208"/>
      <c r="AE95" s="208"/>
      <c r="AF95" s="208"/>
      <c r="AG95" s="208" t="s">
        <v>142</v>
      </c>
      <c r="AH95" s="208">
        <v>0</v>
      </c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</row>
    <row r="96" spans="1:60" outlineLevel="1" x14ac:dyDescent="0.25">
      <c r="A96" s="240">
        <v>22</v>
      </c>
      <c r="B96" s="241" t="s">
        <v>230</v>
      </c>
      <c r="C96" s="254" t="s">
        <v>231</v>
      </c>
      <c r="D96" s="242" t="s">
        <v>150</v>
      </c>
      <c r="E96" s="243">
        <v>159.68</v>
      </c>
      <c r="F96" s="244"/>
      <c r="G96" s="245">
        <f>ROUND(E96*F96,2)</f>
        <v>0</v>
      </c>
      <c r="H96" s="228">
        <v>44.68</v>
      </c>
      <c r="I96" s="227">
        <f>ROUND(E96*H96,2)</f>
        <v>7134.5</v>
      </c>
      <c r="J96" s="228">
        <v>47.52</v>
      </c>
      <c r="K96" s="227">
        <f>ROUND(E96*J96,2)</f>
        <v>7587.99</v>
      </c>
      <c r="L96" s="227">
        <v>15</v>
      </c>
      <c r="M96" s="227">
        <f>G96*(1+L96/100)</f>
        <v>0</v>
      </c>
      <c r="N96" s="227">
        <v>2.5999999999999998E-4</v>
      </c>
      <c r="O96" s="227">
        <f>ROUND(E96*N96,2)</f>
        <v>0.04</v>
      </c>
      <c r="P96" s="227">
        <v>0</v>
      </c>
      <c r="Q96" s="227">
        <f>ROUND(E96*P96,2)</f>
        <v>0</v>
      </c>
      <c r="R96" s="227"/>
      <c r="S96" s="227" t="s">
        <v>137</v>
      </c>
      <c r="T96" s="227" t="s">
        <v>138</v>
      </c>
      <c r="U96" s="227">
        <v>0.09</v>
      </c>
      <c r="V96" s="227">
        <f>ROUND(E96*U96,2)</f>
        <v>14.37</v>
      </c>
      <c r="W96" s="227"/>
      <c r="X96" s="227" t="s">
        <v>139</v>
      </c>
      <c r="Y96" s="208"/>
      <c r="Z96" s="208"/>
      <c r="AA96" s="208"/>
      <c r="AB96" s="208"/>
      <c r="AC96" s="208"/>
      <c r="AD96" s="208"/>
      <c r="AE96" s="208"/>
      <c r="AF96" s="208"/>
      <c r="AG96" s="208" t="s">
        <v>140</v>
      </c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8"/>
      <c r="BD96" s="208"/>
      <c r="BE96" s="208"/>
      <c r="BF96" s="208"/>
      <c r="BG96" s="208"/>
      <c r="BH96" s="208"/>
    </row>
    <row r="97" spans="1:60" outlineLevel="1" x14ac:dyDescent="0.25">
      <c r="A97" s="225"/>
      <c r="B97" s="226"/>
      <c r="C97" s="255" t="s">
        <v>189</v>
      </c>
      <c r="D97" s="229"/>
      <c r="E97" s="230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08"/>
      <c r="Z97" s="208"/>
      <c r="AA97" s="208"/>
      <c r="AB97" s="208"/>
      <c r="AC97" s="208"/>
      <c r="AD97" s="208"/>
      <c r="AE97" s="208"/>
      <c r="AF97" s="208"/>
      <c r="AG97" s="208" t="s">
        <v>142</v>
      </c>
      <c r="AH97" s="208">
        <v>0</v>
      </c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208"/>
      <c r="BF97" s="208"/>
      <c r="BG97" s="208"/>
      <c r="BH97" s="208"/>
    </row>
    <row r="98" spans="1:60" outlineLevel="1" x14ac:dyDescent="0.25">
      <c r="A98" s="225"/>
      <c r="B98" s="226"/>
      <c r="C98" s="255" t="s">
        <v>190</v>
      </c>
      <c r="D98" s="229"/>
      <c r="E98" s="230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08"/>
      <c r="Z98" s="208"/>
      <c r="AA98" s="208"/>
      <c r="AB98" s="208"/>
      <c r="AC98" s="208"/>
      <c r="AD98" s="208"/>
      <c r="AE98" s="208"/>
      <c r="AF98" s="208"/>
      <c r="AG98" s="208" t="s">
        <v>142</v>
      </c>
      <c r="AH98" s="208">
        <v>0</v>
      </c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8"/>
    </row>
    <row r="99" spans="1:60" outlineLevel="1" x14ac:dyDescent="0.25">
      <c r="A99" s="225"/>
      <c r="B99" s="226"/>
      <c r="C99" s="255" t="s">
        <v>191</v>
      </c>
      <c r="D99" s="229"/>
      <c r="E99" s="230">
        <v>32.76</v>
      </c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08"/>
      <c r="Z99" s="208"/>
      <c r="AA99" s="208"/>
      <c r="AB99" s="208"/>
      <c r="AC99" s="208"/>
      <c r="AD99" s="208"/>
      <c r="AE99" s="208"/>
      <c r="AF99" s="208"/>
      <c r="AG99" s="208" t="s">
        <v>142</v>
      </c>
      <c r="AH99" s="208">
        <v>0</v>
      </c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</row>
    <row r="100" spans="1:60" outlineLevel="1" x14ac:dyDescent="0.25">
      <c r="A100" s="225"/>
      <c r="B100" s="226"/>
      <c r="C100" s="255" t="s">
        <v>152</v>
      </c>
      <c r="D100" s="229"/>
      <c r="E100" s="230">
        <v>-2.8</v>
      </c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08"/>
      <c r="Z100" s="208"/>
      <c r="AA100" s="208"/>
      <c r="AB100" s="208"/>
      <c r="AC100" s="208"/>
      <c r="AD100" s="208"/>
      <c r="AE100" s="208"/>
      <c r="AF100" s="208"/>
      <c r="AG100" s="208" t="s">
        <v>142</v>
      </c>
      <c r="AH100" s="208">
        <v>0</v>
      </c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</row>
    <row r="101" spans="1:60" outlineLevel="1" x14ac:dyDescent="0.25">
      <c r="A101" s="225"/>
      <c r="B101" s="226"/>
      <c r="C101" s="255" t="s">
        <v>192</v>
      </c>
      <c r="D101" s="229"/>
      <c r="E101" s="230">
        <v>-6.4</v>
      </c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08"/>
      <c r="Z101" s="208"/>
      <c r="AA101" s="208"/>
      <c r="AB101" s="208"/>
      <c r="AC101" s="208"/>
      <c r="AD101" s="208"/>
      <c r="AE101" s="208"/>
      <c r="AF101" s="208"/>
      <c r="AG101" s="208" t="s">
        <v>142</v>
      </c>
      <c r="AH101" s="208">
        <v>0</v>
      </c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</row>
    <row r="102" spans="1:60" outlineLevel="1" x14ac:dyDescent="0.25">
      <c r="A102" s="225"/>
      <c r="B102" s="226"/>
      <c r="C102" s="255" t="s">
        <v>193</v>
      </c>
      <c r="D102" s="229"/>
      <c r="E102" s="230">
        <v>29.12</v>
      </c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08"/>
      <c r="Z102" s="208"/>
      <c r="AA102" s="208"/>
      <c r="AB102" s="208"/>
      <c r="AC102" s="208"/>
      <c r="AD102" s="208"/>
      <c r="AE102" s="208"/>
      <c r="AF102" s="208"/>
      <c r="AG102" s="208" t="s">
        <v>142</v>
      </c>
      <c r="AH102" s="208">
        <v>0</v>
      </c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</row>
    <row r="103" spans="1:60" outlineLevel="1" x14ac:dyDescent="0.25">
      <c r="A103" s="225"/>
      <c r="B103" s="226"/>
      <c r="C103" s="255" t="s">
        <v>194</v>
      </c>
      <c r="D103" s="229"/>
      <c r="E103" s="230">
        <v>-1.6</v>
      </c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08"/>
      <c r="Z103" s="208"/>
      <c r="AA103" s="208"/>
      <c r="AB103" s="208"/>
      <c r="AC103" s="208"/>
      <c r="AD103" s="208"/>
      <c r="AE103" s="208"/>
      <c r="AF103" s="208"/>
      <c r="AG103" s="208" t="s">
        <v>142</v>
      </c>
      <c r="AH103" s="208">
        <v>0</v>
      </c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</row>
    <row r="104" spans="1:60" outlineLevel="1" x14ac:dyDescent="0.25">
      <c r="A104" s="225"/>
      <c r="B104" s="226"/>
      <c r="C104" s="255" t="s">
        <v>195</v>
      </c>
      <c r="D104" s="229"/>
      <c r="E104" s="230">
        <v>36.92</v>
      </c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08"/>
      <c r="Z104" s="208"/>
      <c r="AA104" s="208"/>
      <c r="AB104" s="208"/>
      <c r="AC104" s="208"/>
      <c r="AD104" s="208"/>
      <c r="AE104" s="208"/>
      <c r="AF104" s="208"/>
      <c r="AG104" s="208" t="s">
        <v>142</v>
      </c>
      <c r="AH104" s="208">
        <v>0</v>
      </c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</row>
    <row r="105" spans="1:60" outlineLevel="1" x14ac:dyDescent="0.25">
      <c r="A105" s="225"/>
      <c r="B105" s="226"/>
      <c r="C105" s="255" t="s">
        <v>194</v>
      </c>
      <c r="D105" s="229"/>
      <c r="E105" s="230">
        <v>-1.6</v>
      </c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08"/>
      <c r="Z105" s="208"/>
      <c r="AA105" s="208"/>
      <c r="AB105" s="208"/>
      <c r="AC105" s="208"/>
      <c r="AD105" s="208"/>
      <c r="AE105" s="208"/>
      <c r="AF105" s="208"/>
      <c r="AG105" s="208" t="s">
        <v>142</v>
      </c>
      <c r="AH105" s="208">
        <v>0</v>
      </c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</row>
    <row r="106" spans="1:60" outlineLevel="1" x14ac:dyDescent="0.25">
      <c r="A106" s="225"/>
      <c r="B106" s="226"/>
      <c r="C106" s="255" t="s">
        <v>196</v>
      </c>
      <c r="D106" s="229"/>
      <c r="E106" s="230">
        <v>44.72</v>
      </c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08"/>
      <c r="Z106" s="208"/>
      <c r="AA106" s="208"/>
      <c r="AB106" s="208"/>
      <c r="AC106" s="208"/>
      <c r="AD106" s="208"/>
      <c r="AE106" s="208"/>
      <c r="AF106" s="208"/>
      <c r="AG106" s="208" t="s">
        <v>142</v>
      </c>
      <c r="AH106" s="208">
        <v>0</v>
      </c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</row>
    <row r="107" spans="1:60" outlineLevel="1" x14ac:dyDescent="0.25">
      <c r="A107" s="225"/>
      <c r="B107" s="226"/>
      <c r="C107" s="255" t="s">
        <v>197</v>
      </c>
      <c r="D107" s="229"/>
      <c r="E107" s="230">
        <v>-3.2</v>
      </c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08"/>
      <c r="Z107" s="208"/>
      <c r="AA107" s="208"/>
      <c r="AB107" s="208"/>
      <c r="AC107" s="208"/>
      <c r="AD107" s="208"/>
      <c r="AE107" s="208"/>
      <c r="AF107" s="208"/>
      <c r="AG107" s="208" t="s">
        <v>142</v>
      </c>
      <c r="AH107" s="208">
        <v>0</v>
      </c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</row>
    <row r="108" spans="1:60" outlineLevel="1" x14ac:dyDescent="0.25">
      <c r="A108" s="225"/>
      <c r="B108" s="226"/>
      <c r="C108" s="255" t="s">
        <v>198</v>
      </c>
      <c r="D108" s="229"/>
      <c r="E108" s="230">
        <v>23.4</v>
      </c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08"/>
      <c r="Z108" s="208"/>
      <c r="AA108" s="208"/>
      <c r="AB108" s="208"/>
      <c r="AC108" s="208"/>
      <c r="AD108" s="208"/>
      <c r="AE108" s="208"/>
      <c r="AF108" s="208"/>
      <c r="AG108" s="208" t="s">
        <v>142</v>
      </c>
      <c r="AH108" s="208">
        <v>0</v>
      </c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</row>
    <row r="109" spans="1:60" outlineLevel="1" x14ac:dyDescent="0.25">
      <c r="A109" s="225"/>
      <c r="B109" s="226"/>
      <c r="C109" s="255" t="s">
        <v>194</v>
      </c>
      <c r="D109" s="229"/>
      <c r="E109" s="230">
        <v>-1.6</v>
      </c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08"/>
      <c r="Z109" s="208"/>
      <c r="AA109" s="208"/>
      <c r="AB109" s="208"/>
      <c r="AC109" s="208"/>
      <c r="AD109" s="208"/>
      <c r="AE109" s="208"/>
      <c r="AF109" s="208"/>
      <c r="AG109" s="208" t="s">
        <v>142</v>
      </c>
      <c r="AH109" s="208">
        <v>0</v>
      </c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</row>
    <row r="110" spans="1:60" outlineLevel="1" x14ac:dyDescent="0.25">
      <c r="A110" s="225"/>
      <c r="B110" s="226"/>
      <c r="C110" s="255" t="s">
        <v>199</v>
      </c>
      <c r="D110" s="229"/>
      <c r="E110" s="230">
        <v>3.3</v>
      </c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08"/>
      <c r="Z110" s="208"/>
      <c r="AA110" s="208"/>
      <c r="AB110" s="208"/>
      <c r="AC110" s="208"/>
      <c r="AD110" s="208"/>
      <c r="AE110" s="208"/>
      <c r="AF110" s="208"/>
      <c r="AG110" s="208" t="s">
        <v>142</v>
      </c>
      <c r="AH110" s="208">
        <v>0</v>
      </c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</row>
    <row r="111" spans="1:60" outlineLevel="1" x14ac:dyDescent="0.25">
      <c r="A111" s="225"/>
      <c r="B111" s="226"/>
      <c r="C111" s="255" t="s">
        <v>200</v>
      </c>
      <c r="D111" s="229"/>
      <c r="E111" s="230">
        <v>8.06</v>
      </c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08"/>
      <c r="Z111" s="208"/>
      <c r="AA111" s="208"/>
      <c r="AB111" s="208"/>
      <c r="AC111" s="208"/>
      <c r="AD111" s="208"/>
      <c r="AE111" s="208"/>
      <c r="AF111" s="208"/>
      <c r="AG111" s="208" t="s">
        <v>142</v>
      </c>
      <c r="AH111" s="208">
        <v>0</v>
      </c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</row>
    <row r="112" spans="1:60" outlineLevel="1" x14ac:dyDescent="0.25">
      <c r="A112" s="225"/>
      <c r="B112" s="226"/>
      <c r="C112" s="255" t="s">
        <v>201</v>
      </c>
      <c r="D112" s="229"/>
      <c r="E112" s="230">
        <v>-1.4</v>
      </c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08"/>
      <c r="Z112" s="208"/>
      <c r="AA112" s="208"/>
      <c r="AB112" s="208"/>
      <c r="AC112" s="208"/>
      <c r="AD112" s="208"/>
      <c r="AE112" s="208"/>
      <c r="AF112" s="208"/>
      <c r="AG112" s="208" t="s">
        <v>142</v>
      </c>
      <c r="AH112" s="208">
        <v>0</v>
      </c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</row>
    <row r="113" spans="1:60" ht="20.399999999999999" outlineLevel="1" x14ac:dyDescent="0.25">
      <c r="A113" s="246">
        <v>23</v>
      </c>
      <c r="B113" s="247" t="s">
        <v>232</v>
      </c>
      <c r="C113" s="256" t="s">
        <v>233</v>
      </c>
      <c r="D113" s="248" t="s">
        <v>158</v>
      </c>
      <c r="E113" s="249">
        <v>40</v>
      </c>
      <c r="F113" s="250"/>
      <c r="G113" s="251">
        <f>ROUND(E113*F113,2)</f>
        <v>0</v>
      </c>
      <c r="H113" s="228">
        <v>0</v>
      </c>
      <c r="I113" s="227">
        <f>ROUND(E113*H113,2)</f>
        <v>0</v>
      </c>
      <c r="J113" s="228">
        <v>72</v>
      </c>
      <c r="K113" s="227">
        <f>ROUND(E113*J113,2)</f>
        <v>2880</v>
      </c>
      <c r="L113" s="227">
        <v>15</v>
      </c>
      <c r="M113" s="227">
        <f>G113*(1+L113/100)</f>
        <v>0</v>
      </c>
      <c r="N113" s="227">
        <v>0</v>
      </c>
      <c r="O113" s="227">
        <f>ROUND(E113*N113,2)</f>
        <v>0</v>
      </c>
      <c r="P113" s="227">
        <v>0</v>
      </c>
      <c r="Q113" s="227">
        <f>ROUND(E113*P113,2)</f>
        <v>0</v>
      </c>
      <c r="R113" s="227"/>
      <c r="S113" s="227" t="s">
        <v>173</v>
      </c>
      <c r="T113" s="227" t="s">
        <v>138</v>
      </c>
      <c r="U113" s="227">
        <v>9.4E-2</v>
      </c>
      <c r="V113" s="227">
        <f>ROUND(E113*U113,2)</f>
        <v>3.76</v>
      </c>
      <c r="W113" s="227"/>
      <c r="X113" s="227" t="s">
        <v>139</v>
      </c>
      <c r="Y113" s="208"/>
      <c r="Z113" s="208"/>
      <c r="AA113" s="208"/>
      <c r="AB113" s="208"/>
      <c r="AC113" s="208"/>
      <c r="AD113" s="208"/>
      <c r="AE113" s="208"/>
      <c r="AF113" s="208"/>
      <c r="AG113" s="208" t="s">
        <v>140</v>
      </c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</row>
    <row r="114" spans="1:60" x14ac:dyDescent="0.25">
      <c r="A114" s="234" t="s">
        <v>132</v>
      </c>
      <c r="B114" s="235" t="s">
        <v>60</v>
      </c>
      <c r="C114" s="253" t="s">
        <v>61</v>
      </c>
      <c r="D114" s="236"/>
      <c r="E114" s="237"/>
      <c r="F114" s="238"/>
      <c r="G114" s="239">
        <f>SUMIF(AG115:AG138,"&lt;&gt;NOR",G115:G138)</f>
        <v>0</v>
      </c>
      <c r="H114" s="233"/>
      <c r="I114" s="233">
        <f>SUM(I115:I138)</f>
        <v>20156.23</v>
      </c>
      <c r="J114" s="233"/>
      <c r="K114" s="233">
        <f>SUM(K115:K138)</f>
        <v>13734.22</v>
      </c>
      <c r="L114" s="233"/>
      <c r="M114" s="233">
        <f>SUM(M115:M138)</f>
        <v>0</v>
      </c>
      <c r="N114" s="233"/>
      <c r="O114" s="233">
        <f>SUM(O115:O138)</f>
        <v>0.96</v>
      </c>
      <c r="P114" s="233"/>
      <c r="Q114" s="233">
        <f>SUM(Q115:Q138)</f>
        <v>0</v>
      </c>
      <c r="R114" s="233"/>
      <c r="S114" s="233"/>
      <c r="T114" s="233"/>
      <c r="U114" s="233"/>
      <c r="V114" s="233">
        <f>SUM(V115:V138)</f>
        <v>25.25</v>
      </c>
      <c r="W114" s="233"/>
      <c r="X114" s="233"/>
      <c r="AG114" t="s">
        <v>133</v>
      </c>
    </row>
    <row r="115" spans="1:60" outlineLevel="1" x14ac:dyDescent="0.25">
      <c r="A115" s="240">
        <v>24</v>
      </c>
      <c r="B115" s="241" t="s">
        <v>230</v>
      </c>
      <c r="C115" s="254" t="s">
        <v>231</v>
      </c>
      <c r="D115" s="242" t="s">
        <v>150</v>
      </c>
      <c r="E115" s="243">
        <v>52.83</v>
      </c>
      <c r="F115" s="244"/>
      <c r="G115" s="245">
        <f>ROUND(E115*F115,2)</f>
        <v>0</v>
      </c>
      <c r="H115" s="228">
        <v>44.68</v>
      </c>
      <c r="I115" s="227">
        <f>ROUND(E115*H115,2)</f>
        <v>2360.44</v>
      </c>
      <c r="J115" s="228">
        <v>47.52</v>
      </c>
      <c r="K115" s="227">
        <f>ROUND(E115*J115,2)</f>
        <v>2510.48</v>
      </c>
      <c r="L115" s="227">
        <v>15</v>
      </c>
      <c r="M115" s="227">
        <f>G115*(1+L115/100)</f>
        <v>0</v>
      </c>
      <c r="N115" s="227">
        <v>2.5999999999999998E-4</v>
      </c>
      <c r="O115" s="227">
        <f>ROUND(E115*N115,2)</f>
        <v>0.01</v>
      </c>
      <c r="P115" s="227">
        <v>0</v>
      </c>
      <c r="Q115" s="227">
        <f>ROUND(E115*P115,2)</f>
        <v>0</v>
      </c>
      <c r="R115" s="227"/>
      <c r="S115" s="227" t="s">
        <v>137</v>
      </c>
      <c r="T115" s="227" t="s">
        <v>138</v>
      </c>
      <c r="U115" s="227">
        <v>0.09</v>
      </c>
      <c r="V115" s="227">
        <f>ROUND(E115*U115,2)</f>
        <v>4.75</v>
      </c>
      <c r="W115" s="227"/>
      <c r="X115" s="227" t="s">
        <v>139</v>
      </c>
      <c r="Y115" s="208"/>
      <c r="Z115" s="208"/>
      <c r="AA115" s="208"/>
      <c r="AB115" s="208"/>
      <c r="AC115" s="208"/>
      <c r="AD115" s="208"/>
      <c r="AE115" s="208"/>
      <c r="AF115" s="208"/>
      <c r="AG115" s="208" t="s">
        <v>140</v>
      </c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</row>
    <row r="116" spans="1:60" outlineLevel="1" x14ac:dyDescent="0.25">
      <c r="A116" s="225"/>
      <c r="B116" s="226"/>
      <c r="C116" s="255" t="s">
        <v>168</v>
      </c>
      <c r="D116" s="229"/>
      <c r="E116" s="230">
        <v>7.34</v>
      </c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08"/>
      <c r="Z116" s="208"/>
      <c r="AA116" s="208"/>
      <c r="AB116" s="208"/>
      <c r="AC116" s="208"/>
      <c r="AD116" s="208"/>
      <c r="AE116" s="208"/>
      <c r="AF116" s="208"/>
      <c r="AG116" s="208" t="s">
        <v>142</v>
      </c>
      <c r="AH116" s="208">
        <v>0</v>
      </c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</row>
    <row r="117" spans="1:60" outlineLevel="1" x14ac:dyDescent="0.25">
      <c r="A117" s="225"/>
      <c r="B117" s="226"/>
      <c r="C117" s="255" t="s">
        <v>209</v>
      </c>
      <c r="D117" s="229"/>
      <c r="E117" s="230">
        <v>7.75</v>
      </c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08"/>
      <c r="Z117" s="208"/>
      <c r="AA117" s="208"/>
      <c r="AB117" s="208"/>
      <c r="AC117" s="208"/>
      <c r="AD117" s="208"/>
      <c r="AE117" s="208"/>
      <c r="AF117" s="208"/>
      <c r="AG117" s="208" t="s">
        <v>142</v>
      </c>
      <c r="AH117" s="208">
        <v>0</v>
      </c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</row>
    <row r="118" spans="1:60" outlineLevel="1" x14ac:dyDescent="0.25">
      <c r="A118" s="225"/>
      <c r="B118" s="226"/>
      <c r="C118" s="255" t="s">
        <v>210</v>
      </c>
      <c r="D118" s="229"/>
      <c r="E118" s="230">
        <v>12.04</v>
      </c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08"/>
      <c r="Z118" s="208"/>
      <c r="AA118" s="208"/>
      <c r="AB118" s="208"/>
      <c r="AC118" s="208"/>
      <c r="AD118" s="208"/>
      <c r="AE118" s="208"/>
      <c r="AF118" s="208"/>
      <c r="AG118" s="208" t="s">
        <v>142</v>
      </c>
      <c r="AH118" s="208">
        <v>0</v>
      </c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</row>
    <row r="119" spans="1:60" outlineLevel="1" x14ac:dyDescent="0.25">
      <c r="A119" s="225"/>
      <c r="B119" s="226"/>
      <c r="C119" s="255" t="s">
        <v>169</v>
      </c>
      <c r="D119" s="229"/>
      <c r="E119" s="230">
        <v>2.72</v>
      </c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08"/>
      <c r="Z119" s="208"/>
      <c r="AA119" s="208"/>
      <c r="AB119" s="208"/>
      <c r="AC119" s="208"/>
      <c r="AD119" s="208"/>
      <c r="AE119" s="208"/>
      <c r="AF119" s="208"/>
      <c r="AG119" s="208" t="s">
        <v>142</v>
      </c>
      <c r="AH119" s="208">
        <v>0</v>
      </c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</row>
    <row r="120" spans="1:60" outlineLevel="1" x14ac:dyDescent="0.25">
      <c r="A120" s="225"/>
      <c r="B120" s="226"/>
      <c r="C120" s="255" t="s">
        <v>170</v>
      </c>
      <c r="D120" s="229"/>
      <c r="E120" s="230">
        <v>0.99</v>
      </c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08"/>
      <c r="Z120" s="208"/>
      <c r="AA120" s="208"/>
      <c r="AB120" s="208"/>
      <c r="AC120" s="208"/>
      <c r="AD120" s="208"/>
      <c r="AE120" s="208"/>
      <c r="AF120" s="208"/>
      <c r="AG120" s="208" t="s">
        <v>142</v>
      </c>
      <c r="AH120" s="208">
        <v>0</v>
      </c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</row>
    <row r="121" spans="1:60" outlineLevel="1" x14ac:dyDescent="0.25">
      <c r="A121" s="225"/>
      <c r="B121" s="226"/>
      <c r="C121" s="255" t="s">
        <v>211</v>
      </c>
      <c r="D121" s="229"/>
      <c r="E121" s="230">
        <v>17.05</v>
      </c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08"/>
      <c r="Z121" s="208"/>
      <c r="AA121" s="208"/>
      <c r="AB121" s="208"/>
      <c r="AC121" s="208"/>
      <c r="AD121" s="208"/>
      <c r="AE121" s="208"/>
      <c r="AF121" s="208"/>
      <c r="AG121" s="208" t="s">
        <v>142</v>
      </c>
      <c r="AH121" s="208">
        <v>0</v>
      </c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</row>
    <row r="122" spans="1:60" outlineLevel="1" x14ac:dyDescent="0.25">
      <c r="A122" s="225"/>
      <c r="B122" s="226"/>
      <c r="C122" s="255" t="s">
        <v>212</v>
      </c>
      <c r="D122" s="229"/>
      <c r="E122" s="230">
        <v>4.9400000000000004</v>
      </c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08"/>
      <c r="Z122" s="208"/>
      <c r="AA122" s="208"/>
      <c r="AB122" s="208"/>
      <c r="AC122" s="208"/>
      <c r="AD122" s="208"/>
      <c r="AE122" s="208"/>
      <c r="AF122" s="208"/>
      <c r="AG122" s="208" t="s">
        <v>142</v>
      </c>
      <c r="AH122" s="208">
        <v>0</v>
      </c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</row>
    <row r="123" spans="1:60" outlineLevel="1" x14ac:dyDescent="0.25">
      <c r="A123" s="240">
        <v>25</v>
      </c>
      <c r="B123" s="241" t="s">
        <v>234</v>
      </c>
      <c r="C123" s="254" t="s">
        <v>235</v>
      </c>
      <c r="D123" s="242" t="s">
        <v>150</v>
      </c>
      <c r="E123" s="243">
        <v>52.83</v>
      </c>
      <c r="F123" s="244"/>
      <c r="G123" s="245">
        <f>ROUND(E123*F123,2)</f>
        <v>0</v>
      </c>
      <c r="H123" s="228">
        <v>336.85</v>
      </c>
      <c r="I123" s="227">
        <f>ROUND(E123*H123,2)</f>
        <v>17795.79</v>
      </c>
      <c r="J123" s="228">
        <v>204.55</v>
      </c>
      <c r="K123" s="227">
        <f>ROUND(E123*J123,2)</f>
        <v>10806.38</v>
      </c>
      <c r="L123" s="227">
        <v>15</v>
      </c>
      <c r="M123" s="227">
        <f>G123*(1+L123/100)</f>
        <v>0</v>
      </c>
      <c r="N123" s="227">
        <v>1.806E-2</v>
      </c>
      <c r="O123" s="227">
        <f>ROUND(E123*N123,2)</f>
        <v>0.95</v>
      </c>
      <c r="P123" s="227">
        <v>0</v>
      </c>
      <c r="Q123" s="227">
        <f>ROUND(E123*P123,2)</f>
        <v>0</v>
      </c>
      <c r="R123" s="227"/>
      <c r="S123" s="227" t="s">
        <v>137</v>
      </c>
      <c r="T123" s="227" t="s">
        <v>138</v>
      </c>
      <c r="U123" s="227">
        <v>0.372</v>
      </c>
      <c r="V123" s="227">
        <f>ROUND(E123*U123,2)</f>
        <v>19.649999999999999</v>
      </c>
      <c r="W123" s="227"/>
      <c r="X123" s="227" t="s">
        <v>139</v>
      </c>
      <c r="Y123" s="208"/>
      <c r="Z123" s="208"/>
      <c r="AA123" s="208"/>
      <c r="AB123" s="208"/>
      <c r="AC123" s="208"/>
      <c r="AD123" s="208"/>
      <c r="AE123" s="208"/>
      <c r="AF123" s="208"/>
      <c r="AG123" s="208" t="s">
        <v>140</v>
      </c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</row>
    <row r="124" spans="1:60" outlineLevel="1" x14ac:dyDescent="0.25">
      <c r="A124" s="225"/>
      <c r="B124" s="226"/>
      <c r="C124" s="255" t="s">
        <v>168</v>
      </c>
      <c r="D124" s="229"/>
      <c r="E124" s="230">
        <v>7.34</v>
      </c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08"/>
      <c r="Z124" s="208"/>
      <c r="AA124" s="208"/>
      <c r="AB124" s="208"/>
      <c r="AC124" s="208"/>
      <c r="AD124" s="208"/>
      <c r="AE124" s="208"/>
      <c r="AF124" s="208"/>
      <c r="AG124" s="208" t="s">
        <v>142</v>
      </c>
      <c r="AH124" s="208">
        <v>0</v>
      </c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</row>
    <row r="125" spans="1:60" outlineLevel="1" x14ac:dyDescent="0.25">
      <c r="A125" s="225"/>
      <c r="B125" s="226"/>
      <c r="C125" s="255" t="s">
        <v>209</v>
      </c>
      <c r="D125" s="229"/>
      <c r="E125" s="230">
        <v>7.75</v>
      </c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08"/>
      <c r="Z125" s="208"/>
      <c r="AA125" s="208"/>
      <c r="AB125" s="208"/>
      <c r="AC125" s="208"/>
      <c r="AD125" s="208"/>
      <c r="AE125" s="208"/>
      <c r="AF125" s="208"/>
      <c r="AG125" s="208" t="s">
        <v>142</v>
      </c>
      <c r="AH125" s="208">
        <v>0</v>
      </c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</row>
    <row r="126" spans="1:60" outlineLevel="1" x14ac:dyDescent="0.25">
      <c r="A126" s="225"/>
      <c r="B126" s="226"/>
      <c r="C126" s="255" t="s">
        <v>210</v>
      </c>
      <c r="D126" s="229"/>
      <c r="E126" s="230">
        <v>12.04</v>
      </c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08"/>
      <c r="Z126" s="208"/>
      <c r="AA126" s="208"/>
      <c r="AB126" s="208"/>
      <c r="AC126" s="208"/>
      <c r="AD126" s="208"/>
      <c r="AE126" s="208"/>
      <c r="AF126" s="208"/>
      <c r="AG126" s="208" t="s">
        <v>142</v>
      </c>
      <c r="AH126" s="208">
        <v>0</v>
      </c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</row>
    <row r="127" spans="1:60" outlineLevel="1" x14ac:dyDescent="0.25">
      <c r="A127" s="225"/>
      <c r="B127" s="226"/>
      <c r="C127" s="255" t="s">
        <v>169</v>
      </c>
      <c r="D127" s="229"/>
      <c r="E127" s="230">
        <v>2.72</v>
      </c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08"/>
      <c r="Z127" s="208"/>
      <c r="AA127" s="208"/>
      <c r="AB127" s="208"/>
      <c r="AC127" s="208"/>
      <c r="AD127" s="208"/>
      <c r="AE127" s="208"/>
      <c r="AF127" s="208"/>
      <c r="AG127" s="208" t="s">
        <v>142</v>
      </c>
      <c r="AH127" s="208">
        <v>0</v>
      </c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</row>
    <row r="128" spans="1:60" outlineLevel="1" x14ac:dyDescent="0.25">
      <c r="A128" s="225"/>
      <c r="B128" s="226"/>
      <c r="C128" s="255" t="s">
        <v>170</v>
      </c>
      <c r="D128" s="229"/>
      <c r="E128" s="230">
        <v>0.99</v>
      </c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08"/>
      <c r="Z128" s="208"/>
      <c r="AA128" s="208"/>
      <c r="AB128" s="208"/>
      <c r="AC128" s="208"/>
      <c r="AD128" s="208"/>
      <c r="AE128" s="208"/>
      <c r="AF128" s="208"/>
      <c r="AG128" s="208" t="s">
        <v>142</v>
      </c>
      <c r="AH128" s="208">
        <v>0</v>
      </c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</row>
    <row r="129" spans="1:60" outlineLevel="1" x14ac:dyDescent="0.25">
      <c r="A129" s="225"/>
      <c r="B129" s="226"/>
      <c r="C129" s="255" t="s">
        <v>211</v>
      </c>
      <c r="D129" s="229"/>
      <c r="E129" s="230">
        <v>17.05</v>
      </c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08"/>
      <c r="Z129" s="208"/>
      <c r="AA129" s="208"/>
      <c r="AB129" s="208"/>
      <c r="AC129" s="208"/>
      <c r="AD129" s="208"/>
      <c r="AE129" s="208"/>
      <c r="AF129" s="208"/>
      <c r="AG129" s="208" t="s">
        <v>142</v>
      </c>
      <c r="AH129" s="208">
        <v>0</v>
      </c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</row>
    <row r="130" spans="1:60" outlineLevel="1" x14ac:dyDescent="0.25">
      <c r="A130" s="225"/>
      <c r="B130" s="226"/>
      <c r="C130" s="255" t="s">
        <v>212</v>
      </c>
      <c r="D130" s="229"/>
      <c r="E130" s="230">
        <v>4.9400000000000004</v>
      </c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08"/>
      <c r="Z130" s="208"/>
      <c r="AA130" s="208"/>
      <c r="AB130" s="208"/>
      <c r="AC130" s="208"/>
      <c r="AD130" s="208"/>
      <c r="AE130" s="208"/>
      <c r="AF130" s="208"/>
      <c r="AG130" s="208" t="s">
        <v>142</v>
      </c>
      <c r="AH130" s="208">
        <v>0</v>
      </c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</row>
    <row r="131" spans="1:60" outlineLevel="1" x14ac:dyDescent="0.25">
      <c r="A131" s="240">
        <v>26</v>
      </c>
      <c r="B131" s="241" t="s">
        <v>236</v>
      </c>
      <c r="C131" s="254" t="s">
        <v>237</v>
      </c>
      <c r="D131" s="242" t="s">
        <v>150</v>
      </c>
      <c r="E131" s="243">
        <v>52.83</v>
      </c>
      <c r="F131" s="244"/>
      <c r="G131" s="245">
        <f>ROUND(E131*F131,2)</f>
        <v>0</v>
      </c>
      <c r="H131" s="228">
        <v>0</v>
      </c>
      <c r="I131" s="227">
        <f>ROUND(E131*H131,2)</f>
        <v>0</v>
      </c>
      <c r="J131" s="228">
        <v>7.9</v>
      </c>
      <c r="K131" s="227">
        <f>ROUND(E131*J131,2)</f>
        <v>417.36</v>
      </c>
      <c r="L131" s="227">
        <v>15</v>
      </c>
      <c r="M131" s="227">
        <f>G131*(1+L131/100)</f>
        <v>0</v>
      </c>
      <c r="N131" s="227">
        <v>0</v>
      </c>
      <c r="O131" s="227">
        <f>ROUND(E131*N131,2)</f>
        <v>0</v>
      </c>
      <c r="P131" s="227">
        <v>0</v>
      </c>
      <c r="Q131" s="227">
        <f>ROUND(E131*P131,2)</f>
        <v>0</v>
      </c>
      <c r="R131" s="227"/>
      <c r="S131" s="227" t="s">
        <v>173</v>
      </c>
      <c r="T131" s="227" t="s">
        <v>138</v>
      </c>
      <c r="U131" s="227">
        <v>1.6E-2</v>
      </c>
      <c r="V131" s="227">
        <f>ROUND(E131*U131,2)</f>
        <v>0.85</v>
      </c>
      <c r="W131" s="227"/>
      <c r="X131" s="227" t="s">
        <v>139</v>
      </c>
      <c r="Y131" s="208"/>
      <c r="Z131" s="208"/>
      <c r="AA131" s="208"/>
      <c r="AB131" s="208"/>
      <c r="AC131" s="208"/>
      <c r="AD131" s="208"/>
      <c r="AE131" s="208"/>
      <c r="AF131" s="208"/>
      <c r="AG131" s="208" t="s">
        <v>140</v>
      </c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</row>
    <row r="132" spans="1:60" outlineLevel="1" x14ac:dyDescent="0.25">
      <c r="A132" s="225"/>
      <c r="B132" s="226"/>
      <c r="C132" s="255" t="s">
        <v>168</v>
      </c>
      <c r="D132" s="229"/>
      <c r="E132" s="230">
        <v>7.34</v>
      </c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08"/>
      <c r="Z132" s="208"/>
      <c r="AA132" s="208"/>
      <c r="AB132" s="208"/>
      <c r="AC132" s="208"/>
      <c r="AD132" s="208"/>
      <c r="AE132" s="208"/>
      <c r="AF132" s="208"/>
      <c r="AG132" s="208" t="s">
        <v>142</v>
      </c>
      <c r="AH132" s="208">
        <v>0</v>
      </c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</row>
    <row r="133" spans="1:60" outlineLevel="1" x14ac:dyDescent="0.25">
      <c r="A133" s="225"/>
      <c r="B133" s="226"/>
      <c r="C133" s="255" t="s">
        <v>209</v>
      </c>
      <c r="D133" s="229"/>
      <c r="E133" s="230">
        <v>7.75</v>
      </c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08"/>
      <c r="Z133" s="208"/>
      <c r="AA133" s="208"/>
      <c r="AB133" s="208"/>
      <c r="AC133" s="208"/>
      <c r="AD133" s="208"/>
      <c r="AE133" s="208"/>
      <c r="AF133" s="208"/>
      <c r="AG133" s="208" t="s">
        <v>142</v>
      </c>
      <c r="AH133" s="208">
        <v>0</v>
      </c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</row>
    <row r="134" spans="1:60" outlineLevel="1" x14ac:dyDescent="0.25">
      <c r="A134" s="225"/>
      <c r="B134" s="226"/>
      <c r="C134" s="255" t="s">
        <v>210</v>
      </c>
      <c r="D134" s="229"/>
      <c r="E134" s="230">
        <v>12.04</v>
      </c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08"/>
      <c r="Z134" s="208"/>
      <c r="AA134" s="208"/>
      <c r="AB134" s="208"/>
      <c r="AC134" s="208"/>
      <c r="AD134" s="208"/>
      <c r="AE134" s="208"/>
      <c r="AF134" s="208"/>
      <c r="AG134" s="208" t="s">
        <v>142</v>
      </c>
      <c r="AH134" s="208">
        <v>0</v>
      </c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</row>
    <row r="135" spans="1:60" outlineLevel="1" x14ac:dyDescent="0.25">
      <c r="A135" s="225"/>
      <c r="B135" s="226"/>
      <c r="C135" s="255" t="s">
        <v>169</v>
      </c>
      <c r="D135" s="229"/>
      <c r="E135" s="230">
        <v>2.72</v>
      </c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08"/>
      <c r="Z135" s="208"/>
      <c r="AA135" s="208"/>
      <c r="AB135" s="208"/>
      <c r="AC135" s="208"/>
      <c r="AD135" s="208"/>
      <c r="AE135" s="208"/>
      <c r="AF135" s="208"/>
      <c r="AG135" s="208" t="s">
        <v>142</v>
      </c>
      <c r="AH135" s="208">
        <v>0</v>
      </c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</row>
    <row r="136" spans="1:60" outlineLevel="1" x14ac:dyDescent="0.25">
      <c r="A136" s="225"/>
      <c r="B136" s="226"/>
      <c r="C136" s="255" t="s">
        <v>170</v>
      </c>
      <c r="D136" s="229"/>
      <c r="E136" s="230">
        <v>0.99</v>
      </c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08"/>
      <c r="Z136" s="208"/>
      <c r="AA136" s="208"/>
      <c r="AB136" s="208"/>
      <c r="AC136" s="208"/>
      <c r="AD136" s="208"/>
      <c r="AE136" s="208"/>
      <c r="AF136" s="208"/>
      <c r="AG136" s="208" t="s">
        <v>142</v>
      </c>
      <c r="AH136" s="208">
        <v>0</v>
      </c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</row>
    <row r="137" spans="1:60" outlineLevel="1" x14ac:dyDescent="0.25">
      <c r="A137" s="225"/>
      <c r="B137" s="226"/>
      <c r="C137" s="255" t="s">
        <v>211</v>
      </c>
      <c r="D137" s="229"/>
      <c r="E137" s="230">
        <v>17.05</v>
      </c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08"/>
      <c r="Z137" s="208"/>
      <c r="AA137" s="208"/>
      <c r="AB137" s="208"/>
      <c r="AC137" s="208"/>
      <c r="AD137" s="208"/>
      <c r="AE137" s="208"/>
      <c r="AF137" s="208"/>
      <c r="AG137" s="208" t="s">
        <v>142</v>
      </c>
      <c r="AH137" s="208">
        <v>0</v>
      </c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</row>
    <row r="138" spans="1:60" outlineLevel="1" x14ac:dyDescent="0.25">
      <c r="A138" s="225"/>
      <c r="B138" s="226"/>
      <c r="C138" s="255" t="s">
        <v>212</v>
      </c>
      <c r="D138" s="229"/>
      <c r="E138" s="230">
        <v>4.9400000000000004</v>
      </c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08"/>
      <c r="Z138" s="208"/>
      <c r="AA138" s="208"/>
      <c r="AB138" s="208"/>
      <c r="AC138" s="208"/>
      <c r="AD138" s="208"/>
      <c r="AE138" s="208"/>
      <c r="AF138" s="208"/>
      <c r="AG138" s="208" t="s">
        <v>142</v>
      </c>
      <c r="AH138" s="208">
        <v>0</v>
      </c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</row>
    <row r="139" spans="1:60" x14ac:dyDescent="0.25">
      <c r="A139" s="234" t="s">
        <v>132</v>
      </c>
      <c r="B139" s="235" t="s">
        <v>62</v>
      </c>
      <c r="C139" s="253" t="s">
        <v>63</v>
      </c>
      <c r="D139" s="236"/>
      <c r="E139" s="237"/>
      <c r="F139" s="238"/>
      <c r="G139" s="239">
        <f>SUMIF(AG140:AG141,"&lt;&gt;NOR",G140:G141)</f>
        <v>0</v>
      </c>
      <c r="H139" s="233"/>
      <c r="I139" s="233">
        <f>SUM(I140:I141)</f>
        <v>2673.52</v>
      </c>
      <c r="J139" s="233"/>
      <c r="K139" s="233">
        <f>SUM(K140:K141)</f>
        <v>2007.68</v>
      </c>
      <c r="L139" s="233"/>
      <c r="M139" s="233">
        <f>SUM(M140:M141)</f>
        <v>0</v>
      </c>
      <c r="N139" s="233"/>
      <c r="O139" s="233">
        <f>SUM(O140:O141)</f>
        <v>0.06</v>
      </c>
      <c r="P139" s="233"/>
      <c r="Q139" s="233">
        <f>SUM(Q140:Q141)</f>
        <v>0</v>
      </c>
      <c r="R139" s="233"/>
      <c r="S139" s="233"/>
      <c r="T139" s="233"/>
      <c r="U139" s="233"/>
      <c r="V139" s="233">
        <f>SUM(V140:V141)</f>
        <v>3.72</v>
      </c>
      <c r="W139" s="233"/>
      <c r="X139" s="233"/>
      <c r="AG139" t="s">
        <v>133</v>
      </c>
    </row>
    <row r="140" spans="1:60" outlineLevel="1" x14ac:dyDescent="0.25">
      <c r="A140" s="246">
        <v>27</v>
      </c>
      <c r="B140" s="247" t="s">
        <v>238</v>
      </c>
      <c r="C140" s="256" t="s">
        <v>239</v>
      </c>
      <c r="D140" s="248" t="s">
        <v>145</v>
      </c>
      <c r="E140" s="249">
        <v>2</v>
      </c>
      <c r="F140" s="250"/>
      <c r="G140" s="251">
        <f>ROUND(E140*F140,2)</f>
        <v>0</v>
      </c>
      <c r="H140" s="228">
        <v>19.059999999999999</v>
      </c>
      <c r="I140" s="227">
        <f>ROUND(E140*H140,2)</f>
        <v>38.119999999999997</v>
      </c>
      <c r="J140" s="228">
        <v>1003.84</v>
      </c>
      <c r="K140" s="227">
        <f>ROUND(E140*J140,2)</f>
        <v>2007.68</v>
      </c>
      <c r="L140" s="227">
        <v>15</v>
      </c>
      <c r="M140" s="227">
        <f>G140*(1+L140/100)</f>
        <v>0</v>
      </c>
      <c r="N140" s="227">
        <v>1.8970000000000001E-2</v>
      </c>
      <c r="O140" s="227">
        <f>ROUND(E140*N140,2)</f>
        <v>0.04</v>
      </c>
      <c r="P140" s="227">
        <v>0</v>
      </c>
      <c r="Q140" s="227">
        <f>ROUND(E140*P140,2)</f>
        <v>0</v>
      </c>
      <c r="R140" s="227"/>
      <c r="S140" s="227" t="s">
        <v>137</v>
      </c>
      <c r="T140" s="227" t="s">
        <v>138</v>
      </c>
      <c r="U140" s="227">
        <v>1.86</v>
      </c>
      <c r="V140" s="227">
        <f>ROUND(E140*U140,2)</f>
        <v>3.72</v>
      </c>
      <c r="W140" s="227"/>
      <c r="X140" s="227" t="s">
        <v>139</v>
      </c>
      <c r="Y140" s="208"/>
      <c r="Z140" s="208"/>
      <c r="AA140" s="208"/>
      <c r="AB140" s="208"/>
      <c r="AC140" s="208"/>
      <c r="AD140" s="208"/>
      <c r="AE140" s="208"/>
      <c r="AF140" s="208"/>
      <c r="AG140" s="208" t="s">
        <v>140</v>
      </c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</row>
    <row r="141" spans="1:60" ht="20.399999999999999" outlineLevel="1" x14ac:dyDescent="0.25">
      <c r="A141" s="246">
        <v>28</v>
      </c>
      <c r="B141" s="247" t="s">
        <v>240</v>
      </c>
      <c r="C141" s="256" t="s">
        <v>241</v>
      </c>
      <c r="D141" s="248" t="s">
        <v>145</v>
      </c>
      <c r="E141" s="249">
        <v>2</v>
      </c>
      <c r="F141" s="250"/>
      <c r="G141" s="251">
        <f>ROUND(E141*F141,2)</f>
        <v>0</v>
      </c>
      <c r="H141" s="228">
        <v>1317.7</v>
      </c>
      <c r="I141" s="227">
        <f>ROUND(E141*H141,2)</f>
        <v>2635.4</v>
      </c>
      <c r="J141" s="228">
        <v>0</v>
      </c>
      <c r="K141" s="227">
        <f>ROUND(E141*J141,2)</f>
        <v>0</v>
      </c>
      <c r="L141" s="227">
        <v>15</v>
      </c>
      <c r="M141" s="227">
        <f>G141*(1+L141/100)</f>
        <v>0</v>
      </c>
      <c r="N141" s="227">
        <v>1.056E-2</v>
      </c>
      <c r="O141" s="227">
        <f>ROUND(E141*N141,2)</f>
        <v>0.02</v>
      </c>
      <c r="P141" s="227">
        <v>0</v>
      </c>
      <c r="Q141" s="227">
        <f>ROUND(E141*P141,2)</f>
        <v>0</v>
      </c>
      <c r="R141" s="227" t="s">
        <v>178</v>
      </c>
      <c r="S141" s="227" t="s">
        <v>137</v>
      </c>
      <c r="T141" s="227" t="s">
        <v>138</v>
      </c>
      <c r="U141" s="227">
        <v>0</v>
      </c>
      <c r="V141" s="227">
        <f>ROUND(E141*U141,2)</f>
        <v>0</v>
      </c>
      <c r="W141" s="227"/>
      <c r="X141" s="227" t="s">
        <v>174</v>
      </c>
      <c r="Y141" s="208"/>
      <c r="Z141" s="208"/>
      <c r="AA141" s="208"/>
      <c r="AB141" s="208"/>
      <c r="AC141" s="208"/>
      <c r="AD141" s="208"/>
      <c r="AE141" s="208"/>
      <c r="AF141" s="208"/>
      <c r="AG141" s="208" t="s">
        <v>175</v>
      </c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8"/>
      <c r="BC141" s="208"/>
      <c r="BD141" s="208"/>
      <c r="BE141" s="208"/>
      <c r="BF141" s="208"/>
      <c r="BG141" s="208"/>
      <c r="BH141" s="208"/>
    </row>
    <row r="142" spans="1:60" ht="26.4" x14ac:dyDescent="0.25">
      <c r="A142" s="234" t="s">
        <v>132</v>
      </c>
      <c r="B142" s="235" t="s">
        <v>64</v>
      </c>
      <c r="C142" s="253" t="s">
        <v>65</v>
      </c>
      <c r="D142" s="236"/>
      <c r="E142" s="237"/>
      <c r="F142" s="238"/>
      <c r="G142" s="239">
        <f>SUMIF(AG143:AG154,"&lt;&gt;NOR",G143:G154)</f>
        <v>0</v>
      </c>
      <c r="H142" s="233"/>
      <c r="I142" s="233">
        <f>SUM(I143:I154)</f>
        <v>96.56</v>
      </c>
      <c r="J142" s="233"/>
      <c r="K142" s="233">
        <f>SUM(K143:K154)</f>
        <v>7812.4500000000007</v>
      </c>
      <c r="L142" s="233"/>
      <c r="M142" s="233">
        <f>SUM(M143:M154)</f>
        <v>0</v>
      </c>
      <c r="N142" s="233"/>
      <c r="O142" s="233">
        <f>SUM(O143:O154)</f>
        <v>0</v>
      </c>
      <c r="P142" s="233"/>
      <c r="Q142" s="233">
        <f>SUM(Q143:Q154)</f>
        <v>0</v>
      </c>
      <c r="R142" s="233"/>
      <c r="S142" s="233"/>
      <c r="T142" s="233"/>
      <c r="U142" s="233"/>
      <c r="V142" s="233">
        <f>SUM(V143:V154)</f>
        <v>17.78</v>
      </c>
      <c r="W142" s="233"/>
      <c r="X142" s="233"/>
      <c r="AG142" t="s">
        <v>133</v>
      </c>
    </row>
    <row r="143" spans="1:60" outlineLevel="1" x14ac:dyDescent="0.25">
      <c r="A143" s="240">
        <v>29</v>
      </c>
      <c r="B143" s="241" t="s">
        <v>242</v>
      </c>
      <c r="C143" s="254" t="s">
        <v>243</v>
      </c>
      <c r="D143" s="242" t="s">
        <v>150</v>
      </c>
      <c r="E143" s="243">
        <v>52.83</v>
      </c>
      <c r="F143" s="244"/>
      <c r="G143" s="245">
        <f>ROUND(E143*F143,2)</f>
        <v>0</v>
      </c>
      <c r="H143" s="228">
        <v>1.59</v>
      </c>
      <c r="I143" s="227">
        <f>ROUND(E143*H143,2)</f>
        <v>84</v>
      </c>
      <c r="J143" s="228">
        <v>135.31</v>
      </c>
      <c r="K143" s="227">
        <f>ROUND(E143*J143,2)</f>
        <v>7148.43</v>
      </c>
      <c r="L143" s="227">
        <v>15</v>
      </c>
      <c r="M143" s="227">
        <f>G143*(1+L143/100)</f>
        <v>0</v>
      </c>
      <c r="N143" s="227">
        <v>4.0000000000000003E-5</v>
      </c>
      <c r="O143" s="227">
        <f>ROUND(E143*N143,2)</f>
        <v>0</v>
      </c>
      <c r="P143" s="227">
        <v>0</v>
      </c>
      <c r="Q143" s="227">
        <f>ROUND(E143*P143,2)</f>
        <v>0</v>
      </c>
      <c r="R143" s="227"/>
      <c r="S143" s="227" t="s">
        <v>137</v>
      </c>
      <c r="T143" s="227" t="s">
        <v>138</v>
      </c>
      <c r="U143" s="227">
        <v>0.308</v>
      </c>
      <c r="V143" s="227">
        <f>ROUND(E143*U143,2)</f>
        <v>16.27</v>
      </c>
      <c r="W143" s="227"/>
      <c r="X143" s="227" t="s">
        <v>139</v>
      </c>
      <c r="Y143" s="208"/>
      <c r="Z143" s="208"/>
      <c r="AA143" s="208"/>
      <c r="AB143" s="208"/>
      <c r="AC143" s="208"/>
      <c r="AD143" s="208"/>
      <c r="AE143" s="208"/>
      <c r="AF143" s="208"/>
      <c r="AG143" s="208" t="s">
        <v>140</v>
      </c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8"/>
      <c r="AY143" s="208"/>
      <c r="AZ143" s="208"/>
      <c r="BA143" s="208"/>
      <c r="BB143" s="208"/>
      <c r="BC143" s="208"/>
      <c r="BD143" s="208"/>
      <c r="BE143" s="208"/>
      <c r="BF143" s="208"/>
      <c r="BG143" s="208"/>
      <c r="BH143" s="208"/>
    </row>
    <row r="144" spans="1:60" outlineLevel="1" x14ac:dyDescent="0.25">
      <c r="A144" s="225"/>
      <c r="B144" s="226"/>
      <c r="C144" s="255" t="s">
        <v>168</v>
      </c>
      <c r="D144" s="229"/>
      <c r="E144" s="230">
        <v>7.34</v>
      </c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08"/>
      <c r="Z144" s="208"/>
      <c r="AA144" s="208"/>
      <c r="AB144" s="208"/>
      <c r="AC144" s="208"/>
      <c r="AD144" s="208"/>
      <c r="AE144" s="208"/>
      <c r="AF144" s="208"/>
      <c r="AG144" s="208" t="s">
        <v>142</v>
      </c>
      <c r="AH144" s="208">
        <v>0</v>
      </c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</row>
    <row r="145" spans="1:60" outlineLevel="1" x14ac:dyDescent="0.25">
      <c r="A145" s="225"/>
      <c r="B145" s="226"/>
      <c r="C145" s="255" t="s">
        <v>209</v>
      </c>
      <c r="D145" s="229"/>
      <c r="E145" s="230">
        <v>7.75</v>
      </c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08"/>
      <c r="Z145" s="208"/>
      <c r="AA145" s="208"/>
      <c r="AB145" s="208"/>
      <c r="AC145" s="208"/>
      <c r="AD145" s="208"/>
      <c r="AE145" s="208"/>
      <c r="AF145" s="208"/>
      <c r="AG145" s="208" t="s">
        <v>142</v>
      </c>
      <c r="AH145" s="208">
        <v>0</v>
      </c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</row>
    <row r="146" spans="1:60" outlineLevel="1" x14ac:dyDescent="0.25">
      <c r="A146" s="225"/>
      <c r="B146" s="226"/>
      <c r="C146" s="255" t="s">
        <v>210</v>
      </c>
      <c r="D146" s="229"/>
      <c r="E146" s="230">
        <v>12.04</v>
      </c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08"/>
      <c r="Z146" s="208"/>
      <c r="AA146" s="208"/>
      <c r="AB146" s="208"/>
      <c r="AC146" s="208"/>
      <c r="AD146" s="208"/>
      <c r="AE146" s="208"/>
      <c r="AF146" s="208"/>
      <c r="AG146" s="208" t="s">
        <v>142</v>
      </c>
      <c r="AH146" s="208">
        <v>0</v>
      </c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</row>
    <row r="147" spans="1:60" outlineLevel="1" x14ac:dyDescent="0.25">
      <c r="A147" s="225"/>
      <c r="B147" s="226"/>
      <c r="C147" s="255" t="s">
        <v>169</v>
      </c>
      <c r="D147" s="229"/>
      <c r="E147" s="230">
        <v>2.72</v>
      </c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08"/>
      <c r="Z147" s="208"/>
      <c r="AA147" s="208"/>
      <c r="AB147" s="208"/>
      <c r="AC147" s="208"/>
      <c r="AD147" s="208"/>
      <c r="AE147" s="208"/>
      <c r="AF147" s="208"/>
      <c r="AG147" s="208" t="s">
        <v>142</v>
      </c>
      <c r="AH147" s="208">
        <v>0</v>
      </c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</row>
    <row r="148" spans="1:60" outlineLevel="1" x14ac:dyDescent="0.25">
      <c r="A148" s="225"/>
      <c r="B148" s="226"/>
      <c r="C148" s="255" t="s">
        <v>170</v>
      </c>
      <c r="D148" s="229"/>
      <c r="E148" s="230">
        <v>0.99</v>
      </c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08"/>
      <c r="Z148" s="208"/>
      <c r="AA148" s="208"/>
      <c r="AB148" s="208"/>
      <c r="AC148" s="208"/>
      <c r="AD148" s="208"/>
      <c r="AE148" s="208"/>
      <c r="AF148" s="208"/>
      <c r="AG148" s="208" t="s">
        <v>142</v>
      </c>
      <c r="AH148" s="208">
        <v>0</v>
      </c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</row>
    <row r="149" spans="1:60" outlineLevel="1" x14ac:dyDescent="0.25">
      <c r="A149" s="225"/>
      <c r="B149" s="226"/>
      <c r="C149" s="255" t="s">
        <v>211</v>
      </c>
      <c r="D149" s="229"/>
      <c r="E149" s="230">
        <v>17.05</v>
      </c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08"/>
      <c r="Z149" s="208"/>
      <c r="AA149" s="208"/>
      <c r="AB149" s="208"/>
      <c r="AC149" s="208"/>
      <c r="AD149" s="208"/>
      <c r="AE149" s="208"/>
      <c r="AF149" s="208"/>
      <c r="AG149" s="208" t="s">
        <v>142</v>
      </c>
      <c r="AH149" s="208">
        <v>0</v>
      </c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</row>
    <row r="150" spans="1:60" outlineLevel="1" x14ac:dyDescent="0.25">
      <c r="A150" s="225"/>
      <c r="B150" s="226"/>
      <c r="C150" s="255" t="s">
        <v>212</v>
      </c>
      <c r="D150" s="229"/>
      <c r="E150" s="230">
        <v>4.9400000000000004</v>
      </c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08"/>
      <c r="Z150" s="208"/>
      <c r="AA150" s="208"/>
      <c r="AB150" s="208"/>
      <c r="AC150" s="208"/>
      <c r="AD150" s="208"/>
      <c r="AE150" s="208"/>
      <c r="AF150" s="208"/>
      <c r="AG150" s="208" t="s">
        <v>142</v>
      </c>
      <c r="AH150" s="208">
        <v>0</v>
      </c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</row>
    <row r="151" spans="1:60" outlineLevel="1" x14ac:dyDescent="0.25">
      <c r="A151" s="240">
        <v>30</v>
      </c>
      <c r="B151" s="241" t="s">
        <v>244</v>
      </c>
      <c r="C151" s="254" t="s">
        <v>245</v>
      </c>
      <c r="D151" s="242" t="s">
        <v>150</v>
      </c>
      <c r="E151" s="243">
        <v>11.625</v>
      </c>
      <c r="F151" s="244"/>
      <c r="G151" s="245">
        <f>ROUND(E151*F151,2)</f>
        <v>0</v>
      </c>
      <c r="H151" s="228">
        <v>1.08</v>
      </c>
      <c r="I151" s="227">
        <f>ROUND(E151*H151,2)</f>
        <v>12.56</v>
      </c>
      <c r="J151" s="228">
        <v>57.12</v>
      </c>
      <c r="K151" s="227">
        <f>ROUND(E151*J151,2)</f>
        <v>664.02</v>
      </c>
      <c r="L151" s="227">
        <v>15</v>
      </c>
      <c r="M151" s="227">
        <f>G151*(1+L151/100)</f>
        <v>0</v>
      </c>
      <c r="N151" s="227">
        <v>1.0000000000000001E-5</v>
      </c>
      <c r="O151" s="227">
        <f>ROUND(E151*N151,2)</f>
        <v>0</v>
      </c>
      <c r="P151" s="227">
        <v>0</v>
      </c>
      <c r="Q151" s="227">
        <f>ROUND(E151*P151,2)</f>
        <v>0</v>
      </c>
      <c r="R151" s="227"/>
      <c r="S151" s="227" t="s">
        <v>137</v>
      </c>
      <c r="T151" s="227" t="s">
        <v>138</v>
      </c>
      <c r="U151" s="227">
        <v>0.13</v>
      </c>
      <c r="V151" s="227">
        <f>ROUND(E151*U151,2)</f>
        <v>1.51</v>
      </c>
      <c r="W151" s="227"/>
      <c r="X151" s="227" t="s">
        <v>139</v>
      </c>
      <c r="Y151" s="208"/>
      <c r="Z151" s="208"/>
      <c r="AA151" s="208"/>
      <c r="AB151" s="208"/>
      <c r="AC151" s="208"/>
      <c r="AD151" s="208"/>
      <c r="AE151" s="208"/>
      <c r="AF151" s="208"/>
      <c r="AG151" s="208" t="s">
        <v>140</v>
      </c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</row>
    <row r="152" spans="1:60" outlineLevel="1" x14ac:dyDescent="0.25">
      <c r="A152" s="225"/>
      <c r="B152" s="226"/>
      <c r="C152" s="255" t="s">
        <v>204</v>
      </c>
      <c r="D152" s="229"/>
      <c r="E152" s="230">
        <v>4.6500000000000004</v>
      </c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08"/>
      <c r="Z152" s="208"/>
      <c r="AA152" s="208"/>
      <c r="AB152" s="208"/>
      <c r="AC152" s="208"/>
      <c r="AD152" s="208"/>
      <c r="AE152" s="208"/>
      <c r="AF152" s="208"/>
      <c r="AG152" s="208" t="s">
        <v>142</v>
      </c>
      <c r="AH152" s="208">
        <v>0</v>
      </c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</row>
    <row r="153" spans="1:60" outlineLevel="1" x14ac:dyDescent="0.25">
      <c r="A153" s="225"/>
      <c r="B153" s="226"/>
      <c r="C153" s="255" t="s">
        <v>205</v>
      </c>
      <c r="D153" s="229"/>
      <c r="E153" s="230">
        <v>5.58</v>
      </c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08"/>
      <c r="Z153" s="208"/>
      <c r="AA153" s="208"/>
      <c r="AB153" s="208"/>
      <c r="AC153" s="208"/>
      <c r="AD153" s="208"/>
      <c r="AE153" s="208"/>
      <c r="AF153" s="208"/>
      <c r="AG153" s="208" t="s">
        <v>142</v>
      </c>
      <c r="AH153" s="208">
        <v>0</v>
      </c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</row>
    <row r="154" spans="1:60" outlineLevel="1" x14ac:dyDescent="0.25">
      <c r="A154" s="225"/>
      <c r="B154" s="226"/>
      <c r="C154" s="255" t="s">
        <v>206</v>
      </c>
      <c r="D154" s="229"/>
      <c r="E154" s="230">
        <v>1.395</v>
      </c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08"/>
      <c r="Z154" s="208"/>
      <c r="AA154" s="208"/>
      <c r="AB154" s="208"/>
      <c r="AC154" s="208"/>
      <c r="AD154" s="208"/>
      <c r="AE154" s="208"/>
      <c r="AF154" s="208"/>
      <c r="AG154" s="208" t="s">
        <v>142</v>
      </c>
      <c r="AH154" s="208">
        <v>0</v>
      </c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</row>
    <row r="155" spans="1:60" x14ac:dyDescent="0.25">
      <c r="A155" s="234" t="s">
        <v>132</v>
      </c>
      <c r="B155" s="235" t="s">
        <v>66</v>
      </c>
      <c r="C155" s="253" t="s">
        <v>67</v>
      </c>
      <c r="D155" s="236"/>
      <c r="E155" s="237"/>
      <c r="F155" s="238"/>
      <c r="G155" s="239">
        <f>SUMIF(AG156:AG191,"&lt;&gt;NOR",G156:G191)</f>
        <v>0</v>
      </c>
      <c r="H155" s="233"/>
      <c r="I155" s="233">
        <f>SUM(I156:I191)</f>
        <v>1339.7599999999998</v>
      </c>
      <c r="J155" s="233"/>
      <c r="K155" s="233">
        <f>SUM(K156:K191)</f>
        <v>15924.609999999999</v>
      </c>
      <c r="L155" s="233"/>
      <c r="M155" s="233">
        <f>SUM(M156:M191)</f>
        <v>0</v>
      </c>
      <c r="N155" s="233"/>
      <c r="O155" s="233">
        <f>SUM(O156:O191)</f>
        <v>0.04</v>
      </c>
      <c r="P155" s="233"/>
      <c r="Q155" s="233">
        <f>SUM(Q156:Q191)</f>
        <v>1.9500000000000002</v>
      </c>
      <c r="R155" s="233"/>
      <c r="S155" s="233"/>
      <c r="T155" s="233"/>
      <c r="U155" s="233"/>
      <c r="V155" s="233">
        <f>SUM(V156:V191)</f>
        <v>37.480000000000004</v>
      </c>
      <c r="W155" s="233"/>
      <c r="X155" s="233"/>
      <c r="AG155" t="s">
        <v>133</v>
      </c>
    </row>
    <row r="156" spans="1:60" outlineLevel="1" x14ac:dyDescent="0.25">
      <c r="A156" s="240">
        <v>31</v>
      </c>
      <c r="B156" s="241" t="s">
        <v>246</v>
      </c>
      <c r="C156" s="254" t="s">
        <v>247</v>
      </c>
      <c r="D156" s="242" t="s">
        <v>150</v>
      </c>
      <c r="E156" s="243">
        <v>12.28</v>
      </c>
      <c r="F156" s="244"/>
      <c r="G156" s="245">
        <f>ROUND(E156*F156,2)</f>
        <v>0</v>
      </c>
      <c r="H156" s="228">
        <v>0</v>
      </c>
      <c r="I156" s="227">
        <f>ROUND(E156*H156,2)</f>
        <v>0</v>
      </c>
      <c r="J156" s="228">
        <v>59.5</v>
      </c>
      <c r="K156" s="227">
        <f>ROUND(E156*J156,2)</f>
        <v>730.66</v>
      </c>
      <c r="L156" s="227">
        <v>15</v>
      </c>
      <c r="M156" s="227">
        <f>G156*(1+L156/100)</f>
        <v>0</v>
      </c>
      <c r="N156" s="227">
        <v>0</v>
      </c>
      <c r="O156" s="227">
        <f>ROUND(E156*N156,2)</f>
        <v>0</v>
      </c>
      <c r="P156" s="227">
        <v>1.75E-3</v>
      </c>
      <c r="Q156" s="227">
        <f>ROUND(E156*P156,2)</f>
        <v>0.02</v>
      </c>
      <c r="R156" s="227"/>
      <c r="S156" s="227" t="s">
        <v>137</v>
      </c>
      <c r="T156" s="227" t="s">
        <v>137</v>
      </c>
      <c r="U156" s="227">
        <v>0.16500000000000001</v>
      </c>
      <c r="V156" s="227">
        <f>ROUND(E156*U156,2)</f>
        <v>2.0299999999999998</v>
      </c>
      <c r="W156" s="227"/>
      <c r="X156" s="227" t="s">
        <v>139</v>
      </c>
      <c r="Y156" s="208"/>
      <c r="Z156" s="208"/>
      <c r="AA156" s="208"/>
      <c r="AB156" s="208"/>
      <c r="AC156" s="208"/>
      <c r="AD156" s="208"/>
      <c r="AE156" s="208"/>
      <c r="AF156" s="208"/>
      <c r="AG156" s="208" t="s">
        <v>140</v>
      </c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</row>
    <row r="157" spans="1:60" outlineLevel="1" x14ac:dyDescent="0.25">
      <c r="A157" s="225"/>
      <c r="B157" s="226"/>
      <c r="C157" s="255" t="s">
        <v>168</v>
      </c>
      <c r="D157" s="229"/>
      <c r="E157" s="230">
        <v>7.34</v>
      </c>
      <c r="F157" s="227"/>
      <c r="G157" s="227"/>
      <c r="H157" s="227"/>
      <c r="I157" s="227"/>
      <c r="J157" s="227"/>
      <c r="K157" s="227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08"/>
      <c r="Z157" s="208"/>
      <c r="AA157" s="208"/>
      <c r="AB157" s="208"/>
      <c r="AC157" s="208"/>
      <c r="AD157" s="208"/>
      <c r="AE157" s="208"/>
      <c r="AF157" s="208"/>
      <c r="AG157" s="208" t="s">
        <v>142</v>
      </c>
      <c r="AH157" s="208">
        <v>0</v>
      </c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</row>
    <row r="158" spans="1:60" outlineLevel="1" x14ac:dyDescent="0.25">
      <c r="A158" s="225"/>
      <c r="B158" s="226"/>
      <c r="C158" s="255" t="s">
        <v>212</v>
      </c>
      <c r="D158" s="229"/>
      <c r="E158" s="230">
        <v>4.9400000000000004</v>
      </c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7"/>
      <c r="Y158" s="208"/>
      <c r="Z158" s="208"/>
      <c r="AA158" s="208"/>
      <c r="AB158" s="208"/>
      <c r="AC158" s="208"/>
      <c r="AD158" s="208"/>
      <c r="AE158" s="208"/>
      <c r="AF158" s="208"/>
      <c r="AG158" s="208" t="s">
        <v>142</v>
      </c>
      <c r="AH158" s="208">
        <v>0</v>
      </c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</row>
    <row r="159" spans="1:60" outlineLevel="1" x14ac:dyDescent="0.25">
      <c r="A159" s="240">
        <v>32</v>
      </c>
      <c r="B159" s="241" t="s">
        <v>248</v>
      </c>
      <c r="C159" s="254" t="s">
        <v>249</v>
      </c>
      <c r="D159" s="242" t="s">
        <v>150</v>
      </c>
      <c r="E159" s="243">
        <v>12.28</v>
      </c>
      <c r="F159" s="244"/>
      <c r="G159" s="245">
        <f>ROUND(E159*F159,2)</f>
        <v>0</v>
      </c>
      <c r="H159" s="228">
        <v>0</v>
      </c>
      <c r="I159" s="227">
        <f>ROUND(E159*H159,2)</f>
        <v>0</v>
      </c>
      <c r="J159" s="228">
        <v>67.3</v>
      </c>
      <c r="K159" s="227">
        <f>ROUND(E159*J159,2)</f>
        <v>826.44</v>
      </c>
      <c r="L159" s="227">
        <v>15</v>
      </c>
      <c r="M159" s="227">
        <f>G159*(1+L159/100)</f>
        <v>0</v>
      </c>
      <c r="N159" s="227">
        <v>0</v>
      </c>
      <c r="O159" s="227">
        <f>ROUND(E159*N159,2)</f>
        <v>0</v>
      </c>
      <c r="P159" s="227">
        <v>0.02</v>
      </c>
      <c r="Q159" s="227">
        <f>ROUND(E159*P159,2)</f>
        <v>0.25</v>
      </c>
      <c r="R159" s="227"/>
      <c r="S159" s="227" t="s">
        <v>137</v>
      </c>
      <c r="T159" s="227" t="s">
        <v>137</v>
      </c>
      <c r="U159" s="227">
        <v>0.14699999999999999</v>
      </c>
      <c r="V159" s="227">
        <f>ROUND(E159*U159,2)</f>
        <v>1.81</v>
      </c>
      <c r="W159" s="227"/>
      <c r="X159" s="227" t="s">
        <v>139</v>
      </c>
      <c r="Y159" s="208"/>
      <c r="Z159" s="208"/>
      <c r="AA159" s="208"/>
      <c r="AB159" s="208"/>
      <c r="AC159" s="208"/>
      <c r="AD159" s="208"/>
      <c r="AE159" s="208"/>
      <c r="AF159" s="208"/>
      <c r="AG159" s="208" t="s">
        <v>140</v>
      </c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</row>
    <row r="160" spans="1:60" outlineLevel="1" x14ac:dyDescent="0.25">
      <c r="A160" s="225"/>
      <c r="B160" s="226"/>
      <c r="C160" s="255" t="s">
        <v>168</v>
      </c>
      <c r="D160" s="229"/>
      <c r="E160" s="230">
        <v>7.34</v>
      </c>
      <c r="F160" s="227"/>
      <c r="G160" s="227"/>
      <c r="H160" s="227"/>
      <c r="I160" s="227"/>
      <c r="J160" s="227"/>
      <c r="K160" s="227"/>
      <c r="L160" s="227"/>
      <c r="M160" s="227"/>
      <c r="N160" s="227"/>
      <c r="O160" s="227"/>
      <c r="P160" s="227"/>
      <c r="Q160" s="227"/>
      <c r="R160" s="227"/>
      <c r="S160" s="227"/>
      <c r="T160" s="227"/>
      <c r="U160" s="227"/>
      <c r="V160" s="227"/>
      <c r="W160" s="227"/>
      <c r="X160" s="227"/>
      <c r="Y160" s="208"/>
      <c r="Z160" s="208"/>
      <c r="AA160" s="208"/>
      <c r="AB160" s="208"/>
      <c r="AC160" s="208"/>
      <c r="AD160" s="208"/>
      <c r="AE160" s="208"/>
      <c r="AF160" s="208"/>
      <c r="AG160" s="208" t="s">
        <v>142</v>
      </c>
      <c r="AH160" s="208">
        <v>0</v>
      </c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  <c r="BF160" s="208"/>
      <c r="BG160" s="208"/>
      <c r="BH160" s="208"/>
    </row>
    <row r="161" spans="1:60" outlineLevel="1" x14ac:dyDescent="0.25">
      <c r="A161" s="225"/>
      <c r="B161" s="226"/>
      <c r="C161" s="255" t="s">
        <v>212</v>
      </c>
      <c r="D161" s="229"/>
      <c r="E161" s="230">
        <v>4.9400000000000004</v>
      </c>
      <c r="F161" s="227"/>
      <c r="G161" s="227"/>
      <c r="H161" s="227"/>
      <c r="I161" s="227"/>
      <c r="J161" s="227"/>
      <c r="K161" s="227"/>
      <c r="L161" s="227"/>
      <c r="M161" s="227"/>
      <c r="N161" s="227"/>
      <c r="O161" s="227"/>
      <c r="P161" s="227"/>
      <c r="Q161" s="227"/>
      <c r="R161" s="227"/>
      <c r="S161" s="227"/>
      <c r="T161" s="227"/>
      <c r="U161" s="227"/>
      <c r="V161" s="227"/>
      <c r="W161" s="227"/>
      <c r="X161" s="227"/>
      <c r="Y161" s="208"/>
      <c r="Z161" s="208"/>
      <c r="AA161" s="208"/>
      <c r="AB161" s="208"/>
      <c r="AC161" s="208"/>
      <c r="AD161" s="208"/>
      <c r="AE161" s="208"/>
      <c r="AF161" s="208"/>
      <c r="AG161" s="208" t="s">
        <v>142</v>
      </c>
      <c r="AH161" s="208">
        <v>0</v>
      </c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</row>
    <row r="162" spans="1:60" outlineLevel="1" x14ac:dyDescent="0.25">
      <c r="A162" s="246">
        <v>33</v>
      </c>
      <c r="B162" s="247" t="s">
        <v>250</v>
      </c>
      <c r="C162" s="256" t="s">
        <v>251</v>
      </c>
      <c r="D162" s="248" t="s">
        <v>145</v>
      </c>
      <c r="E162" s="249">
        <v>7</v>
      </c>
      <c r="F162" s="250"/>
      <c r="G162" s="251">
        <f>ROUND(E162*F162,2)</f>
        <v>0</v>
      </c>
      <c r="H162" s="228">
        <v>0</v>
      </c>
      <c r="I162" s="227">
        <f>ROUND(E162*H162,2)</f>
        <v>0</v>
      </c>
      <c r="J162" s="228">
        <v>19.5</v>
      </c>
      <c r="K162" s="227">
        <f>ROUND(E162*J162,2)</f>
        <v>136.5</v>
      </c>
      <c r="L162" s="227">
        <v>15</v>
      </c>
      <c r="M162" s="227">
        <f>G162*(1+L162/100)</f>
        <v>0</v>
      </c>
      <c r="N162" s="227">
        <v>0</v>
      </c>
      <c r="O162" s="227">
        <f>ROUND(E162*N162,2)</f>
        <v>0</v>
      </c>
      <c r="P162" s="227">
        <v>0</v>
      </c>
      <c r="Q162" s="227">
        <f>ROUND(E162*P162,2)</f>
        <v>0</v>
      </c>
      <c r="R162" s="227"/>
      <c r="S162" s="227" t="s">
        <v>137</v>
      </c>
      <c r="T162" s="227" t="s">
        <v>138</v>
      </c>
      <c r="U162" s="227">
        <v>0.05</v>
      </c>
      <c r="V162" s="227">
        <f>ROUND(E162*U162,2)</f>
        <v>0.35</v>
      </c>
      <c r="W162" s="227"/>
      <c r="X162" s="227" t="s">
        <v>139</v>
      </c>
      <c r="Y162" s="208"/>
      <c r="Z162" s="208"/>
      <c r="AA162" s="208"/>
      <c r="AB162" s="208"/>
      <c r="AC162" s="208"/>
      <c r="AD162" s="208"/>
      <c r="AE162" s="208"/>
      <c r="AF162" s="208"/>
      <c r="AG162" s="208" t="s">
        <v>140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</row>
    <row r="163" spans="1:60" outlineLevel="1" x14ac:dyDescent="0.25">
      <c r="A163" s="240">
        <v>34</v>
      </c>
      <c r="B163" s="241" t="s">
        <v>252</v>
      </c>
      <c r="C163" s="254" t="s">
        <v>253</v>
      </c>
      <c r="D163" s="242" t="s">
        <v>150</v>
      </c>
      <c r="E163" s="243">
        <v>2.4</v>
      </c>
      <c r="F163" s="244"/>
      <c r="G163" s="245">
        <f>ROUND(E163*F163,2)</f>
        <v>0</v>
      </c>
      <c r="H163" s="228">
        <v>31.09</v>
      </c>
      <c r="I163" s="227">
        <f>ROUND(E163*H163,2)</f>
        <v>74.62</v>
      </c>
      <c r="J163" s="228">
        <v>367.41</v>
      </c>
      <c r="K163" s="227">
        <f>ROUND(E163*J163,2)</f>
        <v>881.78</v>
      </c>
      <c r="L163" s="227">
        <v>15</v>
      </c>
      <c r="M163" s="227">
        <f>G163*(1+L163/100)</f>
        <v>0</v>
      </c>
      <c r="N163" s="227">
        <v>1.17E-3</v>
      </c>
      <c r="O163" s="227">
        <f>ROUND(E163*N163,2)</f>
        <v>0</v>
      </c>
      <c r="P163" s="227">
        <v>7.5999999999999998E-2</v>
      </c>
      <c r="Q163" s="227">
        <f>ROUND(E163*P163,2)</f>
        <v>0.18</v>
      </c>
      <c r="R163" s="227"/>
      <c r="S163" s="227" t="s">
        <v>137</v>
      </c>
      <c r="T163" s="227" t="s">
        <v>137</v>
      </c>
      <c r="U163" s="227">
        <v>0.93899999999999995</v>
      </c>
      <c r="V163" s="227">
        <f>ROUND(E163*U163,2)</f>
        <v>2.25</v>
      </c>
      <c r="W163" s="227"/>
      <c r="X163" s="227" t="s">
        <v>139</v>
      </c>
      <c r="Y163" s="208"/>
      <c r="Z163" s="208"/>
      <c r="AA163" s="208"/>
      <c r="AB163" s="208"/>
      <c r="AC163" s="208"/>
      <c r="AD163" s="208"/>
      <c r="AE163" s="208"/>
      <c r="AF163" s="208"/>
      <c r="AG163" s="208" t="s">
        <v>140</v>
      </c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</row>
    <row r="164" spans="1:60" outlineLevel="1" x14ac:dyDescent="0.25">
      <c r="A164" s="225"/>
      <c r="B164" s="226"/>
      <c r="C164" s="255" t="s">
        <v>254</v>
      </c>
      <c r="D164" s="229"/>
      <c r="E164" s="230">
        <v>2.4</v>
      </c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08"/>
      <c r="Z164" s="208"/>
      <c r="AA164" s="208"/>
      <c r="AB164" s="208"/>
      <c r="AC164" s="208"/>
      <c r="AD164" s="208"/>
      <c r="AE164" s="208"/>
      <c r="AF164" s="208"/>
      <c r="AG164" s="208" t="s">
        <v>142</v>
      </c>
      <c r="AH164" s="208">
        <v>0</v>
      </c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</row>
    <row r="165" spans="1:60" outlineLevel="1" x14ac:dyDescent="0.25">
      <c r="A165" s="246">
        <v>35</v>
      </c>
      <c r="B165" s="247" t="s">
        <v>255</v>
      </c>
      <c r="C165" s="256" t="s">
        <v>256</v>
      </c>
      <c r="D165" s="248" t="s">
        <v>158</v>
      </c>
      <c r="E165" s="249">
        <v>10</v>
      </c>
      <c r="F165" s="250"/>
      <c r="G165" s="251">
        <f>ROUND(E165*F165,2)</f>
        <v>0</v>
      </c>
      <c r="H165" s="228">
        <v>12.38</v>
      </c>
      <c r="I165" s="227">
        <f>ROUND(E165*H165,2)</f>
        <v>123.8</v>
      </c>
      <c r="J165" s="228">
        <v>112.82</v>
      </c>
      <c r="K165" s="227">
        <f>ROUND(E165*J165,2)</f>
        <v>1128.2</v>
      </c>
      <c r="L165" s="227">
        <v>15</v>
      </c>
      <c r="M165" s="227">
        <f>G165*(1+L165/100)</f>
        <v>0</v>
      </c>
      <c r="N165" s="227">
        <v>4.8999999999999998E-4</v>
      </c>
      <c r="O165" s="227">
        <f>ROUND(E165*N165,2)</f>
        <v>0</v>
      </c>
      <c r="P165" s="227">
        <v>6.0000000000000001E-3</v>
      </c>
      <c r="Q165" s="227">
        <f>ROUND(E165*P165,2)</f>
        <v>0.06</v>
      </c>
      <c r="R165" s="227"/>
      <c r="S165" s="227" t="s">
        <v>137</v>
      </c>
      <c r="T165" s="227" t="s">
        <v>138</v>
      </c>
      <c r="U165" s="227">
        <v>0.27400000000000002</v>
      </c>
      <c r="V165" s="227">
        <f>ROUND(E165*U165,2)</f>
        <v>2.74</v>
      </c>
      <c r="W165" s="227"/>
      <c r="X165" s="227" t="s">
        <v>139</v>
      </c>
      <c r="Y165" s="208"/>
      <c r="Z165" s="208"/>
      <c r="AA165" s="208"/>
      <c r="AB165" s="208"/>
      <c r="AC165" s="208"/>
      <c r="AD165" s="208"/>
      <c r="AE165" s="208"/>
      <c r="AF165" s="208"/>
      <c r="AG165" s="208" t="s">
        <v>140</v>
      </c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</row>
    <row r="166" spans="1:60" outlineLevel="1" x14ac:dyDescent="0.25">
      <c r="A166" s="246">
        <v>36</v>
      </c>
      <c r="B166" s="247" t="s">
        <v>257</v>
      </c>
      <c r="C166" s="256" t="s">
        <v>258</v>
      </c>
      <c r="D166" s="248" t="s">
        <v>158</v>
      </c>
      <c r="E166" s="249">
        <v>4</v>
      </c>
      <c r="F166" s="250"/>
      <c r="G166" s="251">
        <f>ROUND(E166*F166,2)</f>
        <v>0</v>
      </c>
      <c r="H166" s="228">
        <v>12.31</v>
      </c>
      <c r="I166" s="227">
        <f>ROUND(E166*H166,2)</f>
        <v>49.24</v>
      </c>
      <c r="J166" s="228">
        <v>170.59</v>
      </c>
      <c r="K166" s="227">
        <f>ROUND(E166*J166,2)</f>
        <v>682.36</v>
      </c>
      <c r="L166" s="227">
        <v>15</v>
      </c>
      <c r="M166" s="227">
        <f>G166*(1+L166/100)</f>
        <v>0</v>
      </c>
      <c r="N166" s="227">
        <v>4.8999999999999998E-4</v>
      </c>
      <c r="O166" s="227">
        <f>ROUND(E166*N166,2)</f>
        <v>0</v>
      </c>
      <c r="P166" s="227">
        <v>2.7E-2</v>
      </c>
      <c r="Q166" s="227">
        <f>ROUND(E166*P166,2)</f>
        <v>0.11</v>
      </c>
      <c r="R166" s="227"/>
      <c r="S166" s="227" t="s">
        <v>137</v>
      </c>
      <c r="T166" s="227" t="s">
        <v>138</v>
      </c>
      <c r="U166" s="227">
        <v>0.42199999999999999</v>
      </c>
      <c r="V166" s="227">
        <f>ROUND(E166*U166,2)</f>
        <v>1.69</v>
      </c>
      <c r="W166" s="227"/>
      <c r="X166" s="227" t="s">
        <v>139</v>
      </c>
      <c r="Y166" s="208"/>
      <c r="Z166" s="208"/>
      <c r="AA166" s="208"/>
      <c r="AB166" s="208"/>
      <c r="AC166" s="208"/>
      <c r="AD166" s="208"/>
      <c r="AE166" s="208"/>
      <c r="AF166" s="208"/>
      <c r="AG166" s="208" t="s">
        <v>140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  <c r="BF166" s="208"/>
      <c r="BG166" s="208"/>
      <c r="BH166" s="208"/>
    </row>
    <row r="167" spans="1:60" outlineLevel="1" x14ac:dyDescent="0.25">
      <c r="A167" s="246">
        <v>37</v>
      </c>
      <c r="B167" s="247" t="s">
        <v>259</v>
      </c>
      <c r="C167" s="256" t="s">
        <v>260</v>
      </c>
      <c r="D167" s="248" t="s">
        <v>158</v>
      </c>
      <c r="E167" s="249">
        <v>40</v>
      </c>
      <c r="F167" s="250"/>
      <c r="G167" s="251">
        <f>ROUND(E167*F167,2)</f>
        <v>0</v>
      </c>
      <c r="H167" s="228">
        <v>14.04</v>
      </c>
      <c r="I167" s="227">
        <f>ROUND(E167*H167,2)</f>
        <v>561.6</v>
      </c>
      <c r="J167" s="228">
        <v>113.96</v>
      </c>
      <c r="K167" s="227">
        <f>ROUND(E167*J167,2)</f>
        <v>4558.3999999999996</v>
      </c>
      <c r="L167" s="227">
        <v>15</v>
      </c>
      <c r="M167" s="227">
        <f>G167*(1+L167/100)</f>
        <v>0</v>
      </c>
      <c r="N167" s="227">
        <v>0</v>
      </c>
      <c r="O167" s="227">
        <f>ROUND(E167*N167,2)</f>
        <v>0</v>
      </c>
      <c r="P167" s="227">
        <v>2.16E-3</v>
      </c>
      <c r="Q167" s="227">
        <f>ROUND(E167*P167,2)</f>
        <v>0.09</v>
      </c>
      <c r="R167" s="227"/>
      <c r="S167" s="227" t="s">
        <v>137</v>
      </c>
      <c r="T167" s="227" t="s">
        <v>138</v>
      </c>
      <c r="U167" s="227">
        <v>0.26500000000000001</v>
      </c>
      <c r="V167" s="227">
        <f>ROUND(E167*U167,2)</f>
        <v>10.6</v>
      </c>
      <c r="W167" s="227"/>
      <c r="X167" s="227" t="s">
        <v>139</v>
      </c>
      <c r="Y167" s="208"/>
      <c r="Z167" s="208"/>
      <c r="AA167" s="208"/>
      <c r="AB167" s="208"/>
      <c r="AC167" s="208"/>
      <c r="AD167" s="208"/>
      <c r="AE167" s="208"/>
      <c r="AF167" s="208"/>
      <c r="AG167" s="208" t="s">
        <v>140</v>
      </c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  <c r="BF167" s="208"/>
      <c r="BG167" s="208"/>
      <c r="BH167" s="208"/>
    </row>
    <row r="168" spans="1:60" outlineLevel="1" x14ac:dyDescent="0.25">
      <c r="A168" s="246">
        <v>38</v>
      </c>
      <c r="B168" s="247" t="s">
        <v>261</v>
      </c>
      <c r="C168" s="256" t="s">
        <v>262</v>
      </c>
      <c r="D168" s="248" t="s">
        <v>158</v>
      </c>
      <c r="E168" s="249">
        <v>40</v>
      </c>
      <c r="F168" s="250"/>
      <c r="G168" s="251">
        <f>ROUND(E168*F168,2)</f>
        <v>0</v>
      </c>
      <c r="H168" s="228">
        <v>12.61</v>
      </c>
      <c r="I168" s="227">
        <f>ROUND(E168*H168,2)</f>
        <v>504.4</v>
      </c>
      <c r="J168" s="228">
        <v>48.99</v>
      </c>
      <c r="K168" s="227">
        <f>ROUND(E168*J168,2)</f>
        <v>1959.6</v>
      </c>
      <c r="L168" s="227">
        <v>15</v>
      </c>
      <c r="M168" s="227">
        <f>G168*(1+L168/100)</f>
        <v>0</v>
      </c>
      <c r="N168" s="227">
        <v>4.8999999999999998E-4</v>
      </c>
      <c r="O168" s="227">
        <f>ROUND(E168*N168,2)</f>
        <v>0.02</v>
      </c>
      <c r="P168" s="227">
        <v>1E-3</v>
      </c>
      <c r="Q168" s="227">
        <f>ROUND(E168*P168,2)</f>
        <v>0.04</v>
      </c>
      <c r="R168" s="227"/>
      <c r="S168" s="227" t="s">
        <v>137</v>
      </c>
      <c r="T168" s="227" t="s">
        <v>138</v>
      </c>
      <c r="U168" s="227">
        <v>0.111</v>
      </c>
      <c r="V168" s="227">
        <f>ROUND(E168*U168,2)</f>
        <v>4.4400000000000004</v>
      </c>
      <c r="W168" s="227"/>
      <c r="X168" s="227" t="s">
        <v>139</v>
      </c>
      <c r="Y168" s="208"/>
      <c r="Z168" s="208"/>
      <c r="AA168" s="208"/>
      <c r="AB168" s="208"/>
      <c r="AC168" s="208"/>
      <c r="AD168" s="208"/>
      <c r="AE168" s="208"/>
      <c r="AF168" s="208"/>
      <c r="AG168" s="208" t="s">
        <v>140</v>
      </c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</row>
    <row r="169" spans="1:60" outlineLevel="1" x14ac:dyDescent="0.25">
      <c r="A169" s="240">
        <v>39</v>
      </c>
      <c r="B169" s="241" t="s">
        <v>263</v>
      </c>
      <c r="C169" s="254" t="s">
        <v>264</v>
      </c>
      <c r="D169" s="242" t="s">
        <v>150</v>
      </c>
      <c r="E169" s="243">
        <v>41.78</v>
      </c>
      <c r="F169" s="244"/>
      <c r="G169" s="245">
        <f>ROUND(E169*F169,2)</f>
        <v>0</v>
      </c>
      <c r="H169" s="228">
        <v>0</v>
      </c>
      <c r="I169" s="227">
        <f>ROUND(E169*H169,2)</f>
        <v>0</v>
      </c>
      <c r="J169" s="228">
        <v>35.1</v>
      </c>
      <c r="K169" s="227">
        <f>ROUND(E169*J169,2)</f>
        <v>1466.48</v>
      </c>
      <c r="L169" s="227">
        <v>15</v>
      </c>
      <c r="M169" s="227">
        <f>G169*(1+L169/100)</f>
        <v>0</v>
      </c>
      <c r="N169" s="227">
        <v>0</v>
      </c>
      <c r="O169" s="227">
        <f>ROUND(E169*N169,2)</f>
        <v>0</v>
      </c>
      <c r="P169" s="227">
        <v>0.01</v>
      </c>
      <c r="Q169" s="227">
        <f>ROUND(E169*P169,2)</f>
        <v>0.42</v>
      </c>
      <c r="R169" s="227"/>
      <c r="S169" s="227" t="s">
        <v>137</v>
      </c>
      <c r="T169" s="227" t="s">
        <v>137</v>
      </c>
      <c r="U169" s="227">
        <v>0.1</v>
      </c>
      <c r="V169" s="227">
        <f>ROUND(E169*U169,2)</f>
        <v>4.18</v>
      </c>
      <c r="W169" s="227"/>
      <c r="X169" s="227" t="s">
        <v>139</v>
      </c>
      <c r="Y169" s="208"/>
      <c r="Z169" s="208"/>
      <c r="AA169" s="208"/>
      <c r="AB169" s="208"/>
      <c r="AC169" s="208"/>
      <c r="AD169" s="208"/>
      <c r="AE169" s="208"/>
      <c r="AF169" s="208"/>
      <c r="AG169" s="208" t="s">
        <v>140</v>
      </c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</row>
    <row r="170" spans="1:60" outlineLevel="1" x14ac:dyDescent="0.25">
      <c r="A170" s="225"/>
      <c r="B170" s="226"/>
      <c r="C170" s="255" t="s">
        <v>209</v>
      </c>
      <c r="D170" s="229"/>
      <c r="E170" s="230">
        <v>7.75</v>
      </c>
      <c r="F170" s="227"/>
      <c r="G170" s="227"/>
      <c r="H170" s="227"/>
      <c r="I170" s="227"/>
      <c r="J170" s="227"/>
      <c r="K170" s="227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08"/>
      <c r="Z170" s="208"/>
      <c r="AA170" s="208"/>
      <c r="AB170" s="208"/>
      <c r="AC170" s="208"/>
      <c r="AD170" s="208"/>
      <c r="AE170" s="208"/>
      <c r="AF170" s="208"/>
      <c r="AG170" s="208" t="s">
        <v>142</v>
      </c>
      <c r="AH170" s="208">
        <v>0</v>
      </c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</row>
    <row r="171" spans="1:60" outlineLevel="1" x14ac:dyDescent="0.25">
      <c r="A171" s="225"/>
      <c r="B171" s="226"/>
      <c r="C171" s="255" t="s">
        <v>210</v>
      </c>
      <c r="D171" s="229"/>
      <c r="E171" s="230">
        <v>12.04</v>
      </c>
      <c r="F171" s="227"/>
      <c r="G171" s="227"/>
      <c r="H171" s="227"/>
      <c r="I171" s="227"/>
      <c r="J171" s="227"/>
      <c r="K171" s="227"/>
      <c r="L171" s="227"/>
      <c r="M171" s="227"/>
      <c r="N171" s="227"/>
      <c r="O171" s="227"/>
      <c r="P171" s="227"/>
      <c r="Q171" s="227"/>
      <c r="R171" s="227"/>
      <c r="S171" s="227"/>
      <c r="T171" s="227"/>
      <c r="U171" s="227"/>
      <c r="V171" s="227"/>
      <c r="W171" s="227"/>
      <c r="X171" s="227"/>
      <c r="Y171" s="208"/>
      <c r="Z171" s="208"/>
      <c r="AA171" s="208"/>
      <c r="AB171" s="208"/>
      <c r="AC171" s="208"/>
      <c r="AD171" s="208"/>
      <c r="AE171" s="208"/>
      <c r="AF171" s="208"/>
      <c r="AG171" s="208" t="s">
        <v>142</v>
      </c>
      <c r="AH171" s="208">
        <v>0</v>
      </c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</row>
    <row r="172" spans="1:60" outlineLevel="1" x14ac:dyDescent="0.25">
      <c r="A172" s="225"/>
      <c r="B172" s="226"/>
      <c r="C172" s="255" t="s">
        <v>211</v>
      </c>
      <c r="D172" s="229"/>
      <c r="E172" s="230">
        <v>17.05</v>
      </c>
      <c r="F172" s="227"/>
      <c r="G172" s="227"/>
      <c r="H172" s="227"/>
      <c r="I172" s="227"/>
      <c r="J172" s="227"/>
      <c r="K172" s="227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08"/>
      <c r="Z172" s="208"/>
      <c r="AA172" s="208"/>
      <c r="AB172" s="208"/>
      <c r="AC172" s="208"/>
      <c r="AD172" s="208"/>
      <c r="AE172" s="208"/>
      <c r="AF172" s="208"/>
      <c r="AG172" s="208" t="s">
        <v>142</v>
      </c>
      <c r="AH172" s="208">
        <v>0</v>
      </c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</row>
    <row r="173" spans="1:60" outlineLevel="1" x14ac:dyDescent="0.25">
      <c r="A173" s="225"/>
      <c r="B173" s="226"/>
      <c r="C173" s="255" t="s">
        <v>212</v>
      </c>
      <c r="D173" s="229"/>
      <c r="E173" s="230">
        <v>4.9400000000000004</v>
      </c>
      <c r="F173" s="227"/>
      <c r="G173" s="227"/>
      <c r="H173" s="227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08"/>
      <c r="Z173" s="208"/>
      <c r="AA173" s="208"/>
      <c r="AB173" s="208"/>
      <c r="AC173" s="208"/>
      <c r="AD173" s="208"/>
      <c r="AE173" s="208"/>
      <c r="AF173" s="208"/>
      <c r="AG173" s="208" t="s">
        <v>142</v>
      </c>
      <c r="AH173" s="208">
        <v>0</v>
      </c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</row>
    <row r="174" spans="1:60" outlineLevel="1" x14ac:dyDescent="0.25">
      <c r="A174" s="240">
        <v>40</v>
      </c>
      <c r="B174" s="241" t="s">
        <v>265</v>
      </c>
      <c r="C174" s="254" t="s">
        <v>266</v>
      </c>
      <c r="D174" s="242" t="s">
        <v>150</v>
      </c>
      <c r="E174" s="243">
        <v>159.68</v>
      </c>
      <c r="F174" s="244"/>
      <c r="G174" s="245">
        <f>ROUND(E174*F174,2)</f>
        <v>0</v>
      </c>
      <c r="H174" s="228">
        <v>0</v>
      </c>
      <c r="I174" s="227">
        <f>ROUND(E174*H174,2)</f>
        <v>0</v>
      </c>
      <c r="J174" s="228">
        <v>10.5</v>
      </c>
      <c r="K174" s="227">
        <f>ROUND(E174*J174,2)</f>
        <v>1676.64</v>
      </c>
      <c r="L174" s="227">
        <v>15</v>
      </c>
      <c r="M174" s="227">
        <f>G174*(1+L174/100)</f>
        <v>0</v>
      </c>
      <c r="N174" s="227">
        <v>0</v>
      </c>
      <c r="O174" s="227">
        <f>ROUND(E174*N174,2)</f>
        <v>0</v>
      </c>
      <c r="P174" s="227">
        <v>4.0000000000000001E-3</v>
      </c>
      <c r="Q174" s="227">
        <f>ROUND(E174*P174,2)</f>
        <v>0.64</v>
      </c>
      <c r="R174" s="227"/>
      <c r="S174" s="227" t="s">
        <v>137</v>
      </c>
      <c r="T174" s="227" t="s">
        <v>137</v>
      </c>
      <c r="U174" s="227">
        <v>0.03</v>
      </c>
      <c r="V174" s="227">
        <f>ROUND(E174*U174,2)</f>
        <v>4.79</v>
      </c>
      <c r="W174" s="227"/>
      <c r="X174" s="227" t="s">
        <v>139</v>
      </c>
      <c r="Y174" s="208"/>
      <c r="Z174" s="208"/>
      <c r="AA174" s="208"/>
      <c r="AB174" s="208"/>
      <c r="AC174" s="208"/>
      <c r="AD174" s="208"/>
      <c r="AE174" s="208"/>
      <c r="AF174" s="208"/>
      <c r="AG174" s="208" t="s">
        <v>140</v>
      </c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</row>
    <row r="175" spans="1:60" outlineLevel="1" x14ac:dyDescent="0.25">
      <c r="A175" s="225"/>
      <c r="B175" s="226"/>
      <c r="C175" s="255" t="s">
        <v>191</v>
      </c>
      <c r="D175" s="229"/>
      <c r="E175" s="230">
        <v>32.76</v>
      </c>
      <c r="F175" s="227"/>
      <c r="G175" s="227"/>
      <c r="H175" s="227"/>
      <c r="I175" s="227"/>
      <c r="J175" s="227"/>
      <c r="K175" s="227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08"/>
      <c r="Z175" s="208"/>
      <c r="AA175" s="208"/>
      <c r="AB175" s="208"/>
      <c r="AC175" s="208"/>
      <c r="AD175" s="208"/>
      <c r="AE175" s="208"/>
      <c r="AF175" s="208"/>
      <c r="AG175" s="208" t="s">
        <v>142</v>
      </c>
      <c r="AH175" s="208">
        <v>0</v>
      </c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</row>
    <row r="176" spans="1:60" outlineLevel="1" x14ac:dyDescent="0.25">
      <c r="A176" s="225"/>
      <c r="B176" s="226"/>
      <c r="C176" s="255" t="s">
        <v>152</v>
      </c>
      <c r="D176" s="229"/>
      <c r="E176" s="230">
        <v>-2.8</v>
      </c>
      <c r="F176" s="227"/>
      <c r="G176" s="227"/>
      <c r="H176" s="227"/>
      <c r="I176" s="227"/>
      <c r="J176" s="227"/>
      <c r="K176" s="227"/>
      <c r="L176" s="227"/>
      <c r="M176" s="227"/>
      <c r="N176" s="227"/>
      <c r="O176" s="227"/>
      <c r="P176" s="227"/>
      <c r="Q176" s="227"/>
      <c r="R176" s="227"/>
      <c r="S176" s="227"/>
      <c r="T176" s="227"/>
      <c r="U176" s="227"/>
      <c r="V176" s="227"/>
      <c r="W176" s="227"/>
      <c r="X176" s="227"/>
      <c r="Y176" s="208"/>
      <c r="Z176" s="208"/>
      <c r="AA176" s="208"/>
      <c r="AB176" s="208"/>
      <c r="AC176" s="208"/>
      <c r="AD176" s="208"/>
      <c r="AE176" s="208"/>
      <c r="AF176" s="208"/>
      <c r="AG176" s="208" t="s">
        <v>142</v>
      </c>
      <c r="AH176" s="208">
        <v>0</v>
      </c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</row>
    <row r="177" spans="1:60" outlineLevel="1" x14ac:dyDescent="0.25">
      <c r="A177" s="225"/>
      <c r="B177" s="226"/>
      <c r="C177" s="255" t="s">
        <v>192</v>
      </c>
      <c r="D177" s="229"/>
      <c r="E177" s="230">
        <v>-6.4</v>
      </c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08"/>
      <c r="Z177" s="208"/>
      <c r="AA177" s="208"/>
      <c r="AB177" s="208"/>
      <c r="AC177" s="208"/>
      <c r="AD177" s="208"/>
      <c r="AE177" s="208"/>
      <c r="AF177" s="208"/>
      <c r="AG177" s="208" t="s">
        <v>142</v>
      </c>
      <c r="AH177" s="208">
        <v>0</v>
      </c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</row>
    <row r="178" spans="1:60" outlineLevel="1" x14ac:dyDescent="0.25">
      <c r="A178" s="225"/>
      <c r="B178" s="226"/>
      <c r="C178" s="255" t="s">
        <v>193</v>
      </c>
      <c r="D178" s="229"/>
      <c r="E178" s="230">
        <v>29.12</v>
      </c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08"/>
      <c r="Z178" s="208"/>
      <c r="AA178" s="208"/>
      <c r="AB178" s="208"/>
      <c r="AC178" s="208"/>
      <c r="AD178" s="208"/>
      <c r="AE178" s="208"/>
      <c r="AF178" s="208"/>
      <c r="AG178" s="208" t="s">
        <v>142</v>
      </c>
      <c r="AH178" s="208">
        <v>0</v>
      </c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</row>
    <row r="179" spans="1:60" outlineLevel="1" x14ac:dyDescent="0.25">
      <c r="A179" s="225"/>
      <c r="B179" s="226"/>
      <c r="C179" s="255" t="s">
        <v>194</v>
      </c>
      <c r="D179" s="229"/>
      <c r="E179" s="230">
        <v>-1.6</v>
      </c>
      <c r="F179" s="227"/>
      <c r="G179" s="227"/>
      <c r="H179" s="227"/>
      <c r="I179" s="227"/>
      <c r="J179" s="227"/>
      <c r="K179" s="227"/>
      <c r="L179" s="227"/>
      <c r="M179" s="227"/>
      <c r="N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08"/>
      <c r="Z179" s="208"/>
      <c r="AA179" s="208"/>
      <c r="AB179" s="208"/>
      <c r="AC179" s="208"/>
      <c r="AD179" s="208"/>
      <c r="AE179" s="208"/>
      <c r="AF179" s="208"/>
      <c r="AG179" s="208" t="s">
        <v>142</v>
      </c>
      <c r="AH179" s="208">
        <v>0</v>
      </c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</row>
    <row r="180" spans="1:60" outlineLevel="1" x14ac:dyDescent="0.25">
      <c r="A180" s="225"/>
      <c r="B180" s="226"/>
      <c r="C180" s="255" t="s">
        <v>195</v>
      </c>
      <c r="D180" s="229"/>
      <c r="E180" s="230">
        <v>36.92</v>
      </c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08"/>
      <c r="Z180" s="208"/>
      <c r="AA180" s="208"/>
      <c r="AB180" s="208"/>
      <c r="AC180" s="208"/>
      <c r="AD180" s="208"/>
      <c r="AE180" s="208"/>
      <c r="AF180" s="208"/>
      <c r="AG180" s="208" t="s">
        <v>142</v>
      </c>
      <c r="AH180" s="208">
        <v>0</v>
      </c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</row>
    <row r="181" spans="1:60" outlineLevel="1" x14ac:dyDescent="0.25">
      <c r="A181" s="225"/>
      <c r="B181" s="226"/>
      <c r="C181" s="255" t="s">
        <v>194</v>
      </c>
      <c r="D181" s="229"/>
      <c r="E181" s="230">
        <v>-1.6</v>
      </c>
      <c r="F181" s="227"/>
      <c r="G181" s="227"/>
      <c r="H181" s="227"/>
      <c r="I181" s="227"/>
      <c r="J181" s="227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08"/>
      <c r="Z181" s="208"/>
      <c r="AA181" s="208"/>
      <c r="AB181" s="208"/>
      <c r="AC181" s="208"/>
      <c r="AD181" s="208"/>
      <c r="AE181" s="208"/>
      <c r="AF181" s="208"/>
      <c r="AG181" s="208" t="s">
        <v>142</v>
      </c>
      <c r="AH181" s="208">
        <v>0</v>
      </c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</row>
    <row r="182" spans="1:60" outlineLevel="1" x14ac:dyDescent="0.25">
      <c r="A182" s="225"/>
      <c r="B182" s="226"/>
      <c r="C182" s="255" t="s">
        <v>196</v>
      </c>
      <c r="D182" s="229"/>
      <c r="E182" s="230">
        <v>44.72</v>
      </c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08"/>
      <c r="Z182" s="208"/>
      <c r="AA182" s="208"/>
      <c r="AB182" s="208"/>
      <c r="AC182" s="208"/>
      <c r="AD182" s="208"/>
      <c r="AE182" s="208"/>
      <c r="AF182" s="208"/>
      <c r="AG182" s="208" t="s">
        <v>142</v>
      </c>
      <c r="AH182" s="208">
        <v>0</v>
      </c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</row>
    <row r="183" spans="1:60" outlineLevel="1" x14ac:dyDescent="0.25">
      <c r="A183" s="225"/>
      <c r="B183" s="226"/>
      <c r="C183" s="255" t="s">
        <v>197</v>
      </c>
      <c r="D183" s="229"/>
      <c r="E183" s="230">
        <v>-3.2</v>
      </c>
      <c r="F183" s="227"/>
      <c r="G183" s="227"/>
      <c r="H183" s="227"/>
      <c r="I183" s="227"/>
      <c r="J183" s="227"/>
      <c r="K183" s="227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08"/>
      <c r="Z183" s="208"/>
      <c r="AA183" s="208"/>
      <c r="AB183" s="208"/>
      <c r="AC183" s="208"/>
      <c r="AD183" s="208"/>
      <c r="AE183" s="208"/>
      <c r="AF183" s="208"/>
      <c r="AG183" s="208" t="s">
        <v>142</v>
      </c>
      <c r="AH183" s="208">
        <v>0</v>
      </c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</row>
    <row r="184" spans="1:60" outlineLevel="1" x14ac:dyDescent="0.25">
      <c r="A184" s="225"/>
      <c r="B184" s="226"/>
      <c r="C184" s="255" t="s">
        <v>198</v>
      </c>
      <c r="D184" s="229"/>
      <c r="E184" s="230">
        <v>23.4</v>
      </c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08"/>
      <c r="Z184" s="208"/>
      <c r="AA184" s="208"/>
      <c r="AB184" s="208"/>
      <c r="AC184" s="208"/>
      <c r="AD184" s="208"/>
      <c r="AE184" s="208"/>
      <c r="AF184" s="208"/>
      <c r="AG184" s="208" t="s">
        <v>142</v>
      </c>
      <c r="AH184" s="208">
        <v>0</v>
      </c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</row>
    <row r="185" spans="1:60" outlineLevel="1" x14ac:dyDescent="0.25">
      <c r="A185" s="225"/>
      <c r="B185" s="226"/>
      <c r="C185" s="255" t="s">
        <v>194</v>
      </c>
      <c r="D185" s="229"/>
      <c r="E185" s="230">
        <v>-1.6</v>
      </c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08"/>
      <c r="Z185" s="208"/>
      <c r="AA185" s="208"/>
      <c r="AB185" s="208"/>
      <c r="AC185" s="208"/>
      <c r="AD185" s="208"/>
      <c r="AE185" s="208"/>
      <c r="AF185" s="208"/>
      <c r="AG185" s="208" t="s">
        <v>142</v>
      </c>
      <c r="AH185" s="208">
        <v>0</v>
      </c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</row>
    <row r="186" spans="1:60" outlineLevel="1" x14ac:dyDescent="0.25">
      <c r="A186" s="225"/>
      <c r="B186" s="226"/>
      <c r="C186" s="255" t="s">
        <v>199</v>
      </c>
      <c r="D186" s="229"/>
      <c r="E186" s="230">
        <v>3.3</v>
      </c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08"/>
      <c r="Z186" s="208"/>
      <c r="AA186" s="208"/>
      <c r="AB186" s="208"/>
      <c r="AC186" s="208"/>
      <c r="AD186" s="208"/>
      <c r="AE186" s="208"/>
      <c r="AF186" s="208"/>
      <c r="AG186" s="208" t="s">
        <v>142</v>
      </c>
      <c r="AH186" s="208">
        <v>0</v>
      </c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</row>
    <row r="187" spans="1:60" outlineLevel="1" x14ac:dyDescent="0.25">
      <c r="A187" s="225"/>
      <c r="B187" s="226"/>
      <c r="C187" s="255" t="s">
        <v>200</v>
      </c>
      <c r="D187" s="229"/>
      <c r="E187" s="230">
        <v>8.06</v>
      </c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U187" s="227"/>
      <c r="V187" s="227"/>
      <c r="W187" s="227"/>
      <c r="X187" s="227"/>
      <c r="Y187" s="208"/>
      <c r="Z187" s="208"/>
      <c r="AA187" s="208"/>
      <c r="AB187" s="208"/>
      <c r="AC187" s="208"/>
      <c r="AD187" s="208"/>
      <c r="AE187" s="208"/>
      <c r="AF187" s="208"/>
      <c r="AG187" s="208" t="s">
        <v>142</v>
      </c>
      <c r="AH187" s="208">
        <v>0</v>
      </c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</row>
    <row r="188" spans="1:60" outlineLevel="1" x14ac:dyDescent="0.25">
      <c r="A188" s="225"/>
      <c r="B188" s="226"/>
      <c r="C188" s="255" t="s">
        <v>201</v>
      </c>
      <c r="D188" s="229"/>
      <c r="E188" s="230">
        <v>-1.4</v>
      </c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08"/>
      <c r="Z188" s="208"/>
      <c r="AA188" s="208"/>
      <c r="AB188" s="208"/>
      <c r="AC188" s="208"/>
      <c r="AD188" s="208"/>
      <c r="AE188" s="208"/>
      <c r="AF188" s="208"/>
      <c r="AG188" s="208" t="s">
        <v>142</v>
      </c>
      <c r="AH188" s="208">
        <v>0</v>
      </c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</row>
    <row r="189" spans="1:60" ht="20.399999999999999" outlineLevel="1" x14ac:dyDescent="0.25">
      <c r="A189" s="246">
        <v>41</v>
      </c>
      <c r="B189" s="247" t="s">
        <v>267</v>
      </c>
      <c r="C189" s="256" t="s">
        <v>268</v>
      </c>
      <c r="D189" s="248" t="s">
        <v>145</v>
      </c>
      <c r="E189" s="249">
        <v>6</v>
      </c>
      <c r="F189" s="250"/>
      <c r="G189" s="251">
        <f>ROUND(E189*F189,2)</f>
        <v>0</v>
      </c>
      <c r="H189" s="228">
        <v>4.3499999999999996</v>
      </c>
      <c r="I189" s="227">
        <f>ROUND(E189*H189,2)</f>
        <v>26.1</v>
      </c>
      <c r="J189" s="228">
        <v>215.05</v>
      </c>
      <c r="K189" s="227">
        <f>ROUND(E189*J189,2)</f>
        <v>1290.3</v>
      </c>
      <c r="L189" s="227">
        <v>15</v>
      </c>
      <c r="M189" s="227">
        <f>G189*(1+L189/100)</f>
        <v>0</v>
      </c>
      <c r="N189" s="227">
        <v>3.6700000000000001E-3</v>
      </c>
      <c r="O189" s="227">
        <f>ROUND(E189*N189,2)</f>
        <v>0.02</v>
      </c>
      <c r="P189" s="227">
        <v>0</v>
      </c>
      <c r="Q189" s="227">
        <f>ROUND(E189*P189,2)</f>
        <v>0</v>
      </c>
      <c r="R189" s="227"/>
      <c r="S189" s="227" t="s">
        <v>137</v>
      </c>
      <c r="T189" s="227" t="s">
        <v>138</v>
      </c>
      <c r="U189" s="227">
        <v>0.433</v>
      </c>
      <c r="V189" s="227">
        <f>ROUND(E189*U189,2)</f>
        <v>2.6</v>
      </c>
      <c r="W189" s="227"/>
      <c r="X189" s="227" t="s">
        <v>139</v>
      </c>
      <c r="Y189" s="208"/>
      <c r="Z189" s="208"/>
      <c r="AA189" s="208"/>
      <c r="AB189" s="208"/>
      <c r="AC189" s="208"/>
      <c r="AD189" s="208"/>
      <c r="AE189" s="208"/>
      <c r="AF189" s="208"/>
      <c r="AG189" s="208" t="s">
        <v>140</v>
      </c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</row>
    <row r="190" spans="1:60" ht="20.399999999999999" outlineLevel="1" x14ac:dyDescent="0.25">
      <c r="A190" s="240">
        <v>42</v>
      </c>
      <c r="B190" s="241" t="s">
        <v>269</v>
      </c>
      <c r="C190" s="254" t="s">
        <v>270</v>
      </c>
      <c r="D190" s="242" t="s">
        <v>150</v>
      </c>
      <c r="E190" s="243">
        <v>2.25</v>
      </c>
      <c r="F190" s="244"/>
      <c r="G190" s="245">
        <f>ROUND(E190*F190,2)</f>
        <v>0</v>
      </c>
      <c r="H190" s="228">
        <v>0</v>
      </c>
      <c r="I190" s="227">
        <f>ROUND(E190*H190,2)</f>
        <v>0</v>
      </c>
      <c r="J190" s="228">
        <v>261</v>
      </c>
      <c r="K190" s="227">
        <f>ROUND(E190*J190,2)</f>
        <v>587.25</v>
      </c>
      <c r="L190" s="227">
        <v>15</v>
      </c>
      <c r="M190" s="227">
        <f>G190*(1+L190/100)</f>
        <v>0</v>
      </c>
      <c r="N190" s="227">
        <v>0</v>
      </c>
      <c r="O190" s="227">
        <f>ROUND(E190*N190,2)</f>
        <v>0</v>
      </c>
      <c r="P190" s="227">
        <v>6.0999999999999999E-2</v>
      </c>
      <c r="Q190" s="227">
        <f>ROUND(E190*P190,2)</f>
        <v>0.14000000000000001</v>
      </c>
      <c r="R190" s="227"/>
      <c r="S190" s="227" t="s">
        <v>137</v>
      </c>
      <c r="T190" s="227" t="s">
        <v>138</v>
      </c>
      <c r="U190" s="227">
        <v>0</v>
      </c>
      <c r="V190" s="227">
        <f>ROUND(E190*U190,2)</f>
        <v>0</v>
      </c>
      <c r="W190" s="227"/>
      <c r="X190" s="227" t="s">
        <v>271</v>
      </c>
      <c r="Y190" s="208"/>
      <c r="Z190" s="208"/>
      <c r="AA190" s="208"/>
      <c r="AB190" s="208"/>
      <c r="AC190" s="208"/>
      <c r="AD190" s="208"/>
      <c r="AE190" s="208"/>
      <c r="AF190" s="208"/>
      <c r="AG190" s="208" t="s">
        <v>272</v>
      </c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</row>
    <row r="191" spans="1:60" outlineLevel="1" x14ac:dyDescent="0.25">
      <c r="A191" s="225"/>
      <c r="B191" s="226"/>
      <c r="C191" s="255" t="s">
        <v>222</v>
      </c>
      <c r="D191" s="229"/>
      <c r="E191" s="230">
        <v>2.25</v>
      </c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08"/>
      <c r="Z191" s="208"/>
      <c r="AA191" s="208"/>
      <c r="AB191" s="208"/>
      <c r="AC191" s="208"/>
      <c r="AD191" s="208"/>
      <c r="AE191" s="208"/>
      <c r="AF191" s="208"/>
      <c r="AG191" s="208" t="s">
        <v>142</v>
      </c>
      <c r="AH191" s="208">
        <v>0</v>
      </c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</row>
    <row r="192" spans="1:60" x14ac:dyDescent="0.25">
      <c r="A192" s="234" t="s">
        <v>132</v>
      </c>
      <c r="B192" s="235" t="s">
        <v>68</v>
      </c>
      <c r="C192" s="253" t="s">
        <v>69</v>
      </c>
      <c r="D192" s="236"/>
      <c r="E192" s="237"/>
      <c r="F192" s="238"/>
      <c r="G192" s="239">
        <f>SUMIF(AG193:AG193,"&lt;&gt;NOR",G193:G193)</f>
        <v>0</v>
      </c>
      <c r="H192" s="233"/>
      <c r="I192" s="233">
        <f>SUM(I193:I193)</f>
        <v>0</v>
      </c>
      <c r="J192" s="233"/>
      <c r="K192" s="233">
        <f>SUM(K193:K193)</f>
        <v>8101.8</v>
      </c>
      <c r="L192" s="233"/>
      <c r="M192" s="233">
        <f>SUM(M193:M193)</f>
        <v>0</v>
      </c>
      <c r="N192" s="233"/>
      <c r="O192" s="233">
        <f>SUM(O193:O193)</f>
        <v>0</v>
      </c>
      <c r="P192" s="233"/>
      <c r="Q192" s="233">
        <f>SUM(Q193:Q193)</f>
        <v>0</v>
      </c>
      <c r="R192" s="233"/>
      <c r="S192" s="233"/>
      <c r="T192" s="233"/>
      <c r="U192" s="233"/>
      <c r="V192" s="233">
        <f>SUM(V193:V193)</f>
        <v>17.34</v>
      </c>
      <c r="W192" s="233"/>
      <c r="X192" s="233"/>
      <c r="AG192" t="s">
        <v>133</v>
      </c>
    </row>
    <row r="193" spans="1:60" outlineLevel="1" x14ac:dyDescent="0.25">
      <c r="A193" s="246">
        <v>43</v>
      </c>
      <c r="B193" s="247" t="s">
        <v>273</v>
      </c>
      <c r="C193" s="256" t="s">
        <v>274</v>
      </c>
      <c r="D193" s="248" t="s">
        <v>136</v>
      </c>
      <c r="E193" s="249">
        <v>5.5050600000000003</v>
      </c>
      <c r="F193" s="250"/>
      <c r="G193" s="251">
        <f>ROUND(E193*F193,2)</f>
        <v>0</v>
      </c>
      <c r="H193" s="228">
        <v>0</v>
      </c>
      <c r="I193" s="227">
        <f>ROUND(E193*H193,2)</f>
        <v>0</v>
      </c>
      <c r="J193" s="228">
        <v>1471.7</v>
      </c>
      <c r="K193" s="227">
        <f>ROUND(E193*J193,2)</f>
        <v>8101.8</v>
      </c>
      <c r="L193" s="227">
        <v>15</v>
      </c>
      <c r="M193" s="227">
        <f>G193*(1+L193/100)</f>
        <v>0</v>
      </c>
      <c r="N193" s="227">
        <v>0</v>
      </c>
      <c r="O193" s="227">
        <f>ROUND(E193*N193,2)</f>
        <v>0</v>
      </c>
      <c r="P193" s="227">
        <v>0</v>
      </c>
      <c r="Q193" s="227">
        <f>ROUND(E193*P193,2)</f>
        <v>0</v>
      </c>
      <c r="R193" s="227"/>
      <c r="S193" s="227" t="s">
        <v>137</v>
      </c>
      <c r="T193" s="227" t="s">
        <v>138</v>
      </c>
      <c r="U193" s="227">
        <v>3.15</v>
      </c>
      <c r="V193" s="227">
        <f>ROUND(E193*U193,2)</f>
        <v>17.34</v>
      </c>
      <c r="W193" s="227"/>
      <c r="X193" s="227" t="s">
        <v>275</v>
      </c>
      <c r="Y193" s="208"/>
      <c r="Z193" s="208"/>
      <c r="AA193" s="208"/>
      <c r="AB193" s="208"/>
      <c r="AC193" s="208"/>
      <c r="AD193" s="208"/>
      <c r="AE193" s="208"/>
      <c r="AF193" s="208"/>
      <c r="AG193" s="208" t="s">
        <v>276</v>
      </c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</row>
    <row r="194" spans="1:60" x14ac:dyDescent="0.25">
      <c r="A194" s="234" t="s">
        <v>132</v>
      </c>
      <c r="B194" s="235" t="s">
        <v>70</v>
      </c>
      <c r="C194" s="253" t="s">
        <v>71</v>
      </c>
      <c r="D194" s="236"/>
      <c r="E194" s="237"/>
      <c r="F194" s="238"/>
      <c r="G194" s="239">
        <f>SUMIF(AG195:AG202,"&lt;&gt;NOR",G195:G202)</f>
        <v>0</v>
      </c>
      <c r="H194" s="233"/>
      <c r="I194" s="233">
        <f>SUM(I195:I202)</f>
        <v>5048.8899999999994</v>
      </c>
      <c r="J194" s="233"/>
      <c r="K194" s="233">
        <f>SUM(K195:K202)</f>
        <v>3703.7299999999996</v>
      </c>
      <c r="L194" s="233"/>
      <c r="M194" s="233">
        <f>SUM(M195:M202)</f>
        <v>0</v>
      </c>
      <c r="N194" s="233"/>
      <c r="O194" s="233">
        <f>SUM(O195:O202)</f>
        <v>0.04</v>
      </c>
      <c r="P194" s="233"/>
      <c r="Q194" s="233">
        <f>SUM(Q195:Q202)</f>
        <v>0</v>
      </c>
      <c r="R194" s="233"/>
      <c r="S194" s="233"/>
      <c r="T194" s="233"/>
      <c r="U194" s="233"/>
      <c r="V194" s="233">
        <f>SUM(V195:V202)</f>
        <v>5.68</v>
      </c>
      <c r="W194" s="233"/>
      <c r="X194" s="233"/>
      <c r="AG194" t="s">
        <v>133</v>
      </c>
    </row>
    <row r="195" spans="1:60" outlineLevel="1" x14ac:dyDescent="0.25">
      <c r="A195" s="240">
        <v>44</v>
      </c>
      <c r="B195" s="241" t="s">
        <v>277</v>
      </c>
      <c r="C195" s="254" t="s">
        <v>278</v>
      </c>
      <c r="D195" s="242" t="s">
        <v>150</v>
      </c>
      <c r="E195" s="243">
        <v>11.91</v>
      </c>
      <c r="F195" s="244"/>
      <c r="G195" s="245">
        <f>ROUND(E195*F195,2)</f>
        <v>0</v>
      </c>
      <c r="H195" s="228">
        <v>343.34</v>
      </c>
      <c r="I195" s="227">
        <f>ROUND(E195*H195,2)</f>
        <v>4089.18</v>
      </c>
      <c r="J195" s="228">
        <v>225.16</v>
      </c>
      <c r="K195" s="227">
        <f>ROUND(E195*J195,2)</f>
        <v>2681.66</v>
      </c>
      <c r="L195" s="227">
        <v>15</v>
      </c>
      <c r="M195" s="227">
        <f>G195*(1+L195/100)</f>
        <v>0</v>
      </c>
      <c r="N195" s="227">
        <v>3.6800000000000001E-3</v>
      </c>
      <c r="O195" s="227">
        <f>ROUND(E195*N195,2)</f>
        <v>0.04</v>
      </c>
      <c r="P195" s="227">
        <v>0</v>
      </c>
      <c r="Q195" s="227">
        <f>ROUND(E195*P195,2)</f>
        <v>0</v>
      </c>
      <c r="R195" s="227"/>
      <c r="S195" s="227" t="s">
        <v>137</v>
      </c>
      <c r="T195" s="227" t="s">
        <v>138</v>
      </c>
      <c r="U195" s="227">
        <v>0.38500000000000001</v>
      </c>
      <c r="V195" s="227">
        <f>ROUND(E195*U195,2)</f>
        <v>4.59</v>
      </c>
      <c r="W195" s="227"/>
      <c r="X195" s="227" t="s">
        <v>139</v>
      </c>
      <c r="Y195" s="208"/>
      <c r="Z195" s="208"/>
      <c r="AA195" s="208"/>
      <c r="AB195" s="208"/>
      <c r="AC195" s="208"/>
      <c r="AD195" s="208"/>
      <c r="AE195" s="208"/>
      <c r="AF195" s="208"/>
      <c r="AG195" s="208" t="s">
        <v>140</v>
      </c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</row>
    <row r="196" spans="1:60" outlineLevel="1" x14ac:dyDescent="0.25">
      <c r="A196" s="225"/>
      <c r="B196" s="226"/>
      <c r="C196" s="255" t="s">
        <v>169</v>
      </c>
      <c r="D196" s="229"/>
      <c r="E196" s="230">
        <v>2.72</v>
      </c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08"/>
      <c r="Z196" s="208"/>
      <c r="AA196" s="208"/>
      <c r="AB196" s="208"/>
      <c r="AC196" s="208"/>
      <c r="AD196" s="208"/>
      <c r="AE196" s="208"/>
      <c r="AF196" s="208"/>
      <c r="AG196" s="208" t="s">
        <v>142</v>
      </c>
      <c r="AH196" s="208">
        <v>0</v>
      </c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</row>
    <row r="197" spans="1:60" outlineLevel="1" x14ac:dyDescent="0.25">
      <c r="A197" s="225"/>
      <c r="B197" s="226"/>
      <c r="C197" s="255" t="s">
        <v>279</v>
      </c>
      <c r="D197" s="229"/>
      <c r="E197" s="230">
        <v>8.6</v>
      </c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08"/>
      <c r="Z197" s="208"/>
      <c r="AA197" s="208"/>
      <c r="AB197" s="208"/>
      <c r="AC197" s="208"/>
      <c r="AD197" s="208"/>
      <c r="AE197" s="208"/>
      <c r="AF197" s="208"/>
      <c r="AG197" s="208" t="s">
        <v>142</v>
      </c>
      <c r="AH197" s="208">
        <v>0</v>
      </c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8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08"/>
    </row>
    <row r="198" spans="1:60" outlineLevel="1" x14ac:dyDescent="0.25">
      <c r="A198" s="225"/>
      <c r="B198" s="226"/>
      <c r="C198" s="255" t="s">
        <v>280</v>
      </c>
      <c r="D198" s="229"/>
      <c r="E198" s="230">
        <v>0.59</v>
      </c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08"/>
      <c r="Z198" s="208"/>
      <c r="AA198" s="208"/>
      <c r="AB198" s="208"/>
      <c r="AC198" s="208"/>
      <c r="AD198" s="208"/>
      <c r="AE198" s="208"/>
      <c r="AF198" s="208"/>
      <c r="AG198" s="208" t="s">
        <v>142</v>
      </c>
      <c r="AH198" s="208">
        <v>0</v>
      </c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</row>
    <row r="199" spans="1:60" outlineLevel="1" x14ac:dyDescent="0.25">
      <c r="A199" s="240">
        <v>45</v>
      </c>
      <c r="B199" s="241" t="s">
        <v>281</v>
      </c>
      <c r="C199" s="254" t="s">
        <v>282</v>
      </c>
      <c r="D199" s="242" t="s">
        <v>158</v>
      </c>
      <c r="E199" s="243">
        <v>9.9</v>
      </c>
      <c r="F199" s="244"/>
      <c r="G199" s="245">
        <f>ROUND(E199*F199,2)</f>
        <v>0</v>
      </c>
      <c r="H199" s="228">
        <v>96.94</v>
      </c>
      <c r="I199" s="227">
        <f>ROUND(E199*H199,2)</f>
        <v>959.71</v>
      </c>
      <c r="J199" s="228">
        <v>64.36</v>
      </c>
      <c r="K199" s="227">
        <f>ROUND(E199*J199,2)</f>
        <v>637.16</v>
      </c>
      <c r="L199" s="227">
        <v>15</v>
      </c>
      <c r="M199" s="227">
        <f>G199*(1+L199/100)</f>
        <v>0</v>
      </c>
      <c r="N199" s="227">
        <v>3.2000000000000003E-4</v>
      </c>
      <c r="O199" s="227">
        <f>ROUND(E199*N199,2)</f>
        <v>0</v>
      </c>
      <c r="P199" s="227">
        <v>0</v>
      </c>
      <c r="Q199" s="227">
        <f>ROUND(E199*P199,2)</f>
        <v>0</v>
      </c>
      <c r="R199" s="227"/>
      <c r="S199" s="227" t="s">
        <v>137</v>
      </c>
      <c r="T199" s="227" t="s">
        <v>138</v>
      </c>
      <c r="U199" s="227">
        <v>0.11</v>
      </c>
      <c r="V199" s="227">
        <f>ROUND(E199*U199,2)</f>
        <v>1.0900000000000001</v>
      </c>
      <c r="W199" s="227"/>
      <c r="X199" s="227" t="s">
        <v>139</v>
      </c>
      <c r="Y199" s="208"/>
      <c r="Z199" s="208"/>
      <c r="AA199" s="208"/>
      <c r="AB199" s="208"/>
      <c r="AC199" s="208"/>
      <c r="AD199" s="208"/>
      <c r="AE199" s="208"/>
      <c r="AF199" s="208"/>
      <c r="AG199" s="208" t="s">
        <v>140</v>
      </c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8"/>
      <c r="AY199" s="208"/>
      <c r="AZ199" s="208"/>
      <c r="BA199" s="208"/>
      <c r="BB199" s="208"/>
      <c r="BC199" s="208"/>
      <c r="BD199" s="208"/>
      <c r="BE199" s="208"/>
      <c r="BF199" s="208"/>
      <c r="BG199" s="208"/>
      <c r="BH199" s="208"/>
    </row>
    <row r="200" spans="1:60" outlineLevel="1" x14ac:dyDescent="0.25">
      <c r="A200" s="225"/>
      <c r="B200" s="226"/>
      <c r="C200" s="255" t="s">
        <v>283</v>
      </c>
      <c r="D200" s="229"/>
      <c r="E200" s="230">
        <v>5.9</v>
      </c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08"/>
      <c r="Z200" s="208"/>
      <c r="AA200" s="208"/>
      <c r="AB200" s="208"/>
      <c r="AC200" s="208"/>
      <c r="AD200" s="208"/>
      <c r="AE200" s="208"/>
      <c r="AF200" s="208"/>
      <c r="AG200" s="208" t="s">
        <v>142</v>
      </c>
      <c r="AH200" s="208">
        <v>0</v>
      </c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8"/>
      <c r="AY200" s="208"/>
      <c r="AZ200" s="208"/>
      <c r="BA200" s="208"/>
      <c r="BB200" s="208"/>
      <c r="BC200" s="208"/>
      <c r="BD200" s="208"/>
      <c r="BE200" s="208"/>
      <c r="BF200" s="208"/>
      <c r="BG200" s="208"/>
      <c r="BH200" s="208"/>
    </row>
    <row r="201" spans="1:60" outlineLevel="1" x14ac:dyDescent="0.25">
      <c r="A201" s="225"/>
      <c r="B201" s="226"/>
      <c r="C201" s="255" t="s">
        <v>284</v>
      </c>
      <c r="D201" s="229"/>
      <c r="E201" s="230">
        <v>4</v>
      </c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08"/>
      <c r="Z201" s="208"/>
      <c r="AA201" s="208"/>
      <c r="AB201" s="208"/>
      <c r="AC201" s="208"/>
      <c r="AD201" s="208"/>
      <c r="AE201" s="208"/>
      <c r="AF201" s="208"/>
      <c r="AG201" s="208" t="s">
        <v>142</v>
      </c>
      <c r="AH201" s="208">
        <v>0</v>
      </c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</row>
    <row r="202" spans="1:60" outlineLevel="1" x14ac:dyDescent="0.25">
      <c r="A202" s="246">
        <v>46</v>
      </c>
      <c r="B202" s="247" t="s">
        <v>285</v>
      </c>
      <c r="C202" s="256" t="s">
        <v>286</v>
      </c>
      <c r="D202" s="248" t="s">
        <v>0</v>
      </c>
      <c r="E202" s="249">
        <v>83.677099999999996</v>
      </c>
      <c r="F202" s="250"/>
      <c r="G202" s="251">
        <f>ROUND(E202*F202,2)</f>
        <v>0</v>
      </c>
      <c r="H202" s="228">
        <v>0</v>
      </c>
      <c r="I202" s="227">
        <f>ROUND(E202*H202,2)</f>
        <v>0</v>
      </c>
      <c r="J202" s="228">
        <v>4.5999999999999996</v>
      </c>
      <c r="K202" s="227">
        <f>ROUND(E202*J202,2)</f>
        <v>384.91</v>
      </c>
      <c r="L202" s="227">
        <v>15</v>
      </c>
      <c r="M202" s="227">
        <f>G202*(1+L202/100)</f>
        <v>0</v>
      </c>
      <c r="N202" s="227">
        <v>0</v>
      </c>
      <c r="O202" s="227">
        <f>ROUND(E202*N202,2)</f>
        <v>0</v>
      </c>
      <c r="P202" s="227">
        <v>0</v>
      </c>
      <c r="Q202" s="227">
        <f>ROUND(E202*P202,2)</f>
        <v>0</v>
      </c>
      <c r="R202" s="227"/>
      <c r="S202" s="227" t="s">
        <v>137</v>
      </c>
      <c r="T202" s="227" t="s">
        <v>138</v>
      </c>
      <c r="U202" s="227">
        <v>0</v>
      </c>
      <c r="V202" s="227">
        <f>ROUND(E202*U202,2)</f>
        <v>0</v>
      </c>
      <c r="W202" s="227"/>
      <c r="X202" s="227" t="s">
        <v>275</v>
      </c>
      <c r="Y202" s="208"/>
      <c r="Z202" s="208"/>
      <c r="AA202" s="208"/>
      <c r="AB202" s="208"/>
      <c r="AC202" s="208"/>
      <c r="AD202" s="208"/>
      <c r="AE202" s="208"/>
      <c r="AF202" s="208"/>
      <c r="AG202" s="208" t="s">
        <v>276</v>
      </c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208"/>
      <c r="AV202" s="208"/>
      <c r="AW202" s="208"/>
      <c r="AX202" s="208"/>
      <c r="AY202" s="208"/>
      <c r="AZ202" s="208"/>
      <c r="BA202" s="208"/>
      <c r="BB202" s="208"/>
      <c r="BC202" s="208"/>
      <c r="BD202" s="208"/>
      <c r="BE202" s="208"/>
      <c r="BF202" s="208"/>
      <c r="BG202" s="208"/>
      <c r="BH202" s="208"/>
    </row>
    <row r="203" spans="1:60" x14ac:dyDescent="0.25">
      <c r="A203" s="234" t="s">
        <v>132</v>
      </c>
      <c r="B203" s="235" t="s">
        <v>72</v>
      </c>
      <c r="C203" s="253" t="s">
        <v>73</v>
      </c>
      <c r="D203" s="236"/>
      <c r="E203" s="237"/>
      <c r="F203" s="238"/>
      <c r="G203" s="239">
        <f>SUMIF(AG204:AG204,"&lt;&gt;NOR",G204:G204)</f>
        <v>0</v>
      </c>
      <c r="H203" s="233"/>
      <c r="I203" s="233">
        <f>SUM(I204:I204)</f>
        <v>0</v>
      </c>
      <c r="J203" s="233"/>
      <c r="K203" s="233">
        <f>SUM(K204:K204)</f>
        <v>1200</v>
      </c>
      <c r="L203" s="233"/>
      <c r="M203" s="233">
        <f>SUM(M204:M204)</f>
        <v>0</v>
      </c>
      <c r="N203" s="233"/>
      <c r="O203" s="233">
        <f>SUM(O204:O204)</f>
        <v>0</v>
      </c>
      <c r="P203" s="233"/>
      <c r="Q203" s="233">
        <f>SUM(Q204:Q204)</f>
        <v>0</v>
      </c>
      <c r="R203" s="233"/>
      <c r="S203" s="233"/>
      <c r="T203" s="233"/>
      <c r="U203" s="233"/>
      <c r="V203" s="233">
        <f>SUM(V204:V204)</f>
        <v>0.16</v>
      </c>
      <c r="W203" s="233"/>
      <c r="X203" s="233"/>
      <c r="AG203" t="s">
        <v>133</v>
      </c>
    </row>
    <row r="204" spans="1:60" outlineLevel="1" x14ac:dyDescent="0.25">
      <c r="A204" s="246">
        <v>47</v>
      </c>
      <c r="B204" s="247" t="s">
        <v>287</v>
      </c>
      <c r="C204" s="256" t="s">
        <v>288</v>
      </c>
      <c r="D204" s="248" t="s">
        <v>289</v>
      </c>
      <c r="E204" s="249">
        <v>1</v>
      </c>
      <c r="F204" s="250"/>
      <c r="G204" s="251">
        <f>ROUND(E204*F204,2)</f>
        <v>0</v>
      </c>
      <c r="H204" s="228">
        <v>0</v>
      </c>
      <c r="I204" s="227">
        <f>ROUND(E204*H204,2)</f>
        <v>0</v>
      </c>
      <c r="J204" s="228">
        <v>1200</v>
      </c>
      <c r="K204" s="227">
        <f>ROUND(E204*J204,2)</f>
        <v>1200</v>
      </c>
      <c r="L204" s="227">
        <v>15</v>
      </c>
      <c r="M204" s="227">
        <f>G204*(1+L204/100)</f>
        <v>0</v>
      </c>
      <c r="N204" s="227">
        <v>0</v>
      </c>
      <c r="O204" s="227">
        <f>ROUND(E204*N204,2)</f>
        <v>0</v>
      </c>
      <c r="P204" s="227">
        <v>0</v>
      </c>
      <c r="Q204" s="227">
        <f>ROUND(E204*P204,2)</f>
        <v>0</v>
      </c>
      <c r="R204" s="227"/>
      <c r="S204" s="227" t="s">
        <v>173</v>
      </c>
      <c r="T204" s="227" t="s">
        <v>138</v>
      </c>
      <c r="U204" s="227">
        <v>0.157</v>
      </c>
      <c r="V204" s="227">
        <f>ROUND(E204*U204,2)</f>
        <v>0.16</v>
      </c>
      <c r="W204" s="227"/>
      <c r="X204" s="227" t="s">
        <v>139</v>
      </c>
      <c r="Y204" s="208"/>
      <c r="Z204" s="208"/>
      <c r="AA204" s="208"/>
      <c r="AB204" s="208"/>
      <c r="AC204" s="208"/>
      <c r="AD204" s="208"/>
      <c r="AE204" s="208"/>
      <c r="AF204" s="208"/>
      <c r="AG204" s="208" t="s">
        <v>140</v>
      </c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</row>
    <row r="205" spans="1:60" x14ac:dyDescent="0.25">
      <c r="A205" s="234" t="s">
        <v>132</v>
      </c>
      <c r="B205" s="235" t="s">
        <v>74</v>
      </c>
      <c r="C205" s="253" t="s">
        <v>75</v>
      </c>
      <c r="D205" s="236"/>
      <c r="E205" s="237"/>
      <c r="F205" s="238"/>
      <c r="G205" s="239">
        <f>SUMIF(AG206:AG212,"&lt;&gt;NOR",G206:G212)</f>
        <v>0</v>
      </c>
      <c r="H205" s="233"/>
      <c r="I205" s="233">
        <f>SUM(I206:I212)</f>
        <v>1526.88</v>
      </c>
      <c r="J205" s="233"/>
      <c r="K205" s="233">
        <f>SUM(K206:K212)</f>
        <v>5174.66</v>
      </c>
      <c r="L205" s="233"/>
      <c r="M205" s="233">
        <f>SUM(M206:M212)</f>
        <v>0</v>
      </c>
      <c r="N205" s="233"/>
      <c r="O205" s="233">
        <f>SUM(O206:O212)</f>
        <v>0</v>
      </c>
      <c r="P205" s="233"/>
      <c r="Q205" s="233">
        <f>SUM(Q206:Q212)</f>
        <v>0</v>
      </c>
      <c r="R205" s="233"/>
      <c r="S205" s="233"/>
      <c r="T205" s="233"/>
      <c r="U205" s="233"/>
      <c r="V205" s="233">
        <f>SUM(V206:V212)</f>
        <v>6.07</v>
      </c>
      <c r="W205" s="233"/>
      <c r="X205" s="233"/>
      <c r="AG205" t="s">
        <v>133</v>
      </c>
    </row>
    <row r="206" spans="1:60" outlineLevel="1" x14ac:dyDescent="0.25">
      <c r="A206" s="246">
        <v>48</v>
      </c>
      <c r="B206" s="247" t="s">
        <v>290</v>
      </c>
      <c r="C206" s="256" t="s">
        <v>291</v>
      </c>
      <c r="D206" s="248" t="s">
        <v>158</v>
      </c>
      <c r="E206" s="249">
        <v>8</v>
      </c>
      <c r="F206" s="250"/>
      <c r="G206" s="251">
        <f>ROUND(E206*F206,2)</f>
        <v>0</v>
      </c>
      <c r="H206" s="228">
        <v>190.86</v>
      </c>
      <c r="I206" s="227">
        <f>ROUND(E206*H206,2)</f>
        <v>1526.88</v>
      </c>
      <c r="J206" s="228">
        <v>308.94</v>
      </c>
      <c r="K206" s="227">
        <f>ROUND(E206*J206,2)</f>
        <v>2471.52</v>
      </c>
      <c r="L206" s="227">
        <v>15</v>
      </c>
      <c r="M206" s="227">
        <f>G206*(1+L206/100)</f>
        <v>0</v>
      </c>
      <c r="N206" s="227">
        <v>5.1999999999999995E-4</v>
      </c>
      <c r="O206" s="227">
        <f>ROUND(E206*N206,2)</f>
        <v>0</v>
      </c>
      <c r="P206" s="227">
        <v>0</v>
      </c>
      <c r="Q206" s="227">
        <f>ROUND(E206*P206,2)</f>
        <v>0</v>
      </c>
      <c r="R206" s="227"/>
      <c r="S206" s="227" t="s">
        <v>137</v>
      </c>
      <c r="T206" s="227" t="s">
        <v>138</v>
      </c>
      <c r="U206" s="227">
        <v>0.52900000000000003</v>
      </c>
      <c r="V206" s="227">
        <f>ROUND(E206*U206,2)</f>
        <v>4.2300000000000004</v>
      </c>
      <c r="W206" s="227"/>
      <c r="X206" s="227" t="s">
        <v>139</v>
      </c>
      <c r="Y206" s="208"/>
      <c r="Z206" s="208"/>
      <c r="AA206" s="208"/>
      <c r="AB206" s="208"/>
      <c r="AC206" s="208"/>
      <c r="AD206" s="208"/>
      <c r="AE206" s="208"/>
      <c r="AF206" s="208"/>
      <c r="AG206" s="208" t="s">
        <v>140</v>
      </c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</row>
    <row r="207" spans="1:60" outlineLevel="1" x14ac:dyDescent="0.25">
      <c r="A207" s="246">
        <v>49</v>
      </c>
      <c r="B207" s="247" t="s">
        <v>292</v>
      </c>
      <c r="C207" s="256" t="s">
        <v>293</v>
      </c>
      <c r="D207" s="248" t="s">
        <v>145</v>
      </c>
      <c r="E207" s="249">
        <v>1</v>
      </c>
      <c r="F207" s="250"/>
      <c r="G207" s="251">
        <f>ROUND(E207*F207,2)</f>
        <v>0</v>
      </c>
      <c r="H207" s="228">
        <v>0</v>
      </c>
      <c r="I207" s="227">
        <f>ROUND(E207*H207,2)</f>
        <v>0</v>
      </c>
      <c r="J207" s="228">
        <v>87.8</v>
      </c>
      <c r="K207" s="227">
        <f>ROUND(E207*J207,2)</f>
        <v>87.8</v>
      </c>
      <c r="L207" s="227">
        <v>15</v>
      </c>
      <c r="M207" s="227">
        <f>G207*(1+L207/100)</f>
        <v>0</v>
      </c>
      <c r="N207" s="227">
        <v>0</v>
      </c>
      <c r="O207" s="227">
        <f>ROUND(E207*N207,2)</f>
        <v>0</v>
      </c>
      <c r="P207" s="227">
        <v>0</v>
      </c>
      <c r="Q207" s="227">
        <f>ROUND(E207*P207,2)</f>
        <v>0</v>
      </c>
      <c r="R207" s="227"/>
      <c r="S207" s="227" t="s">
        <v>137</v>
      </c>
      <c r="T207" s="227" t="s">
        <v>138</v>
      </c>
      <c r="U207" s="227">
        <v>0.157</v>
      </c>
      <c r="V207" s="227">
        <f>ROUND(E207*U207,2)</f>
        <v>0.16</v>
      </c>
      <c r="W207" s="227"/>
      <c r="X207" s="227" t="s">
        <v>139</v>
      </c>
      <c r="Y207" s="208"/>
      <c r="Z207" s="208"/>
      <c r="AA207" s="208"/>
      <c r="AB207" s="208"/>
      <c r="AC207" s="208"/>
      <c r="AD207" s="208"/>
      <c r="AE207" s="208"/>
      <c r="AF207" s="208"/>
      <c r="AG207" s="208" t="s">
        <v>140</v>
      </c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</row>
    <row r="208" spans="1:60" outlineLevel="1" x14ac:dyDescent="0.25">
      <c r="A208" s="246">
        <v>50</v>
      </c>
      <c r="B208" s="247" t="s">
        <v>294</v>
      </c>
      <c r="C208" s="256" t="s">
        <v>295</v>
      </c>
      <c r="D208" s="248" t="s">
        <v>145</v>
      </c>
      <c r="E208" s="249">
        <v>3</v>
      </c>
      <c r="F208" s="250"/>
      <c r="G208" s="251">
        <f>ROUND(E208*F208,2)</f>
        <v>0</v>
      </c>
      <c r="H208" s="228">
        <v>0</v>
      </c>
      <c r="I208" s="227">
        <f>ROUND(E208*H208,2)</f>
        <v>0</v>
      </c>
      <c r="J208" s="228">
        <v>97.2</v>
      </c>
      <c r="K208" s="227">
        <f>ROUND(E208*J208,2)</f>
        <v>291.60000000000002</v>
      </c>
      <c r="L208" s="227">
        <v>15</v>
      </c>
      <c r="M208" s="227">
        <f>G208*(1+L208/100)</f>
        <v>0</v>
      </c>
      <c r="N208" s="227">
        <v>0</v>
      </c>
      <c r="O208" s="227">
        <f>ROUND(E208*N208,2)</f>
        <v>0</v>
      </c>
      <c r="P208" s="227">
        <v>0</v>
      </c>
      <c r="Q208" s="227">
        <f>ROUND(E208*P208,2)</f>
        <v>0</v>
      </c>
      <c r="R208" s="227"/>
      <c r="S208" s="227" t="s">
        <v>137</v>
      </c>
      <c r="T208" s="227" t="s">
        <v>138</v>
      </c>
      <c r="U208" s="227">
        <v>0.17399999999999999</v>
      </c>
      <c r="V208" s="227">
        <f>ROUND(E208*U208,2)</f>
        <v>0.52</v>
      </c>
      <c r="W208" s="227"/>
      <c r="X208" s="227" t="s">
        <v>139</v>
      </c>
      <c r="Y208" s="208"/>
      <c r="Z208" s="208"/>
      <c r="AA208" s="208"/>
      <c r="AB208" s="208"/>
      <c r="AC208" s="208"/>
      <c r="AD208" s="208"/>
      <c r="AE208" s="208"/>
      <c r="AF208" s="208"/>
      <c r="AG208" s="208" t="s">
        <v>140</v>
      </c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</row>
    <row r="209" spans="1:60" outlineLevel="1" x14ac:dyDescent="0.25">
      <c r="A209" s="246">
        <v>51</v>
      </c>
      <c r="B209" s="247" t="s">
        <v>296</v>
      </c>
      <c r="C209" s="256" t="s">
        <v>297</v>
      </c>
      <c r="D209" s="248" t="s">
        <v>145</v>
      </c>
      <c r="E209" s="249">
        <v>1</v>
      </c>
      <c r="F209" s="250"/>
      <c r="G209" s="251">
        <f>ROUND(E209*F209,2)</f>
        <v>0</v>
      </c>
      <c r="H209" s="228">
        <v>0</v>
      </c>
      <c r="I209" s="227">
        <f>ROUND(E209*H209,2)</f>
        <v>0</v>
      </c>
      <c r="J209" s="228">
        <v>144.6</v>
      </c>
      <c r="K209" s="227">
        <f>ROUND(E209*J209,2)</f>
        <v>144.6</v>
      </c>
      <c r="L209" s="227">
        <v>15</v>
      </c>
      <c r="M209" s="227">
        <f>G209*(1+L209/100)</f>
        <v>0</v>
      </c>
      <c r="N209" s="227">
        <v>0</v>
      </c>
      <c r="O209" s="227">
        <f>ROUND(E209*N209,2)</f>
        <v>0</v>
      </c>
      <c r="P209" s="227">
        <v>0</v>
      </c>
      <c r="Q209" s="227">
        <f>ROUND(E209*P209,2)</f>
        <v>0</v>
      </c>
      <c r="R209" s="227"/>
      <c r="S209" s="227" t="s">
        <v>137</v>
      </c>
      <c r="T209" s="227" t="s">
        <v>138</v>
      </c>
      <c r="U209" s="227">
        <v>0.25900000000000001</v>
      </c>
      <c r="V209" s="227">
        <f>ROUND(E209*U209,2)</f>
        <v>0.26</v>
      </c>
      <c r="W209" s="227"/>
      <c r="X209" s="227" t="s">
        <v>139</v>
      </c>
      <c r="Y209" s="208"/>
      <c r="Z209" s="208"/>
      <c r="AA209" s="208"/>
      <c r="AB209" s="208"/>
      <c r="AC209" s="208"/>
      <c r="AD209" s="208"/>
      <c r="AE209" s="208"/>
      <c r="AF209" s="208"/>
      <c r="AG209" s="208" t="s">
        <v>140</v>
      </c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</row>
    <row r="210" spans="1:60" outlineLevel="1" x14ac:dyDescent="0.25">
      <c r="A210" s="246">
        <v>52</v>
      </c>
      <c r="B210" s="247" t="s">
        <v>298</v>
      </c>
      <c r="C210" s="256" t="s">
        <v>299</v>
      </c>
      <c r="D210" s="248" t="s">
        <v>145</v>
      </c>
      <c r="E210" s="249">
        <v>2</v>
      </c>
      <c r="F210" s="250"/>
      <c r="G210" s="251">
        <f>ROUND(E210*F210,2)</f>
        <v>0</v>
      </c>
      <c r="H210" s="228">
        <v>0</v>
      </c>
      <c r="I210" s="227">
        <f>ROUND(E210*H210,2)</f>
        <v>0</v>
      </c>
      <c r="J210" s="228">
        <v>272.60000000000002</v>
      </c>
      <c r="K210" s="227">
        <f>ROUND(E210*J210,2)</f>
        <v>545.20000000000005</v>
      </c>
      <c r="L210" s="227">
        <v>15</v>
      </c>
      <c r="M210" s="227">
        <f>G210*(1+L210/100)</f>
        <v>0</v>
      </c>
      <c r="N210" s="227">
        <v>0</v>
      </c>
      <c r="O210" s="227">
        <f>ROUND(E210*N210,2)</f>
        <v>0</v>
      </c>
      <c r="P210" s="227">
        <v>0</v>
      </c>
      <c r="Q210" s="227">
        <f>ROUND(E210*P210,2)</f>
        <v>0</v>
      </c>
      <c r="R210" s="227"/>
      <c r="S210" s="227" t="s">
        <v>137</v>
      </c>
      <c r="T210" s="227" t="s">
        <v>138</v>
      </c>
      <c r="U210" s="227">
        <v>0.45</v>
      </c>
      <c r="V210" s="227">
        <f>ROUND(E210*U210,2)</f>
        <v>0.9</v>
      </c>
      <c r="W210" s="227"/>
      <c r="X210" s="227" t="s">
        <v>139</v>
      </c>
      <c r="Y210" s="208"/>
      <c r="Z210" s="208"/>
      <c r="AA210" s="208"/>
      <c r="AB210" s="208"/>
      <c r="AC210" s="208"/>
      <c r="AD210" s="208"/>
      <c r="AE210" s="208"/>
      <c r="AF210" s="208"/>
      <c r="AG210" s="208" t="s">
        <v>140</v>
      </c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</row>
    <row r="211" spans="1:60" outlineLevel="1" x14ac:dyDescent="0.25">
      <c r="A211" s="246">
        <v>53</v>
      </c>
      <c r="B211" s="247" t="s">
        <v>300</v>
      </c>
      <c r="C211" s="256" t="s">
        <v>301</v>
      </c>
      <c r="D211" s="248" t="s">
        <v>302</v>
      </c>
      <c r="E211" s="249">
        <v>3</v>
      </c>
      <c r="F211" s="250"/>
      <c r="G211" s="251">
        <f>ROUND(E211*F211,2)</f>
        <v>0</v>
      </c>
      <c r="H211" s="228">
        <v>0</v>
      </c>
      <c r="I211" s="227">
        <f>ROUND(E211*H211,2)</f>
        <v>0</v>
      </c>
      <c r="J211" s="228">
        <v>498.7</v>
      </c>
      <c r="K211" s="227">
        <f>ROUND(E211*J211,2)</f>
        <v>1496.1</v>
      </c>
      <c r="L211" s="227">
        <v>15</v>
      </c>
      <c r="M211" s="227">
        <f>G211*(1+L211/100)</f>
        <v>0</v>
      </c>
      <c r="N211" s="227">
        <v>0</v>
      </c>
      <c r="O211" s="227">
        <f>ROUND(E211*N211,2)</f>
        <v>0</v>
      </c>
      <c r="P211" s="227">
        <v>0</v>
      </c>
      <c r="Q211" s="227">
        <f>ROUND(E211*P211,2)</f>
        <v>0</v>
      </c>
      <c r="R211" s="227"/>
      <c r="S211" s="227" t="s">
        <v>173</v>
      </c>
      <c r="T211" s="227" t="s">
        <v>138</v>
      </c>
      <c r="U211" s="227">
        <v>0</v>
      </c>
      <c r="V211" s="227">
        <f>ROUND(E211*U211,2)</f>
        <v>0</v>
      </c>
      <c r="W211" s="227"/>
      <c r="X211" s="227" t="s">
        <v>139</v>
      </c>
      <c r="Y211" s="208"/>
      <c r="Z211" s="208"/>
      <c r="AA211" s="208"/>
      <c r="AB211" s="208"/>
      <c r="AC211" s="208"/>
      <c r="AD211" s="208"/>
      <c r="AE211" s="208"/>
      <c r="AF211" s="208"/>
      <c r="AG211" s="208" t="s">
        <v>140</v>
      </c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</row>
    <row r="212" spans="1:60" outlineLevel="1" x14ac:dyDescent="0.25">
      <c r="A212" s="246">
        <v>54</v>
      </c>
      <c r="B212" s="247" t="s">
        <v>303</v>
      </c>
      <c r="C212" s="256" t="s">
        <v>304</v>
      </c>
      <c r="D212" s="248" t="s">
        <v>0</v>
      </c>
      <c r="E212" s="249">
        <v>65.637</v>
      </c>
      <c r="F212" s="250"/>
      <c r="G212" s="251">
        <f>ROUND(E212*F212,2)</f>
        <v>0</v>
      </c>
      <c r="H212" s="228">
        <v>0</v>
      </c>
      <c r="I212" s="227">
        <f>ROUND(E212*H212,2)</f>
        <v>0</v>
      </c>
      <c r="J212" s="228">
        <v>2.1</v>
      </c>
      <c r="K212" s="227">
        <f>ROUND(E212*J212,2)</f>
        <v>137.84</v>
      </c>
      <c r="L212" s="227">
        <v>15</v>
      </c>
      <c r="M212" s="227">
        <f>G212*(1+L212/100)</f>
        <v>0</v>
      </c>
      <c r="N212" s="227">
        <v>0</v>
      </c>
      <c r="O212" s="227">
        <f>ROUND(E212*N212,2)</f>
        <v>0</v>
      </c>
      <c r="P212" s="227">
        <v>0</v>
      </c>
      <c r="Q212" s="227">
        <f>ROUND(E212*P212,2)</f>
        <v>0</v>
      </c>
      <c r="R212" s="227"/>
      <c r="S212" s="227" t="s">
        <v>137</v>
      </c>
      <c r="T212" s="227" t="s">
        <v>138</v>
      </c>
      <c r="U212" s="227">
        <v>0</v>
      </c>
      <c r="V212" s="227">
        <f>ROUND(E212*U212,2)</f>
        <v>0</v>
      </c>
      <c r="W212" s="227"/>
      <c r="X212" s="227" t="s">
        <v>275</v>
      </c>
      <c r="Y212" s="208"/>
      <c r="Z212" s="208"/>
      <c r="AA212" s="208"/>
      <c r="AB212" s="208"/>
      <c r="AC212" s="208"/>
      <c r="AD212" s="208"/>
      <c r="AE212" s="208"/>
      <c r="AF212" s="208"/>
      <c r="AG212" s="208" t="s">
        <v>276</v>
      </c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</row>
    <row r="213" spans="1:60" x14ac:dyDescent="0.25">
      <c r="A213" s="234" t="s">
        <v>132</v>
      </c>
      <c r="B213" s="235" t="s">
        <v>76</v>
      </c>
      <c r="C213" s="253" t="s">
        <v>77</v>
      </c>
      <c r="D213" s="236"/>
      <c r="E213" s="237"/>
      <c r="F213" s="238"/>
      <c r="G213" s="239">
        <f>SUMIF(AG214:AG219,"&lt;&gt;NOR",G214:G219)</f>
        <v>0</v>
      </c>
      <c r="H213" s="233"/>
      <c r="I213" s="233">
        <f>SUM(I214:I219)</f>
        <v>2422.4399999999996</v>
      </c>
      <c r="J213" s="233"/>
      <c r="K213" s="233">
        <f>SUM(K214:K219)</f>
        <v>5773.62</v>
      </c>
      <c r="L213" s="233"/>
      <c r="M213" s="233">
        <f>SUM(M214:M219)</f>
        <v>0</v>
      </c>
      <c r="N213" s="233"/>
      <c r="O213" s="233">
        <f>SUM(O214:O219)</f>
        <v>0.05</v>
      </c>
      <c r="P213" s="233"/>
      <c r="Q213" s="233">
        <f>SUM(Q214:Q219)</f>
        <v>0</v>
      </c>
      <c r="R213" s="233"/>
      <c r="S213" s="233"/>
      <c r="T213" s="233"/>
      <c r="U213" s="233"/>
      <c r="V213" s="233">
        <f>SUM(V214:V219)</f>
        <v>10.75</v>
      </c>
      <c r="W213" s="233"/>
      <c r="X213" s="233"/>
      <c r="AG213" t="s">
        <v>133</v>
      </c>
    </row>
    <row r="214" spans="1:60" outlineLevel="1" x14ac:dyDescent="0.25">
      <c r="A214" s="246">
        <v>55</v>
      </c>
      <c r="B214" s="247" t="s">
        <v>305</v>
      </c>
      <c r="C214" s="256" t="s">
        <v>306</v>
      </c>
      <c r="D214" s="248" t="s">
        <v>158</v>
      </c>
      <c r="E214" s="249">
        <v>12</v>
      </c>
      <c r="F214" s="250"/>
      <c r="G214" s="251">
        <f>ROUND(E214*F214,2)</f>
        <v>0</v>
      </c>
      <c r="H214" s="228">
        <v>77.489999999999995</v>
      </c>
      <c r="I214" s="227">
        <f>ROUND(E214*H214,2)</f>
        <v>929.88</v>
      </c>
      <c r="J214" s="228">
        <v>294.91000000000003</v>
      </c>
      <c r="K214" s="227">
        <f>ROUND(E214*J214,2)</f>
        <v>3538.92</v>
      </c>
      <c r="L214" s="227">
        <v>15</v>
      </c>
      <c r="M214" s="227">
        <f>G214*(1+L214/100)</f>
        <v>0</v>
      </c>
      <c r="N214" s="227">
        <v>3.9899999999999996E-3</v>
      </c>
      <c r="O214" s="227">
        <f>ROUND(E214*N214,2)</f>
        <v>0.05</v>
      </c>
      <c r="P214" s="227">
        <v>0</v>
      </c>
      <c r="Q214" s="227">
        <f>ROUND(E214*P214,2)</f>
        <v>0</v>
      </c>
      <c r="R214" s="227"/>
      <c r="S214" s="227" t="s">
        <v>137</v>
      </c>
      <c r="T214" s="227" t="s">
        <v>138</v>
      </c>
      <c r="U214" s="227">
        <v>0.54290000000000005</v>
      </c>
      <c r="V214" s="227">
        <f>ROUND(E214*U214,2)</f>
        <v>6.51</v>
      </c>
      <c r="W214" s="227"/>
      <c r="X214" s="227" t="s">
        <v>139</v>
      </c>
      <c r="Y214" s="208"/>
      <c r="Z214" s="208"/>
      <c r="AA214" s="208"/>
      <c r="AB214" s="208"/>
      <c r="AC214" s="208"/>
      <c r="AD214" s="208"/>
      <c r="AE214" s="208"/>
      <c r="AF214" s="208"/>
      <c r="AG214" s="208" t="s">
        <v>140</v>
      </c>
      <c r="AH214" s="208"/>
      <c r="AI214" s="208"/>
      <c r="AJ214" s="208"/>
      <c r="AK214" s="208"/>
      <c r="AL214" s="208"/>
      <c r="AM214" s="208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8"/>
      <c r="AY214" s="208"/>
      <c r="AZ214" s="208"/>
      <c r="BA214" s="208"/>
      <c r="BB214" s="208"/>
      <c r="BC214" s="208"/>
      <c r="BD214" s="208"/>
      <c r="BE214" s="208"/>
      <c r="BF214" s="208"/>
      <c r="BG214" s="208"/>
      <c r="BH214" s="208"/>
    </row>
    <row r="215" spans="1:60" ht="20.399999999999999" outlineLevel="1" x14ac:dyDescent="0.25">
      <c r="A215" s="246">
        <v>56</v>
      </c>
      <c r="B215" s="247" t="s">
        <v>307</v>
      </c>
      <c r="C215" s="256" t="s">
        <v>308</v>
      </c>
      <c r="D215" s="248" t="s">
        <v>158</v>
      </c>
      <c r="E215" s="249">
        <v>12</v>
      </c>
      <c r="F215" s="250"/>
      <c r="G215" s="251">
        <f>ROUND(E215*F215,2)</f>
        <v>0</v>
      </c>
      <c r="H215" s="228">
        <v>29.94</v>
      </c>
      <c r="I215" s="227">
        <f>ROUND(E215*H215,2)</f>
        <v>359.28</v>
      </c>
      <c r="J215" s="228">
        <v>66.16</v>
      </c>
      <c r="K215" s="227">
        <f>ROUND(E215*J215,2)</f>
        <v>793.92</v>
      </c>
      <c r="L215" s="227">
        <v>15</v>
      </c>
      <c r="M215" s="227">
        <f>G215*(1+L215/100)</f>
        <v>0</v>
      </c>
      <c r="N215" s="227">
        <v>4.0000000000000003E-5</v>
      </c>
      <c r="O215" s="227">
        <f>ROUND(E215*N215,2)</f>
        <v>0</v>
      </c>
      <c r="P215" s="227">
        <v>0</v>
      </c>
      <c r="Q215" s="227">
        <f>ROUND(E215*P215,2)</f>
        <v>0</v>
      </c>
      <c r="R215" s="227"/>
      <c r="S215" s="227" t="s">
        <v>137</v>
      </c>
      <c r="T215" s="227" t="s">
        <v>138</v>
      </c>
      <c r="U215" s="227">
        <v>0.129</v>
      </c>
      <c r="V215" s="227">
        <f>ROUND(E215*U215,2)</f>
        <v>1.55</v>
      </c>
      <c r="W215" s="227"/>
      <c r="X215" s="227" t="s">
        <v>139</v>
      </c>
      <c r="Y215" s="208"/>
      <c r="Z215" s="208"/>
      <c r="AA215" s="208"/>
      <c r="AB215" s="208"/>
      <c r="AC215" s="208"/>
      <c r="AD215" s="208"/>
      <c r="AE215" s="208"/>
      <c r="AF215" s="208"/>
      <c r="AG215" s="208" t="s">
        <v>140</v>
      </c>
      <c r="AH215" s="208"/>
      <c r="AI215" s="208"/>
      <c r="AJ215" s="208"/>
      <c r="AK215" s="208"/>
      <c r="AL215" s="208"/>
      <c r="AM215" s="208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8"/>
      <c r="AY215" s="208"/>
      <c r="AZ215" s="208"/>
      <c r="BA215" s="208"/>
      <c r="BB215" s="208"/>
      <c r="BC215" s="208"/>
      <c r="BD215" s="208"/>
      <c r="BE215" s="208"/>
      <c r="BF215" s="208"/>
      <c r="BG215" s="208"/>
      <c r="BH215" s="208"/>
    </row>
    <row r="216" spans="1:60" outlineLevel="1" x14ac:dyDescent="0.25">
      <c r="A216" s="246">
        <v>57</v>
      </c>
      <c r="B216" s="247" t="s">
        <v>309</v>
      </c>
      <c r="C216" s="256" t="s">
        <v>310</v>
      </c>
      <c r="D216" s="248" t="s">
        <v>145</v>
      </c>
      <c r="E216" s="249">
        <v>3</v>
      </c>
      <c r="F216" s="250"/>
      <c r="G216" s="251">
        <f>ROUND(E216*F216,2)</f>
        <v>0</v>
      </c>
      <c r="H216" s="228">
        <v>123.72</v>
      </c>
      <c r="I216" s="227">
        <f>ROUND(E216*H216,2)</f>
        <v>371.16</v>
      </c>
      <c r="J216" s="228">
        <v>132.28</v>
      </c>
      <c r="K216" s="227">
        <f>ROUND(E216*J216,2)</f>
        <v>396.84</v>
      </c>
      <c r="L216" s="227">
        <v>15</v>
      </c>
      <c r="M216" s="227">
        <f>G216*(1+L216/100)</f>
        <v>0</v>
      </c>
      <c r="N216" s="227">
        <v>6.3000000000000003E-4</v>
      </c>
      <c r="O216" s="227">
        <f>ROUND(E216*N216,2)</f>
        <v>0</v>
      </c>
      <c r="P216" s="227">
        <v>0</v>
      </c>
      <c r="Q216" s="227">
        <f>ROUND(E216*P216,2)</f>
        <v>0</v>
      </c>
      <c r="R216" s="227"/>
      <c r="S216" s="227" t="s">
        <v>137</v>
      </c>
      <c r="T216" s="227" t="s">
        <v>138</v>
      </c>
      <c r="U216" s="227">
        <v>0.27200000000000002</v>
      </c>
      <c r="V216" s="227">
        <f>ROUND(E216*U216,2)</f>
        <v>0.82</v>
      </c>
      <c r="W216" s="227"/>
      <c r="X216" s="227" t="s">
        <v>139</v>
      </c>
      <c r="Y216" s="208"/>
      <c r="Z216" s="208"/>
      <c r="AA216" s="208"/>
      <c r="AB216" s="208"/>
      <c r="AC216" s="208"/>
      <c r="AD216" s="208"/>
      <c r="AE216" s="208"/>
      <c r="AF216" s="208"/>
      <c r="AG216" s="208" t="s">
        <v>140</v>
      </c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</row>
    <row r="217" spans="1:60" outlineLevel="1" x14ac:dyDescent="0.25">
      <c r="A217" s="246">
        <v>58</v>
      </c>
      <c r="B217" s="247" t="s">
        <v>311</v>
      </c>
      <c r="C217" s="256" t="s">
        <v>312</v>
      </c>
      <c r="D217" s="248" t="s">
        <v>313</v>
      </c>
      <c r="E217" s="249">
        <v>3</v>
      </c>
      <c r="F217" s="250"/>
      <c r="G217" s="251">
        <f>ROUND(E217*F217,2)</f>
        <v>0</v>
      </c>
      <c r="H217" s="228">
        <v>252.96</v>
      </c>
      <c r="I217" s="227">
        <f>ROUND(E217*H217,2)</f>
        <v>758.88</v>
      </c>
      <c r="J217" s="228">
        <v>262.94</v>
      </c>
      <c r="K217" s="227">
        <f>ROUND(E217*J217,2)</f>
        <v>788.82</v>
      </c>
      <c r="L217" s="227">
        <v>15</v>
      </c>
      <c r="M217" s="227">
        <f>G217*(1+L217/100)</f>
        <v>0</v>
      </c>
      <c r="N217" s="227">
        <v>1.48E-3</v>
      </c>
      <c r="O217" s="227">
        <f>ROUND(E217*N217,2)</f>
        <v>0</v>
      </c>
      <c r="P217" s="227">
        <v>0</v>
      </c>
      <c r="Q217" s="227">
        <f>ROUND(E217*P217,2)</f>
        <v>0</v>
      </c>
      <c r="R217" s="227"/>
      <c r="S217" s="227" t="s">
        <v>137</v>
      </c>
      <c r="T217" s="227" t="s">
        <v>138</v>
      </c>
      <c r="U217" s="227">
        <v>0.54</v>
      </c>
      <c r="V217" s="227">
        <f>ROUND(E217*U217,2)</f>
        <v>1.62</v>
      </c>
      <c r="W217" s="227"/>
      <c r="X217" s="227" t="s">
        <v>139</v>
      </c>
      <c r="Y217" s="208"/>
      <c r="Z217" s="208"/>
      <c r="AA217" s="208"/>
      <c r="AB217" s="208"/>
      <c r="AC217" s="208"/>
      <c r="AD217" s="208"/>
      <c r="AE217" s="208"/>
      <c r="AF217" s="208"/>
      <c r="AG217" s="208" t="s">
        <v>140</v>
      </c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08"/>
      <c r="BB217" s="208"/>
      <c r="BC217" s="208"/>
      <c r="BD217" s="208"/>
      <c r="BE217" s="208"/>
      <c r="BF217" s="208"/>
      <c r="BG217" s="208"/>
      <c r="BH217" s="208"/>
    </row>
    <row r="218" spans="1:60" outlineLevel="1" x14ac:dyDescent="0.25">
      <c r="A218" s="246">
        <v>59</v>
      </c>
      <c r="B218" s="247" t="s">
        <v>314</v>
      </c>
      <c r="C218" s="256" t="s">
        <v>315</v>
      </c>
      <c r="D218" s="248" t="s">
        <v>158</v>
      </c>
      <c r="E218" s="249">
        <v>12</v>
      </c>
      <c r="F218" s="250"/>
      <c r="G218" s="251">
        <f>ROUND(E218*F218,2)</f>
        <v>0</v>
      </c>
      <c r="H218" s="228">
        <v>0.27</v>
      </c>
      <c r="I218" s="227">
        <f>ROUND(E218*H218,2)</f>
        <v>3.24</v>
      </c>
      <c r="J218" s="228">
        <v>11.83</v>
      </c>
      <c r="K218" s="227">
        <f>ROUND(E218*J218,2)</f>
        <v>141.96</v>
      </c>
      <c r="L218" s="227">
        <v>15</v>
      </c>
      <c r="M218" s="227">
        <f>G218*(1+L218/100)</f>
        <v>0</v>
      </c>
      <c r="N218" s="227">
        <v>0</v>
      </c>
      <c r="O218" s="227">
        <f>ROUND(E218*N218,2)</f>
        <v>0</v>
      </c>
      <c r="P218" s="227">
        <v>0</v>
      </c>
      <c r="Q218" s="227">
        <f>ROUND(E218*P218,2)</f>
        <v>0</v>
      </c>
      <c r="R218" s="227"/>
      <c r="S218" s="227" t="s">
        <v>137</v>
      </c>
      <c r="T218" s="227" t="s">
        <v>138</v>
      </c>
      <c r="U218" s="227">
        <v>2.1000000000000001E-2</v>
      </c>
      <c r="V218" s="227">
        <f>ROUND(E218*U218,2)</f>
        <v>0.25</v>
      </c>
      <c r="W218" s="227"/>
      <c r="X218" s="227" t="s">
        <v>139</v>
      </c>
      <c r="Y218" s="208"/>
      <c r="Z218" s="208"/>
      <c r="AA218" s="208"/>
      <c r="AB218" s="208"/>
      <c r="AC218" s="208"/>
      <c r="AD218" s="208"/>
      <c r="AE218" s="208"/>
      <c r="AF218" s="208"/>
      <c r="AG218" s="208" t="s">
        <v>140</v>
      </c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8"/>
      <c r="AY218" s="208"/>
      <c r="AZ218" s="208"/>
      <c r="BA218" s="208"/>
      <c r="BB218" s="208"/>
      <c r="BC218" s="208"/>
      <c r="BD218" s="208"/>
      <c r="BE218" s="208"/>
      <c r="BF218" s="208"/>
      <c r="BG218" s="208"/>
      <c r="BH218" s="208"/>
    </row>
    <row r="219" spans="1:60" outlineLevel="1" x14ac:dyDescent="0.25">
      <c r="A219" s="246">
        <v>60</v>
      </c>
      <c r="B219" s="247" t="s">
        <v>316</v>
      </c>
      <c r="C219" s="256" t="s">
        <v>317</v>
      </c>
      <c r="D219" s="248" t="s">
        <v>0</v>
      </c>
      <c r="E219" s="249">
        <v>80.828999999999994</v>
      </c>
      <c r="F219" s="250"/>
      <c r="G219" s="251">
        <f>ROUND(E219*F219,2)</f>
        <v>0</v>
      </c>
      <c r="H219" s="228">
        <v>0</v>
      </c>
      <c r="I219" s="227">
        <f>ROUND(E219*H219,2)</f>
        <v>0</v>
      </c>
      <c r="J219" s="228">
        <v>1.4</v>
      </c>
      <c r="K219" s="227">
        <f>ROUND(E219*J219,2)</f>
        <v>113.16</v>
      </c>
      <c r="L219" s="227">
        <v>15</v>
      </c>
      <c r="M219" s="227">
        <f>G219*(1+L219/100)</f>
        <v>0</v>
      </c>
      <c r="N219" s="227">
        <v>0</v>
      </c>
      <c r="O219" s="227">
        <f>ROUND(E219*N219,2)</f>
        <v>0</v>
      </c>
      <c r="P219" s="227">
        <v>0</v>
      </c>
      <c r="Q219" s="227">
        <f>ROUND(E219*P219,2)</f>
        <v>0</v>
      </c>
      <c r="R219" s="227"/>
      <c r="S219" s="227" t="s">
        <v>137</v>
      </c>
      <c r="T219" s="227" t="s">
        <v>138</v>
      </c>
      <c r="U219" s="227">
        <v>0</v>
      </c>
      <c r="V219" s="227">
        <f>ROUND(E219*U219,2)</f>
        <v>0</v>
      </c>
      <c r="W219" s="227"/>
      <c r="X219" s="227" t="s">
        <v>275</v>
      </c>
      <c r="Y219" s="208"/>
      <c r="Z219" s="208"/>
      <c r="AA219" s="208"/>
      <c r="AB219" s="208"/>
      <c r="AC219" s="208"/>
      <c r="AD219" s="208"/>
      <c r="AE219" s="208"/>
      <c r="AF219" s="208"/>
      <c r="AG219" s="208" t="s">
        <v>276</v>
      </c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</row>
    <row r="220" spans="1:60" x14ac:dyDescent="0.25">
      <c r="A220" s="234" t="s">
        <v>132</v>
      </c>
      <c r="B220" s="235" t="s">
        <v>78</v>
      </c>
      <c r="C220" s="253" t="s">
        <v>79</v>
      </c>
      <c r="D220" s="236"/>
      <c r="E220" s="237"/>
      <c r="F220" s="238"/>
      <c r="G220" s="239">
        <f>SUMIF(AG221:AG250,"&lt;&gt;NOR",G221:G250)</f>
        <v>0</v>
      </c>
      <c r="H220" s="233"/>
      <c r="I220" s="233">
        <f>SUM(I221:I250)</f>
        <v>29396.169999999995</v>
      </c>
      <c r="J220" s="233"/>
      <c r="K220" s="233">
        <f>SUM(K221:K250)</f>
        <v>7716.0599999999986</v>
      </c>
      <c r="L220" s="233"/>
      <c r="M220" s="233">
        <f>SUM(M221:M250)</f>
        <v>0</v>
      </c>
      <c r="N220" s="233"/>
      <c r="O220" s="233">
        <f>SUM(O221:O250)</f>
        <v>0.14000000000000001</v>
      </c>
      <c r="P220" s="233"/>
      <c r="Q220" s="233">
        <f>SUM(Q221:Q250)</f>
        <v>0.21</v>
      </c>
      <c r="R220" s="233"/>
      <c r="S220" s="233"/>
      <c r="T220" s="233"/>
      <c r="U220" s="233"/>
      <c r="V220" s="233">
        <f>SUM(V221:V250)</f>
        <v>12.750000000000002</v>
      </c>
      <c r="W220" s="233"/>
      <c r="X220" s="233"/>
      <c r="AG220" t="s">
        <v>133</v>
      </c>
    </row>
    <row r="221" spans="1:60" ht="20.399999999999999" outlineLevel="1" x14ac:dyDescent="0.25">
      <c r="A221" s="246">
        <v>61</v>
      </c>
      <c r="B221" s="247" t="s">
        <v>318</v>
      </c>
      <c r="C221" s="256" t="s">
        <v>319</v>
      </c>
      <c r="D221" s="248" t="s">
        <v>320</v>
      </c>
      <c r="E221" s="249">
        <v>1</v>
      </c>
      <c r="F221" s="250"/>
      <c r="G221" s="251">
        <f>ROUND(E221*F221,2)</f>
        <v>0</v>
      </c>
      <c r="H221" s="228">
        <v>6287.23</v>
      </c>
      <c r="I221" s="227">
        <f>ROUND(E221*H221,2)</f>
        <v>6287.23</v>
      </c>
      <c r="J221" s="228">
        <v>916.27</v>
      </c>
      <c r="K221" s="227">
        <f>ROUND(E221*J221,2)</f>
        <v>916.27</v>
      </c>
      <c r="L221" s="227">
        <v>15</v>
      </c>
      <c r="M221" s="227">
        <f>G221*(1+L221/100)</f>
        <v>0</v>
      </c>
      <c r="N221" s="227">
        <v>2.8719999999999999E-2</v>
      </c>
      <c r="O221" s="227">
        <f>ROUND(E221*N221,2)</f>
        <v>0.03</v>
      </c>
      <c r="P221" s="227">
        <v>0</v>
      </c>
      <c r="Q221" s="227">
        <f>ROUND(E221*P221,2)</f>
        <v>0</v>
      </c>
      <c r="R221" s="227"/>
      <c r="S221" s="227" t="s">
        <v>137</v>
      </c>
      <c r="T221" s="227" t="s">
        <v>138</v>
      </c>
      <c r="U221" s="227">
        <v>1.5</v>
      </c>
      <c r="V221" s="227">
        <f>ROUND(E221*U221,2)</f>
        <v>1.5</v>
      </c>
      <c r="W221" s="227"/>
      <c r="X221" s="227" t="s">
        <v>139</v>
      </c>
      <c r="Y221" s="208"/>
      <c r="Z221" s="208"/>
      <c r="AA221" s="208"/>
      <c r="AB221" s="208"/>
      <c r="AC221" s="208"/>
      <c r="AD221" s="208"/>
      <c r="AE221" s="208"/>
      <c r="AF221" s="208"/>
      <c r="AG221" s="208" t="s">
        <v>140</v>
      </c>
      <c r="AH221" s="208"/>
      <c r="AI221" s="208"/>
      <c r="AJ221" s="208"/>
      <c r="AK221" s="208"/>
      <c r="AL221" s="208"/>
      <c r="AM221" s="208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8"/>
      <c r="AY221" s="208"/>
      <c r="AZ221" s="208"/>
      <c r="BA221" s="208"/>
      <c r="BB221" s="208"/>
      <c r="BC221" s="208"/>
      <c r="BD221" s="208"/>
      <c r="BE221" s="208"/>
      <c r="BF221" s="208"/>
      <c r="BG221" s="208"/>
      <c r="BH221" s="208"/>
    </row>
    <row r="222" spans="1:60" outlineLevel="1" x14ac:dyDescent="0.25">
      <c r="A222" s="246">
        <v>62</v>
      </c>
      <c r="B222" s="247" t="s">
        <v>321</v>
      </c>
      <c r="C222" s="256" t="s">
        <v>322</v>
      </c>
      <c r="D222" s="248" t="s">
        <v>320</v>
      </c>
      <c r="E222" s="249">
        <v>1</v>
      </c>
      <c r="F222" s="250"/>
      <c r="G222" s="251">
        <f>ROUND(E222*F222,2)</f>
        <v>0</v>
      </c>
      <c r="H222" s="228">
        <v>526.70000000000005</v>
      </c>
      <c r="I222" s="227">
        <f>ROUND(E222*H222,2)</f>
        <v>526.70000000000005</v>
      </c>
      <c r="J222" s="228">
        <v>843.1</v>
      </c>
      <c r="K222" s="227">
        <f>ROUND(E222*J222,2)</f>
        <v>843.1</v>
      </c>
      <c r="L222" s="227">
        <v>15</v>
      </c>
      <c r="M222" s="227">
        <f>G222*(1+L222/100)</f>
        <v>0</v>
      </c>
      <c r="N222" s="227">
        <v>1.8600000000000001E-3</v>
      </c>
      <c r="O222" s="227">
        <f>ROUND(E222*N222,2)</f>
        <v>0</v>
      </c>
      <c r="P222" s="227">
        <v>0</v>
      </c>
      <c r="Q222" s="227">
        <f>ROUND(E222*P222,2)</f>
        <v>0</v>
      </c>
      <c r="R222" s="227"/>
      <c r="S222" s="227" t="s">
        <v>137</v>
      </c>
      <c r="T222" s="227" t="s">
        <v>138</v>
      </c>
      <c r="U222" s="227">
        <v>1.3340000000000001</v>
      </c>
      <c r="V222" s="227">
        <f>ROUND(E222*U222,2)</f>
        <v>1.33</v>
      </c>
      <c r="W222" s="227"/>
      <c r="X222" s="227" t="s">
        <v>139</v>
      </c>
      <c r="Y222" s="208"/>
      <c r="Z222" s="208"/>
      <c r="AA222" s="208"/>
      <c r="AB222" s="208"/>
      <c r="AC222" s="208"/>
      <c r="AD222" s="208"/>
      <c r="AE222" s="208"/>
      <c r="AF222" s="208"/>
      <c r="AG222" s="208" t="s">
        <v>140</v>
      </c>
      <c r="AH222" s="208"/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</row>
    <row r="223" spans="1:60" outlineLevel="1" x14ac:dyDescent="0.25">
      <c r="A223" s="246">
        <v>63</v>
      </c>
      <c r="B223" s="247" t="s">
        <v>323</v>
      </c>
      <c r="C223" s="256" t="s">
        <v>324</v>
      </c>
      <c r="D223" s="248" t="s">
        <v>320</v>
      </c>
      <c r="E223" s="249">
        <v>1</v>
      </c>
      <c r="F223" s="250"/>
      <c r="G223" s="251">
        <f>ROUND(E223*F223,2)</f>
        <v>0</v>
      </c>
      <c r="H223" s="228">
        <v>103.93</v>
      </c>
      <c r="I223" s="227">
        <f>ROUND(E223*H223,2)</f>
        <v>103.93</v>
      </c>
      <c r="J223" s="228">
        <v>848.07</v>
      </c>
      <c r="K223" s="227">
        <f>ROUND(E223*J223,2)</f>
        <v>848.07</v>
      </c>
      <c r="L223" s="227">
        <v>15</v>
      </c>
      <c r="M223" s="227">
        <f>G223*(1+L223/100)</f>
        <v>0</v>
      </c>
      <c r="N223" s="227">
        <v>1.41E-3</v>
      </c>
      <c r="O223" s="227">
        <f>ROUND(E223*N223,2)</f>
        <v>0</v>
      </c>
      <c r="P223" s="227">
        <v>0</v>
      </c>
      <c r="Q223" s="227">
        <f>ROUND(E223*P223,2)</f>
        <v>0</v>
      </c>
      <c r="R223" s="227"/>
      <c r="S223" s="227" t="s">
        <v>137</v>
      </c>
      <c r="T223" s="227" t="s">
        <v>138</v>
      </c>
      <c r="U223" s="227">
        <v>1.575</v>
      </c>
      <c r="V223" s="227">
        <f>ROUND(E223*U223,2)</f>
        <v>1.58</v>
      </c>
      <c r="W223" s="227"/>
      <c r="X223" s="227" t="s">
        <v>139</v>
      </c>
      <c r="Y223" s="208"/>
      <c r="Z223" s="208"/>
      <c r="AA223" s="208"/>
      <c r="AB223" s="208"/>
      <c r="AC223" s="208"/>
      <c r="AD223" s="208"/>
      <c r="AE223" s="208"/>
      <c r="AF223" s="208"/>
      <c r="AG223" s="208" t="s">
        <v>140</v>
      </c>
      <c r="AH223" s="208"/>
      <c r="AI223" s="208"/>
      <c r="AJ223" s="208"/>
      <c r="AK223" s="208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</row>
    <row r="224" spans="1:60" outlineLevel="1" x14ac:dyDescent="0.25">
      <c r="A224" s="246">
        <v>64</v>
      </c>
      <c r="B224" s="247" t="s">
        <v>325</v>
      </c>
      <c r="C224" s="256" t="s">
        <v>326</v>
      </c>
      <c r="D224" s="248" t="s">
        <v>320</v>
      </c>
      <c r="E224" s="249">
        <v>1</v>
      </c>
      <c r="F224" s="250"/>
      <c r="G224" s="251">
        <f>ROUND(E224*F224,2)</f>
        <v>0</v>
      </c>
      <c r="H224" s="228">
        <v>0</v>
      </c>
      <c r="I224" s="227">
        <f>ROUND(E224*H224,2)</f>
        <v>0</v>
      </c>
      <c r="J224" s="228">
        <v>504.8</v>
      </c>
      <c r="K224" s="227">
        <f>ROUND(E224*J224,2)</f>
        <v>504.8</v>
      </c>
      <c r="L224" s="227">
        <v>15</v>
      </c>
      <c r="M224" s="227">
        <f>G224*(1+L224/100)</f>
        <v>0</v>
      </c>
      <c r="N224" s="227">
        <v>0</v>
      </c>
      <c r="O224" s="227">
        <f>ROUND(E224*N224,2)</f>
        <v>0</v>
      </c>
      <c r="P224" s="227">
        <v>0.125</v>
      </c>
      <c r="Q224" s="227">
        <f>ROUND(E224*P224,2)</f>
        <v>0.13</v>
      </c>
      <c r="R224" s="227"/>
      <c r="S224" s="227" t="s">
        <v>137</v>
      </c>
      <c r="T224" s="227" t="s">
        <v>138</v>
      </c>
      <c r="U224" s="227">
        <v>1.1499999999999999</v>
      </c>
      <c r="V224" s="227">
        <f>ROUND(E224*U224,2)</f>
        <v>1.1499999999999999</v>
      </c>
      <c r="W224" s="227"/>
      <c r="X224" s="227" t="s">
        <v>139</v>
      </c>
      <c r="Y224" s="208"/>
      <c r="Z224" s="208"/>
      <c r="AA224" s="208"/>
      <c r="AB224" s="208"/>
      <c r="AC224" s="208"/>
      <c r="AD224" s="208"/>
      <c r="AE224" s="208"/>
      <c r="AF224" s="208"/>
      <c r="AG224" s="208" t="s">
        <v>140</v>
      </c>
      <c r="AH224" s="208"/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</row>
    <row r="225" spans="1:60" outlineLevel="1" x14ac:dyDescent="0.25">
      <c r="A225" s="246">
        <v>65</v>
      </c>
      <c r="B225" s="247" t="s">
        <v>327</v>
      </c>
      <c r="C225" s="256" t="s">
        <v>328</v>
      </c>
      <c r="D225" s="248" t="s">
        <v>320</v>
      </c>
      <c r="E225" s="249">
        <v>3</v>
      </c>
      <c r="F225" s="250"/>
      <c r="G225" s="251">
        <f>ROUND(E225*F225,2)</f>
        <v>0</v>
      </c>
      <c r="H225" s="228">
        <v>20.239999999999998</v>
      </c>
      <c r="I225" s="227">
        <f>ROUND(E225*H225,2)</f>
        <v>60.72</v>
      </c>
      <c r="J225" s="228">
        <v>190.36</v>
      </c>
      <c r="K225" s="227">
        <f>ROUND(E225*J225,2)</f>
        <v>571.08000000000004</v>
      </c>
      <c r="L225" s="227">
        <v>15</v>
      </c>
      <c r="M225" s="227">
        <f>G225*(1+L225/100)</f>
        <v>0</v>
      </c>
      <c r="N225" s="227">
        <v>3.0000000000000001E-5</v>
      </c>
      <c r="O225" s="227">
        <f>ROUND(E225*N225,2)</f>
        <v>0</v>
      </c>
      <c r="P225" s="227">
        <v>0</v>
      </c>
      <c r="Q225" s="227">
        <f>ROUND(E225*P225,2)</f>
        <v>0</v>
      </c>
      <c r="R225" s="227"/>
      <c r="S225" s="227" t="s">
        <v>137</v>
      </c>
      <c r="T225" s="227" t="s">
        <v>138</v>
      </c>
      <c r="U225" s="227">
        <v>0.33</v>
      </c>
      <c r="V225" s="227">
        <f>ROUND(E225*U225,2)</f>
        <v>0.99</v>
      </c>
      <c r="W225" s="227"/>
      <c r="X225" s="227" t="s">
        <v>139</v>
      </c>
      <c r="Y225" s="208"/>
      <c r="Z225" s="208"/>
      <c r="AA225" s="208"/>
      <c r="AB225" s="208"/>
      <c r="AC225" s="208"/>
      <c r="AD225" s="208"/>
      <c r="AE225" s="208"/>
      <c r="AF225" s="208"/>
      <c r="AG225" s="208" t="s">
        <v>140</v>
      </c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</row>
    <row r="226" spans="1:60" outlineLevel="1" x14ac:dyDescent="0.25">
      <c r="A226" s="246">
        <v>66</v>
      </c>
      <c r="B226" s="247" t="s">
        <v>329</v>
      </c>
      <c r="C226" s="256" t="s">
        <v>330</v>
      </c>
      <c r="D226" s="248" t="s">
        <v>320</v>
      </c>
      <c r="E226" s="249">
        <v>1</v>
      </c>
      <c r="F226" s="250"/>
      <c r="G226" s="251">
        <f>ROUND(E226*F226,2)</f>
        <v>0</v>
      </c>
      <c r="H226" s="228">
        <v>0</v>
      </c>
      <c r="I226" s="227">
        <f>ROUND(E226*H226,2)</f>
        <v>0</v>
      </c>
      <c r="J226" s="228">
        <v>216</v>
      </c>
      <c r="K226" s="227">
        <f>ROUND(E226*J226,2)</f>
        <v>216</v>
      </c>
      <c r="L226" s="227">
        <v>15</v>
      </c>
      <c r="M226" s="227">
        <f>G226*(1+L226/100)</f>
        <v>0</v>
      </c>
      <c r="N226" s="227">
        <v>0</v>
      </c>
      <c r="O226" s="227">
        <f>ROUND(E226*N226,2)</f>
        <v>0</v>
      </c>
      <c r="P226" s="227">
        <v>0</v>
      </c>
      <c r="Q226" s="227">
        <f>ROUND(E226*P226,2)</f>
        <v>0</v>
      </c>
      <c r="R226" s="227"/>
      <c r="S226" s="227" t="s">
        <v>137</v>
      </c>
      <c r="T226" s="227" t="s">
        <v>138</v>
      </c>
      <c r="U226" s="227">
        <v>0.39</v>
      </c>
      <c r="V226" s="227">
        <f>ROUND(E226*U226,2)</f>
        <v>0.39</v>
      </c>
      <c r="W226" s="227"/>
      <c r="X226" s="227" t="s">
        <v>139</v>
      </c>
      <c r="Y226" s="208"/>
      <c r="Z226" s="208"/>
      <c r="AA226" s="208"/>
      <c r="AB226" s="208"/>
      <c r="AC226" s="208"/>
      <c r="AD226" s="208"/>
      <c r="AE226" s="208"/>
      <c r="AF226" s="208"/>
      <c r="AG226" s="208" t="s">
        <v>140</v>
      </c>
      <c r="AH226" s="208"/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</row>
    <row r="227" spans="1:60" outlineLevel="1" x14ac:dyDescent="0.25">
      <c r="A227" s="246">
        <v>67</v>
      </c>
      <c r="B227" s="247" t="s">
        <v>331</v>
      </c>
      <c r="C227" s="256" t="s">
        <v>332</v>
      </c>
      <c r="D227" s="248" t="s">
        <v>320</v>
      </c>
      <c r="E227" s="249">
        <v>5</v>
      </c>
      <c r="F227" s="250"/>
      <c r="G227" s="251">
        <f>ROUND(E227*F227,2)</f>
        <v>0</v>
      </c>
      <c r="H227" s="228">
        <v>141.22</v>
      </c>
      <c r="I227" s="227">
        <f>ROUND(E227*H227,2)</f>
        <v>706.1</v>
      </c>
      <c r="J227" s="228">
        <v>128.68</v>
      </c>
      <c r="K227" s="227">
        <f>ROUND(E227*J227,2)</f>
        <v>643.4</v>
      </c>
      <c r="L227" s="227">
        <v>15</v>
      </c>
      <c r="M227" s="227">
        <f>G227*(1+L227/100)</f>
        <v>0</v>
      </c>
      <c r="N227" s="227">
        <v>1.7000000000000001E-4</v>
      </c>
      <c r="O227" s="227">
        <f>ROUND(E227*N227,2)</f>
        <v>0</v>
      </c>
      <c r="P227" s="227">
        <v>0</v>
      </c>
      <c r="Q227" s="227">
        <f>ROUND(E227*P227,2)</f>
        <v>0</v>
      </c>
      <c r="R227" s="227"/>
      <c r="S227" s="227" t="s">
        <v>137</v>
      </c>
      <c r="T227" s="227" t="s">
        <v>138</v>
      </c>
      <c r="U227" s="227">
        <v>0.22700000000000001</v>
      </c>
      <c r="V227" s="227">
        <f>ROUND(E227*U227,2)</f>
        <v>1.1399999999999999</v>
      </c>
      <c r="W227" s="227"/>
      <c r="X227" s="227" t="s">
        <v>139</v>
      </c>
      <c r="Y227" s="208"/>
      <c r="Z227" s="208"/>
      <c r="AA227" s="208"/>
      <c r="AB227" s="208"/>
      <c r="AC227" s="208"/>
      <c r="AD227" s="208"/>
      <c r="AE227" s="208"/>
      <c r="AF227" s="208"/>
      <c r="AG227" s="208" t="s">
        <v>140</v>
      </c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</row>
    <row r="228" spans="1:60" outlineLevel="1" x14ac:dyDescent="0.25">
      <c r="A228" s="246">
        <v>68</v>
      </c>
      <c r="B228" s="247" t="s">
        <v>333</v>
      </c>
      <c r="C228" s="256" t="s">
        <v>334</v>
      </c>
      <c r="D228" s="248" t="s">
        <v>320</v>
      </c>
      <c r="E228" s="249">
        <v>2</v>
      </c>
      <c r="F228" s="250"/>
      <c r="G228" s="251">
        <f>ROUND(E228*F228,2)</f>
        <v>0</v>
      </c>
      <c r="H228" s="228">
        <v>216.46</v>
      </c>
      <c r="I228" s="227">
        <f>ROUND(E228*H228,2)</f>
        <v>432.92</v>
      </c>
      <c r="J228" s="228">
        <v>70.540000000000006</v>
      </c>
      <c r="K228" s="227">
        <f>ROUND(E228*J228,2)</f>
        <v>141.08000000000001</v>
      </c>
      <c r="L228" s="227">
        <v>15</v>
      </c>
      <c r="M228" s="227">
        <f>G228*(1+L228/100)</f>
        <v>0</v>
      </c>
      <c r="N228" s="227">
        <v>2.4000000000000001E-4</v>
      </c>
      <c r="O228" s="227">
        <f>ROUND(E228*N228,2)</f>
        <v>0</v>
      </c>
      <c r="P228" s="227">
        <v>0</v>
      </c>
      <c r="Q228" s="227">
        <f>ROUND(E228*P228,2)</f>
        <v>0</v>
      </c>
      <c r="R228" s="227"/>
      <c r="S228" s="227" t="s">
        <v>137</v>
      </c>
      <c r="T228" s="227" t="s">
        <v>138</v>
      </c>
      <c r="U228" s="227">
        <v>0.124</v>
      </c>
      <c r="V228" s="227">
        <f>ROUND(E228*U228,2)</f>
        <v>0.25</v>
      </c>
      <c r="W228" s="227"/>
      <c r="X228" s="227" t="s">
        <v>139</v>
      </c>
      <c r="Y228" s="208"/>
      <c r="Z228" s="208"/>
      <c r="AA228" s="208"/>
      <c r="AB228" s="208"/>
      <c r="AC228" s="208"/>
      <c r="AD228" s="208"/>
      <c r="AE228" s="208"/>
      <c r="AF228" s="208"/>
      <c r="AG228" s="208" t="s">
        <v>140</v>
      </c>
      <c r="AH228" s="208"/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</row>
    <row r="229" spans="1:60" ht="20.399999999999999" outlineLevel="1" x14ac:dyDescent="0.25">
      <c r="A229" s="246">
        <v>69</v>
      </c>
      <c r="B229" s="247" t="s">
        <v>335</v>
      </c>
      <c r="C229" s="256" t="s">
        <v>336</v>
      </c>
      <c r="D229" s="248" t="s">
        <v>145</v>
      </c>
      <c r="E229" s="249">
        <v>1</v>
      </c>
      <c r="F229" s="250"/>
      <c r="G229" s="251">
        <f>ROUND(E229*F229,2)</f>
        <v>0</v>
      </c>
      <c r="H229" s="228">
        <v>1982.17</v>
      </c>
      <c r="I229" s="227">
        <f>ROUND(E229*H229,2)</f>
        <v>1982.17</v>
      </c>
      <c r="J229" s="228">
        <v>262.02999999999997</v>
      </c>
      <c r="K229" s="227">
        <f>ROUND(E229*J229,2)</f>
        <v>262.02999999999997</v>
      </c>
      <c r="L229" s="227">
        <v>15</v>
      </c>
      <c r="M229" s="227">
        <f>G229*(1+L229/100)</f>
        <v>0</v>
      </c>
      <c r="N229" s="227">
        <v>1.64E-3</v>
      </c>
      <c r="O229" s="227">
        <f>ROUND(E229*N229,2)</f>
        <v>0</v>
      </c>
      <c r="P229" s="227">
        <v>0</v>
      </c>
      <c r="Q229" s="227">
        <f>ROUND(E229*P229,2)</f>
        <v>0</v>
      </c>
      <c r="R229" s="227"/>
      <c r="S229" s="227" t="s">
        <v>137</v>
      </c>
      <c r="T229" s="227" t="s">
        <v>138</v>
      </c>
      <c r="U229" s="227">
        <v>0.44500000000000001</v>
      </c>
      <c r="V229" s="227">
        <f>ROUND(E229*U229,2)</f>
        <v>0.45</v>
      </c>
      <c r="W229" s="227"/>
      <c r="X229" s="227" t="s">
        <v>139</v>
      </c>
      <c r="Y229" s="208"/>
      <c r="Z229" s="208"/>
      <c r="AA229" s="208"/>
      <c r="AB229" s="208"/>
      <c r="AC229" s="208"/>
      <c r="AD229" s="208"/>
      <c r="AE229" s="208"/>
      <c r="AF229" s="208"/>
      <c r="AG229" s="208" t="s">
        <v>140</v>
      </c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</row>
    <row r="230" spans="1:60" outlineLevel="1" x14ac:dyDescent="0.25">
      <c r="A230" s="246">
        <v>70</v>
      </c>
      <c r="B230" s="247" t="s">
        <v>337</v>
      </c>
      <c r="C230" s="256" t="s">
        <v>338</v>
      </c>
      <c r="D230" s="248" t="s">
        <v>145</v>
      </c>
      <c r="E230" s="249">
        <v>1</v>
      </c>
      <c r="F230" s="250"/>
      <c r="G230" s="251">
        <f>ROUND(E230*F230,2)</f>
        <v>0</v>
      </c>
      <c r="H230" s="228">
        <v>2334.9699999999998</v>
      </c>
      <c r="I230" s="227">
        <f>ROUND(E230*H230,2)</f>
        <v>2334.9699999999998</v>
      </c>
      <c r="J230" s="228">
        <v>286.02999999999997</v>
      </c>
      <c r="K230" s="227">
        <f>ROUND(E230*J230,2)</f>
        <v>286.02999999999997</v>
      </c>
      <c r="L230" s="227">
        <v>15</v>
      </c>
      <c r="M230" s="227">
        <f>G230*(1+L230/100)</f>
        <v>0</v>
      </c>
      <c r="N230" s="227">
        <v>8.4999999999999995E-4</v>
      </c>
      <c r="O230" s="227">
        <f>ROUND(E230*N230,2)</f>
        <v>0</v>
      </c>
      <c r="P230" s="227">
        <v>0</v>
      </c>
      <c r="Q230" s="227">
        <f>ROUND(E230*P230,2)</f>
        <v>0</v>
      </c>
      <c r="R230" s="227"/>
      <c r="S230" s="227" t="s">
        <v>137</v>
      </c>
      <c r="T230" s="227" t="s">
        <v>138</v>
      </c>
      <c r="U230" s="227">
        <v>0.48499999999999999</v>
      </c>
      <c r="V230" s="227">
        <f>ROUND(E230*U230,2)</f>
        <v>0.49</v>
      </c>
      <c r="W230" s="227"/>
      <c r="X230" s="227" t="s">
        <v>139</v>
      </c>
      <c r="Y230" s="208"/>
      <c r="Z230" s="208"/>
      <c r="AA230" s="208"/>
      <c r="AB230" s="208"/>
      <c r="AC230" s="208"/>
      <c r="AD230" s="208"/>
      <c r="AE230" s="208"/>
      <c r="AF230" s="208"/>
      <c r="AG230" s="208" t="s">
        <v>140</v>
      </c>
      <c r="AH230" s="208"/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</row>
    <row r="231" spans="1:60" outlineLevel="1" x14ac:dyDescent="0.25">
      <c r="A231" s="246">
        <v>71</v>
      </c>
      <c r="B231" s="247" t="s">
        <v>339</v>
      </c>
      <c r="C231" s="256" t="s">
        <v>340</v>
      </c>
      <c r="D231" s="248" t="s">
        <v>145</v>
      </c>
      <c r="E231" s="249">
        <v>2</v>
      </c>
      <c r="F231" s="250"/>
      <c r="G231" s="251">
        <f>ROUND(E231*F231,2)</f>
        <v>0</v>
      </c>
      <c r="H231" s="228">
        <v>7.16</v>
      </c>
      <c r="I231" s="227">
        <f>ROUND(E231*H231,2)</f>
        <v>14.32</v>
      </c>
      <c r="J231" s="228">
        <v>249.44</v>
      </c>
      <c r="K231" s="227">
        <f>ROUND(E231*J231,2)</f>
        <v>498.88</v>
      </c>
      <c r="L231" s="227">
        <v>15</v>
      </c>
      <c r="M231" s="227">
        <f>G231*(1+L231/100)</f>
        <v>0</v>
      </c>
      <c r="N231" s="227">
        <v>4.0000000000000003E-5</v>
      </c>
      <c r="O231" s="227">
        <f>ROUND(E231*N231,2)</f>
        <v>0</v>
      </c>
      <c r="P231" s="227">
        <v>0</v>
      </c>
      <c r="Q231" s="227">
        <f>ROUND(E231*P231,2)</f>
        <v>0</v>
      </c>
      <c r="R231" s="227"/>
      <c r="S231" s="227" t="s">
        <v>137</v>
      </c>
      <c r="T231" s="227" t="s">
        <v>138</v>
      </c>
      <c r="U231" s="227">
        <v>0.44500000000000001</v>
      </c>
      <c r="V231" s="227">
        <f>ROUND(E231*U231,2)</f>
        <v>0.89</v>
      </c>
      <c r="W231" s="227"/>
      <c r="X231" s="227" t="s">
        <v>139</v>
      </c>
      <c r="Y231" s="208"/>
      <c r="Z231" s="208"/>
      <c r="AA231" s="208"/>
      <c r="AB231" s="208"/>
      <c r="AC231" s="208"/>
      <c r="AD231" s="208"/>
      <c r="AE231" s="208"/>
      <c r="AF231" s="208"/>
      <c r="AG231" s="208" t="s">
        <v>140</v>
      </c>
      <c r="AH231" s="208"/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</row>
    <row r="232" spans="1:60" outlineLevel="1" x14ac:dyDescent="0.25">
      <c r="A232" s="246">
        <v>72</v>
      </c>
      <c r="B232" s="247" t="s">
        <v>341</v>
      </c>
      <c r="C232" s="256" t="s">
        <v>342</v>
      </c>
      <c r="D232" s="248" t="s">
        <v>320</v>
      </c>
      <c r="E232" s="249">
        <v>1</v>
      </c>
      <c r="F232" s="250"/>
      <c r="G232" s="251">
        <f>ROUND(E232*F232,2)</f>
        <v>0</v>
      </c>
      <c r="H232" s="228">
        <v>0</v>
      </c>
      <c r="I232" s="227">
        <f>ROUND(E232*H232,2)</f>
        <v>0</v>
      </c>
      <c r="J232" s="228">
        <v>95.3</v>
      </c>
      <c r="K232" s="227">
        <f>ROUND(E232*J232,2)</f>
        <v>95.3</v>
      </c>
      <c r="L232" s="227">
        <v>15</v>
      </c>
      <c r="M232" s="227">
        <f>G232*(1+L232/100)</f>
        <v>0</v>
      </c>
      <c r="N232" s="227">
        <v>0</v>
      </c>
      <c r="O232" s="227">
        <f>ROUND(E232*N232,2)</f>
        <v>0</v>
      </c>
      <c r="P232" s="227">
        <v>1.56E-3</v>
      </c>
      <c r="Q232" s="227">
        <f>ROUND(E232*P232,2)</f>
        <v>0</v>
      </c>
      <c r="R232" s="227"/>
      <c r="S232" s="227" t="s">
        <v>137</v>
      </c>
      <c r="T232" s="227" t="s">
        <v>138</v>
      </c>
      <c r="U232" s="227">
        <v>0.217</v>
      </c>
      <c r="V232" s="227">
        <f>ROUND(E232*U232,2)</f>
        <v>0.22</v>
      </c>
      <c r="W232" s="227"/>
      <c r="X232" s="227" t="s">
        <v>139</v>
      </c>
      <c r="Y232" s="208"/>
      <c r="Z232" s="208"/>
      <c r="AA232" s="208"/>
      <c r="AB232" s="208"/>
      <c r="AC232" s="208"/>
      <c r="AD232" s="208"/>
      <c r="AE232" s="208"/>
      <c r="AF232" s="208"/>
      <c r="AG232" s="208" t="s">
        <v>140</v>
      </c>
      <c r="AH232" s="208"/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</row>
    <row r="233" spans="1:60" outlineLevel="1" x14ac:dyDescent="0.25">
      <c r="A233" s="246">
        <v>73</v>
      </c>
      <c r="B233" s="247" t="s">
        <v>343</v>
      </c>
      <c r="C233" s="256" t="s">
        <v>344</v>
      </c>
      <c r="D233" s="248" t="s">
        <v>320</v>
      </c>
      <c r="E233" s="249">
        <v>1</v>
      </c>
      <c r="F233" s="250"/>
      <c r="G233" s="251">
        <f>ROUND(E233*F233,2)</f>
        <v>0</v>
      </c>
      <c r="H233" s="228">
        <v>0</v>
      </c>
      <c r="I233" s="227">
        <f>ROUND(E233*H233,2)</f>
        <v>0</v>
      </c>
      <c r="J233" s="228">
        <v>97.4</v>
      </c>
      <c r="K233" s="227">
        <f>ROUND(E233*J233,2)</f>
        <v>97.4</v>
      </c>
      <c r="L233" s="227">
        <v>15</v>
      </c>
      <c r="M233" s="227">
        <f>G233*(1+L233/100)</f>
        <v>0</v>
      </c>
      <c r="N233" s="227">
        <v>0</v>
      </c>
      <c r="O233" s="227">
        <f>ROUND(E233*N233,2)</f>
        <v>0</v>
      </c>
      <c r="P233" s="227">
        <v>8.5999999999999998E-4</v>
      </c>
      <c r="Q233" s="227">
        <f>ROUND(E233*P233,2)</f>
        <v>0</v>
      </c>
      <c r="R233" s="227"/>
      <c r="S233" s="227" t="s">
        <v>137</v>
      </c>
      <c r="T233" s="227" t="s">
        <v>138</v>
      </c>
      <c r="U233" s="227">
        <v>0.222</v>
      </c>
      <c r="V233" s="227">
        <f>ROUND(E233*U233,2)</f>
        <v>0.22</v>
      </c>
      <c r="W233" s="227"/>
      <c r="X233" s="227" t="s">
        <v>139</v>
      </c>
      <c r="Y233" s="208"/>
      <c r="Z233" s="208"/>
      <c r="AA233" s="208"/>
      <c r="AB233" s="208"/>
      <c r="AC233" s="208"/>
      <c r="AD233" s="208"/>
      <c r="AE233" s="208"/>
      <c r="AF233" s="208"/>
      <c r="AG233" s="208" t="s">
        <v>140</v>
      </c>
      <c r="AH233" s="208"/>
      <c r="AI233" s="208"/>
      <c r="AJ233" s="208"/>
      <c r="AK233" s="208"/>
      <c r="AL233" s="208"/>
      <c r="AM233" s="208"/>
      <c r="AN233" s="208"/>
      <c r="AO233" s="208"/>
      <c r="AP233" s="208"/>
      <c r="AQ233" s="208"/>
      <c r="AR233" s="208"/>
      <c r="AS233" s="208"/>
      <c r="AT233" s="208"/>
      <c r="AU233" s="208"/>
      <c r="AV233" s="208"/>
      <c r="AW233" s="208"/>
      <c r="AX233" s="208"/>
      <c r="AY233" s="208"/>
      <c r="AZ233" s="208"/>
      <c r="BA233" s="208"/>
      <c r="BB233" s="208"/>
      <c r="BC233" s="208"/>
      <c r="BD233" s="208"/>
      <c r="BE233" s="208"/>
      <c r="BF233" s="208"/>
      <c r="BG233" s="208"/>
      <c r="BH233" s="208"/>
    </row>
    <row r="234" spans="1:60" ht="20.399999999999999" outlineLevel="1" x14ac:dyDescent="0.25">
      <c r="A234" s="246">
        <v>74</v>
      </c>
      <c r="B234" s="247" t="s">
        <v>345</v>
      </c>
      <c r="C234" s="256" t="s">
        <v>346</v>
      </c>
      <c r="D234" s="248" t="s">
        <v>145</v>
      </c>
      <c r="E234" s="249">
        <v>1</v>
      </c>
      <c r="F234" s="250"/>
      <c r="G234" s="251">
        <f>ROUND(E234*F234,2)</f>
        <v>0</v>
      </c>
      <c r="H234" s="228">
        <v>480.9</v>
      </c>
      <c r="I234" s="227">
        <f>ROUND(E234*H234,2)</f>
        <v>480.9</v>
      </c>
      <c r="J234" s="228">
        <v>139.69999999999999</v>
      </c>
      <c r="K234" s="227">
        <f>ROUND(E234*J234,2)</f>
        <v>139.69999999999999</v>
      </c>
      <c r="L234" s="227">
        <v>15</v>
      </c>
      <c r="M234" s="227">
        <f>G234*(1+L234/100)</f>
        <v>0</v>
      </c>
      <c r="N234" s="227">
        <v>2.0000000000000001E-4</v>
      </c>
      <c r="O234" s="227">
        <f>ROUND(E234*N234,2)</f>
        <v>0</v>
      </c>
      <c r="P234" s="227">
        <v>0</v>
      </c>
      <c r="Q234" s="227">
        <f>ROUND(E234*P234,2)</f>
        <v>0</v>
      </c>
      <c r="R234" s="227"/>
      <c r="S234" s="227" t="s">
        <v>137</v>
      </c>
      <c r="T234" s="227" t="s">
        <v>138</v>
      </c>
      <c r="U234" s="227">
        <v>0.246</v>
      </c>
      <c r="V234" s="227">
        <f>ROUND(E234*U234,2)</f>
        <v>0.25</v>
      </c>
      <c r="W234" s="227"/>
      <c r="X234" s="227" t="s">
        <v>139</v>
      </c>
      <c r="Y234" s="208"/>
      <c r="Z234" s="208"/>
      <c r="AA234" s="208"/>
      <c r="AB234" s="208"/>
      <c r="AC234" s="208"/>
      <c r="AD234" s="208"/>
      <c r="AE234" s="208"/>
      <c r="AF234" s="208"/>
      <c r="AG234" s="208" t="s">
        <v>140</v>
      </c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</row>
    <row r="235" spans="1:60" ht="20.399999999999999" outlineLevel="1" x14ac:dyDescent="0.25">
      <c r="A235" s="246">
        <v>75</v>
      </c>
      <c r="B235" s="247" t="s">
        <v>347</v>
      </c>
      <c r="C235" s="256" t="s">
        <v>348</v>
      </c>
      <c r="D235" s="248" t="s">
        <v>145</v>
      </c>
      <c r="E235" s="249">
        <v>1</v>
      </c>
      <c r="F235" s="250"/>
      <c r="G235" s="251">
        <f>ROUND(E235*F235,2)</f>
        <v>0</v>
      </c>
      <c r="H235" s="228">
        <v>340.42</v>
      </c>
      <c r="I235" s="227">
        <f>ROUND(E235*H235,2)</f>
        <v>340.42</v>
      </c>
      <c r="J235" s="228">
        <v>139.47999999999999</v>
      </c>
      <c r="K235" s="227">
        <f>ROUND(E235*J235,2)</f>
        <v>139.47999999999999</v>
      </c>
      <c r="L235" s="227">
        <v>15</v>
      </c>
      <c r="M235" s="227">
        <f>G235*(1+L235/100)</f>
        <v>0</v>
      </c>
      <c r="N235" s="227">
        <v>9.0000000000000006E-5</v>
      </c>
      <c r="O235" s="227">
        <f>ROUND(E235*N235,2)</f>
        <v>0</v>
      </c>
      <c r="P235" s="227">
        <v>0</v>
      </c>
      <c r="Q235" s="227">
        <f>ROUND(E235*P235,2)</f>
        <v>0</v>
      </c>
      <c r="R235" s="227"/>
      <c r="S235" s="227" t="s">
        <v>137</v>
      </c>
      <c r="T235" s="227" t="s">
        <v>138</v>
      </c>
      <c r="U235" s="227">
        <v>0.246</v>
      </c>
      <c r="V235" s="227">
        <f>ROUND(E235*U235,2)</f>
        <v>0.25</v>
      </c>
      <c r="W235" s="227"/>
      <c r="X235" s="227" t="s">
        <v>139</v>
      </c>
      <c r="Y235" s="208"/>
      <c r="Z235" s="208"/>
      <c r="AA235" s="208"/>
      <c r="AB235" s="208"/>
      <c r="AC235" s="208"/>
      <c r="AD235" s="208"/>
      <c r="AE235" s="208"/>
      <c r="AF235" s="208"/>
      <c r="AG235" s="208" t="s">
        <v>140</v>
      </c>
      <c r="AH235" s="208"/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</row>
    <row r="236" spans="1:60" outlineLevel="1" x14ac:dyDescent="0.25">
      <c r="A236" s="246">
        <v>76</v>
      </c>
      <c r="B236" s="247" t="s">
        <v>349</v>
      </c>
      <c r="C236" s="256" t="s">
        <v>350</v>
      </c>
      <c r="D236" s="248" t="s">
        <v>145</v>
      </c>
      <c r="E236" s="249">
        <v>1</v>
      </c>
      <c r="F236" s="250"/>
      <c r="G236" s="251">
        <f>ROUND(E236*F236,2)</f>
        <v>0</v>
      </c>
      <c r="H236" s="228">
        <v>391.97</v>
      </c>
      <c r="I236" s="227">
        <f>ROUND(E236*H236,2)</f>
        <v>391.97</v>
      </c>
      <c r="J236" s="228">
        <v>142.72999999999999</v>
      </c>
      <c r="K236" s="227">
        <f>ROUND(E236*J236,2)</f>
        <v>142.72999999999999</v>
      </c>
      <c r="L236" s="227">
        <v>15</v>
      </c>
      <c r="M236" s="227">
        <f>G236*(1+L236/100)</f>
        <v>0</v>
      </c>
      <c r="N236" s="227">
        <v>2.5999999999999998E-4</v>
      </c>
      <c r="O236" s="227">
        <f>ROUND(E236*N236,2)</f>
        <v>0</v>
      </c>
      <c r="P236" s="227">
        <v>0</v>
      </c>
      <c r="Q236" s="227">
        <f>ROUND(E236*P236,2)</f>
        <v>0</v>
      </c>
      <c r="R236" s="227"/>
      <c r="S236" s="227" t="s">
        <v>137</v>
      </c>
      <c r="T236" s="227" t="s">
        <v>138</v>
      </c>
      <c r="U236" s="227">
        <v>0.246</v>
      </c>
      <c r="V236" s="227">
        <f>ROUND(E236*U236,2)</f>
        <v>0.25</v>
      </c>
      <c r="W236" s="227"/>
      <c r="X236" s="227" t="s">
        <v>139</v>
      </c>
      <c r="Y236" s="208"/>
      <c r="Z236" s="208"/>
      <c r="AA236" s="208"/>
      <c r="AB236" s="208"/>
      <c r="AC236" s="208"/>
      <c r="AD236" s="208"/>
      <c r="AE236" s="208"/>
      <c r="AF236" s="208"/>
      <c r="AG236" s="208" t="s">
        <v>140</v>
      </c>
      <c r="AH236" s="208"/>
      <c r="AI236" s="208"/>
      <c r="AJ236" s="208"/>
      <c r="AK236" s="208"/>
      <c r="AL236" s="208"/>
      <c r="AM236" s="208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8"/>
      <c r="AY236" s="208"/>
      <c r="AZ236" s="208"/>
      <c r="BA236" s="208"/>
      <c r="BB236" s="208"/>
      <c r="BC236" s="208"/>
      <c r="BD236" s="208"/>
      <c r="BE236" s="208"/>
      <c r="BF236" s="208"/>
      <c r="BG236" s="208"/>
      <c r="BH236" s="208"/>
    </row>
    <row r="237" spans="1:60" outlineLevel="1" x14ac:dyDescent="0.25">
      <c r="A237" s="246">
        <v>77</v>
      </c>
      <c r="B237" s="247" t="s">
        <v>351</v>
      </c>
      <c r="C237" s="256" t="s">
        <v>352</v>
      </c>
      <c r="D237" s="248" t="s">
        <v>145</v>
      </c>
      <c r="E237" s="249">
        <v>1</v>
      </c>
      <c r="F237" s="250"/>
      <c r="G237" s="251">
        <f>ROUND(E237*F237,2)</f>
        <v>0</v>
      </c>
      <c r="H237" s="228">
        <v>267.89</v>
      </c>
      <c r="I237" s="227">
        <f>ROUND(E237*H237,2)</f>
        <v>267.89</v>
      </c>
      <c r="J237" s="228">
        <v>139.41</v>
      </c>
      <c r="K237" s="227">
        <f>ROUND(E237*J237,2)</f>
        <v>139.41</v>
      </c>
      <c r="L237" s="227">
        <v>15</v>
      </c>
      <c r="M237" s="227">
        <f>G237*(1+L237/100)</f>
        <v>0</v>
      </c>
      <c r="N237" s="227">
        <v>2.0000000000000001E-4</v>
      </c>
      <c r="O237" s="227">
        <f>ROUND(E237*N237,2)</f>
        <v>0</v>
      </c>
      <c r="P237" s="227">
        <v>0</v>
      </c>
      <c r="Q237" s="227">
        <f>ROUND(E237*P237,2)</f>
        <v>0</v>
      </c>
      <c r="R237" s="227"/>
      <c r="S237" s="227" t="s">
        <v>137</v>
      </c>
      <c r="T237" s="227" t="s">
        <v>138</v>
      </c>
      <c r="U237" s="227">
        <v>0.246</v>
      </c>
      <c r="V237" s="227">
        <f>ROUND(E237*U237,2)</f>
        <v>0.25</v>
      </c>
      <c r="W237" s="227"/>
      <c r="X237" s="227" t="s">
        <v>139</v>
      </c>
      <c r="Y237" s="208"/>
      <c r="Z237" s="208"/>
      <c r="AA237" s="208"/>
      <c r="AB237" s="208"/>
      <c r="AC237" s="208"/>
      <c r="AD237" s="208"/>
      <c r="AE237" s="208"/>
      <c r="AF237" s="208"/>
      <c r="AG237" s="208" t="s">
        <v>140</v>
      </c>
      <c r="AH237" s="208"/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</row>
    <row r="238" spans="1:60" outlineLevel="1" x14ac:dyDescent="0.25">
      <c r="A238" s="246">
        <v>78</v>
      </c>
      <c r="B238" s="247" t="s">
        <v>353</v>
      </c>
      <c r="C238" s="256" t="s">
        <v>354</v>
      </c>
      <c r="D238" s="248" t="s">
        <v>145</v>
      </c>
      <c r="E238" s="249">
        <v>1</v>
      </c>
      <c r="F238" s="250"/>
      <c r="G238" s="251">
        <f>ROUND(E238*F238,2)</f>
        <v>0</v>
      </c>
      <c r="H238" s="228">
        <v>2538.75</v>
      </c>
      <c r="I238" s="227">
        <f>ROUND(E238*H238,2)</f>
        <v>2538.75</v>
      </c>
      <c r="J238" s="228">
        <v>370.35</v>
      </c>
      <c r="K238" s="227">
        <f>ROUND(E238*J238,2)</f>
        <v>370.35</v>
      </c>
      <c r="L238" s="227">
        <v>15</v>
      </c>
      <c r="M238" s="227">
        <f>G238*(1+L238/100)</f>
        <v>0</v>
      </c>
      <c r="N238" s="227">
        <v>4.453E-2</v>
      </c>
      <c r="O238" s="227">
        <f>ROUND(E238*N238,2)</f>
        <v>0.04</v>
      </c>
      <c r="P238" s="227">
        <v>4.2529999999999998E-2</v>
      </c>
      <c r="Q238" s="227">
        <f>ROUND(E238*P238,2)</f>
        <v>0.04</v>
      </c>
      <c r="R238" s="227"/>
      <c r="S238" s="227" t="s">
        <v>137</v>
      </c>
      <c r="T238" s="227" t="s">
        <v>138</v>
      </c>
      <c r="U238" s="227">
        <v>0.65400000000000003</v>
      </c>
      <c r="V238" s="227">
        <f>ROUND(E238*U238,2)</f>
        <v>0.65</v>
      </c>
      <c r="W238" s="227"/>
      <c r="X238" s="227" t="s">
        <v>139</v>
      </c>
      <c r="Y238" s="208"/>
      <c r="Z238" s="208"/>
      <c r="AA238" s="208"/>
      <c r="AB238" s="208"/>
      <c r="AC238" s="208"/>
      <c r="AD238" s="208"/>
      <c r="AE238" s="208"/>
      <c r="AF238" s="208"/>
      <c r="AG238" s="208" t="s">
        <v>140</v>
      </c>
      <c r="AH238" s="208"/>
      <c r="AI238" s="208"/>
      <c r="AJ238" s="208"/>
      <c r="AK238" s="208"/>
      <c r="AL238" s="208"/>
      <c r="AM238" s="208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8"/>
      <c r="AY238" s="208"/>
      <c r="AZ238" s="208"/>
      <c r="BA238" s="208"/>
      <c r="BB238" s="208"/>
      <c r="BC238" s="208"/>
      <c r="BD238" s="208"/>
      <c r="BE238" s="208"/>
      <c r="BF238" s="208"/>
      <c r="BG238" s="208"/>
      <c r="BH238" s="208"/>
    </row>
    <row r="239" spans="1:60" outlineLevel="1" x14ac:dyDescent="0.25">
      <c r="A239" s="240">
        <v>79</v>
      </c>
      <c r="B239" s="241" t="s">
        <v>355</v>
      </c>
      <c r="C239" s="254" t="s">
        <v>356</v>
      </c>
      <c r="D239" s="242" t="s">
        <v>150</v>
      </c>
      <c r="E239" s="243">
        <v>0.24</v>
      </c>
      <c r="F239" s="244"/>
      <c r="G239" s="245">
        <f>ROUND(E239*F239,2)</f>
        <v>0</v>
      </c>
      <c r="H239" s="228">
        <v>32.42</v>
      </c>
      <c r="I239" s="227">
        <f>ROUND(E239*H239,2)</f>
        <v>7.78</v>
      </c>
      <c r="J239" s="228">
        <v>1193.28</v>
      </c>
      <c r="K239" s="227">
        <f>ROUND(E239*J239,2)</f>
        <v>286.39</v>
      </c>
      <c r="L239" s="227">
        <v>15</v>
      </c>
      <c r="M239" s="227">
        <f>G239*(1+L239/100)</f>
        <v>0</v>
      </c>
      <c r="N239" s="227">
        <v>8.0000000000000007E-5</v>
      </c>
      <c r="O239" s="227">
        <f>ROUND(E239*N239,2)</f>
        <v>0</v>
      </c>
      <c r="P239" s="227">
        <v>0</v>
      </c>
      <c r="Q239" s="227">
        <f>ROUND(E239*P239,2)</f>
        <v>0</v>
      </c>
      <c r="R239" s="227"/>
      <c r="S239" s="227" t="s">
        <v>137</v>
      </c>
      <c r="T239" s="227" t="s">
        <v>138</v>
      </c>
      <c r="U239" s="227">
        <v>2.1</v>
      </c>
      <c r="V239" s="227">
        <f>ROUND(E239*U239,2)</f>
        <v>0.5</v>
      </c>
      <c r="W239" s="227"/>
      <c r="X239" s="227" t="s">
        <v>139</v>
      </c>
      <c r="Y239" s="208"/>
      <c r="Z239" s="208"/>
      <c r="AA239" s="208"/>
      <c r="AB239" s="208"/>
      <c r="AC239" s="208"/>
      <c r="AD239" s="208"/>
      <c r="AE239" s="208"/>
      <c r="AF239" s="208"/>
      <c r="AG239" s="208" t="s">
        <v>140</v>
      </c>
      <c r="AH239" s="208"/>
      <c r="AI239" s="208"/>
      <c r="AJ239" s="208"/>
      <c r="AK239" s="208"/>
      <c r="AL239" s="208"/>
      <c r="AM239" s="208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8"/>
      <c r="AY239" s="208"/>
      <c r="AZ239" s="208"/>
      <c r="BA239" s="208"/>
      <c r="BB239" s="208"/>
      <c r="BC239" s="208"/>
      <c r="BD239" s="208"/>
      <c r="BE239" s="208"/>
      <c r="BF239" s="208"/>
      <c r="BG239" s="208"/>
      <c r="BH239" s="208"/>
    </row>
    <row r="240" spans="1:60" outlineLevel="1" x14ac:dyDescent="0.25">
      <c r="A240" s="225"/>
      <c r="B240" s="226"/>
      <c r="C240" s="255" t="s">
        <v>357</v>
      </c>
      <c r="D240" s="229"/>
      <c r="E240" s="230">
        <v>0.24</v>
      </c>
      <c r="F240" s="227"/>
      <c r="G240" s="227"/>
      <c r="H240" s="227"/>
      <c r="I240" s="227"/>
      <c r="J240" s="227"/>
      <c r="K240" s="227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08"/>
      <c r="Z240" s="208"/>
      <c r="AA240" s="208"/>
      <c r="AB240" s="208"/>
      <c r="AC240" s="208"/>
      <c r="AD240" s="208"/>
      <c r="AE240" s="208"/>
      <c r="AF240" s="208"/>
      <c r="AG240" s="208" t="s">
        <v>142</v>
      </c>
      <c r="AH240" s="208">
        <v>0</v>
      </c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</row>
    <row r="241" spans="1:60" ht="20.399999999999999" outlineLevel="1" x14ac:dyDescent="0.25">
      <c r="A241" s="246">
        <v>80</v>
      </c>
      <c r="B241" s="247" t="s">
        <v>358</v>
      </c>
      <c r="C241" s="256" t="s">
        <v>359</v>
      </c>
      <c r="D241" s="248" t="s">
        <v>145</v>
      </c>
      <c r="E241" s="249">
        <v>1</v>
      </c>
      <c r="F241" s="250"/>
      <c r="G241" s="251">
        <f>ROUND(E241*F241,2)</f>
        <v>0</v>
      </c>
      <c r="H241" s="228">
        <v>1189.0999999999999</v>
      </c>
      <c r="I241" s="227">
        <f>ROUND(E241*H241,2)</f>
        <v>1189.0999999999999</v>
      </c>
      <c r="J241" s="228">
        <v>0</v>
      </c>
      <c r="K241" s="227">
        <f>ROUND(E241*J241,2)</f>
        <v>0</v>
      </c>
      <c r="L241" s="227">
        <v>15</v>
      </c>
      <c r="M241" s="227">
        <f>G241*(1+L241/100)</f>
        <v>0</v>
      </c>
      <c r="N241" s="227">
        <v>1.2999999999999999E-2</v>
      </c>
      <c r="O241" s="227">
        <f>ROUND(E241*N241,2)</f>
        <v>0.01</v>
      </c>
      <c r="P241" s="227">
        <v>0</v>
      </c>
      <c r="Q241" s="227">
        <f>ROUND(E241*P241,2)</f>
        <v>0</v>
      </c>
      <c r="R241" s="227"/>
      <c r="S241" s="227" t="s">
        <v>137</v>
      </c>
      <c r="T241" s="227" t="s">
        <v>138</v>
      </c>
      <c r="U241" s="227">
        <v>0</v>
      </c>
      <c r="V241" s="227">
        <f>ROUND(E241*U241,2)</f>
        <v>0</v>
      </c>
      <c r="W241" s="227"/>
      <c r="X241" s="227" t="s">
        <v>271</v>
      </c>
      <c r="Y241" s="208"/>
      <c r="Z241" s="208"/>
      <c r="AA241" s="208"/>
      <c r="AB241" s="208"/>
      <c r="AC241" s="208"/>
      <c r="AD241" s="208"/>
      <c r="AE241" s="208"/>
      <c r="AF241" s="208"/>
      <c r="AG241" s="208" t="s">
        <v>360</v>
      </c>
      <c r="AH241" s="208"/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</row>
    <row r="242" spans="1:60" outlineLevel="1" x14ac:dyDescent="0.25">
      <c r="A242" s="246">
        <v>81</v>
      </c>
      <c r="B242" s="247" t="s">
        <v>361</v>
      </c>
      <c r="C242" s="256" t="s">
        <v>362</v>
      </c>
      <c r="D242" s="248" t="s">
        <v>145</v>
      </c>
      <c r="E242" s="249">
        <v>2</v>
      </c>
      <c r="F242" s="250"/>
      <c r="G242" s="251">
        <f>ROUND(E242*F242,2)</f>
        <v>0</v>
      </c>
      <c r="H242" s="228">
        <v>382.4</v>
      </c>
      <c r="I242" s="227">
        <f>ROUND(E242*H242,2)</f>
        <v>764.8</v>
      </c>
      <c r="J242" s="228">
        <v>0</v>
      </c>
      <c r="K242" s="227">
        <f>ROUND(E242*J242,2)</f>
        <v>0</v>
      </c>
      <c r="L242" s="227">
        <v>15</v>
      </c>
      <c r="M242" s="227">
        <f>G242*(1+L242/100)</f>
        <v>0</v>
      </c>
      <c r="N242" s="227">
        <v>8.9999999999999998E-4</v>
      </c>
      <c r="O242" s="227">
        <f>ROUND(E242*N242,2)</f>
        <v>0</v>
      </c>
      <c r="P242" s="227">
        <v>0</v>
      </c>
      <c r="Q242" s="227">
        <f>ROUND(E242*P242,2)</f>
        <v>0</v>
      </c>
      <c r="R242" s="227"/>
      <c r="S242" s="227" t="s">
        <v>173</v>
      </c>
      <c r="T242" s="227" t="s">
        <v>138</v>
      </c>
      <c r="U242" s="227">
        <v>0</v>
      </c>
      <c r="V242" s="227">
        <f>ROUND(E242*U242,2)</f>
        <v>0</v>
      </c>
      <c r="W242" s="227"/>
      <c r="X242" s="227" t="s">
        <v>174</v>
      </c>
      <c r="Y242" s="208"/>
      <c r="Z242" s="208"/>
      <c r="AA242" s="208"/>
      <c r="AB242" s="208"/>
      <c r="AC242" s="208"/>
      <c r="AD242" s="208"/>
      <c r="AE242" s="208"/>
      <c r="AF242" s="208"/>
      <c r="AG242" s="208" t="s">
        <v>175</v>
      </c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</row>
    <row r="243" spans="1:60" ht="20.399999999999999" outlineLevel="1" x14ac:dyDescent="0.25">
      <c r="A243" s="246">
        <v>82</v>
      </c>
      <c r="B243" s="247" t="s">
        <v>363</v>
      </c>
      <c r="C243" s="256" t="s">
        <v>364</v>
      </c>
      <c r="D243" s="248" t="s">
        <v>145</v>
      </c>
      <c r="E243" s="249">
        <v>1</v>
      </c>
      <c r="F243" s="250"/>
      <c r="G243" s="251">
        <f>ROUND(E243*F243,2)</f>
        <v>0</v>
      </c>
      <c r="H243" s="228">
        <v>1709</v>
      </c>
      <c r="I243" s="227">
        <f>ROUND(E243*H243,2)</f>
        <v>1709</v>
      </c>
      <c r="J243" s="228">
        <v>0</v>
      </c>
      <c r="K243" s="227">
        <f>ROUND(E243*J243,2)</f>
        <v>0</v>
      </c>
      <c r="L243" s="227">
        <v>15</v>
      </c>
      <c r="M243" s="227">
        <f>G243*(1+L243/100)</f>
        <v>0</v>
      </c>
      <c r="N243" s="227">
        <v>1.5499999999999999E-3</v>
      </c>
      <c r="O243" s="227">
        <f>ROUND(E243*N243,2)</f>
        <v>0</v>
      </c>
      <c r="P243" s="227">
        <v>0</v>
      </c>
      <c r="Q243" s="227">
        <f>ROUND(E243*P243,2)</f>
        <v>0</v>
      </c>
      <c r="R243" s="227" t="s">
        <v>178</v>
      </c>
      <c r="S243" s="227" t="s">
        <v>137</v>
      </c>
      <c r="T243" s="227" t="s">
        <v>138</v>
      </c>
      <c r="U243" s="227">
        <v>0</v>
      </c>
      <c r="V243" s="227">
        <f>ROUND(E243*U243,2)</f>
        <v>0</v>
      </c>
      <c r="W243" s="227"/>
      <c r="X243" s="227" t="s">
        <v>174</v>
      </c>
      <c r="Y243" s="208"/>
      <c r="Z243" s="208"/>
      <c r="AA243" s="208"/>
      <c r="AB243" s="208"/>
      <c r="AC243" s="208"/>
      <c r="AD243" s="208"/>
      <c r="AE243" s="208"/>
      <c r="AF243" s="208"/>
      <c r="AG243" s="208" t="s">
        <v>175</v>
      </c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</row>
    <row r="244" spans="1:60" ht="20.399999999999999" outlineLevel="1" x14ac:dyDescent="0.25">
      <c r="A244" s="246">
        <v>83</v>
      </c>
      <c r="B244" s="247" t="s">
        <v>365</v>
      </c>
      <c r="C244" s="256" t="s">
        <v>366</v>
      </c>
      <c r="D244" s="248" t="s">
        <v>145</v>
      </c>
      <c r="E244" s="249">
        <v>1</v>
      </c>
      <c r="F244" s="250"/>
      <c r="G244" s="251">
        <f>ROUND(E244*F244,2)</f>
        <v>0</v>
      </c>
      <c r="H244" s="228">
        <v>1850.7</v>
      </c>
      <c r="I244" s="227">
        <f>ROUND(E244*H244,2)</f>
        <v>1850.7</v>
      </c>
      <c r="J244" s="228">
        <v>0</v>
      </c>
      <c r="K244" s="227">
        <f>ROUND(E244*J244,2)</f>
        <v>0</v>
      </c>
      <c r="L244" s="227">
        <v>15</v>
      </c>
      <c r="M244" s="227">
        <f>G244*(1+L244/100)</f>
        <v>0</v>
      </c>
      <c r="N244" s="227">
        <v>8.0000000000000004E-4</v>
      </c>
      <c r="O244" s="227">
        <f>ROUND(E244*N244,2)</f>
        <v>0</v>
      </c>
      <c r="P244" s="227">
        <v>0</v>
      </c>
      <c r="Q244" s="227">
        <f>ROUND(E244*P244,2)</f>
        <v>0</v>
      </c>
      <c r="R244" s="227" t="s">
        <v>178</v>
      </c>
      <c r="S244" s="227" t="s">
        <v>137</v>
      </c>
      <c r="T244" s="227" t="s">
        <v>138</v>
      </c>
      <c r="U244" s="227">
        <v>0</v>
      </c>
      <c r="V244" s="227">
        <f>ROUND(E244*U244,2)</f>
        <v>0</v>
      </c>
      <c r="W244" s="227"/>
      <c r="X244" s="227" t="s">
        <v>174</v>
      </c>
      <c r="Y244" s="208"/>
      <c r="Z244" s="208"/>
      <c r="AA244" s="208"/>
      <c r="AB244" s="208"/>
      <c r="AC244" s="208"/>
      <c r="AD244" s="208"/>
      <c r="AE244" s="208"/>
      <c r="AF244" s="208"/>
      <c r="AG244" s="208" t="s">
        <v>175</v>
      </c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</row>
    <row r="245" spans="1:60" outlineLevel="1" x14ac:dyDescent="0.25">
      <c r="A245" s="246">
        <v>84</v>
      </c>
      <c r="B245" s="247" t="s">
        <v>367</v>
      </c>
      <c r="C245" s="256" t="s">
        <v>368</v>
      </c>
      <c r="D245" s="248" t="s">
        <v>145</v>
      </c>
      <c r="E245" s="249">
        <v>1</v>
      </c>
      <c r="F245" s="250"/>
      <c r="G245" s="251">
        <f>ROUND(E245*F245,2)</f>
        <v>0</v>
      </c>
      <c r="H245" s="228">
        <v>532</v>
      </c>
      <c r="I245" s="227">
        <f>ROUND(E245*H245,2)</f>
        <v>532</v>
      </c>
      <c r="J245" s="228">
        <v>0</v>
      </c>
      <c r="K245" s="227">
        <f>ROUND(E245*J245,2)</f>
        <v>0</v>
      </c>
      <c r="L245" s="227">
        <v>15</v>
      </c>
      <c r="M245" s="227">
        <f>G245*(1+L245/100)</f>
        <v>0</v>
      </c>
      <c r="N245" s="227">
        <v>2E-3</v>
      </c>
      <c r="O245" s="227">
        <f>ROUND(E245*N245,2)</f>
        <v>0</v>
      </c>
      <c r="P245" s="227">
        <v>0</v>
      </c>
      <c r="Q245" s="227">
        <f>ROUND(E245*P245,2)</f>
        <v>0</v>
      </c>
      <c r="R245" s="227"/>
      <c r="S245" s="227" t="s">
        <v>173</v>
      </c>
      <c r="T245" s="227" t="s">
        <v>138</v>
      </c>
      <c r="U245" s="227">
        <v>0</v>
      </c>
      <c r="V245" s="227">
        <f>ROUND(E245*U245,2)</f>
        <v>0</v>
      </c>
      <c r="W245" s="227"/>
      <c r="X245" s="227" t="s">
        <v>174</v>
      </c>
      <c r="Y245" s="208"/>
      <c r="Z245" s="208"/>
      <c r="AA245" s="208"/>
      <c r="AB245" s="208"/>
      <c r="AC245" s="208"/>
      <c r="AD245" s="208"/>
      <c r="AE245" s="208"/>
      <c r="AF245" s="208"/>
      <c r="AG245" s="208" t="s">
        <v>175</v>
      </c>
      <c r="AH245" s="208"/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</row>
    <row r="246" spans="1:60" outlineLevel="1" x14ac:dyDescent="0.25">
      <c r="A246" s="246">
        <v>85</v>
      </c>
      <c r="B246" s="247" t="s">
        <v>369</v>
      </c>
      <c r="C246" s="256" t="s">
        <v>370</v>
      </c>
      <c r="D246" s="248" t="s">
        <v>145</v>
      </c>
      <c r="E246" s="249">
        <v>1</v>
      </c>
      <c r="F246" s="250"/>
      <c r="G246" s="251">
        <f>ROUND(E246*F246,2)</f>
        <v>0</v>
      </c>
      <c r="H246" s="228">
        <v>6483.1</v>
      </c>
      <c r="I246" s="227">
        <f>ROUND(E246*H246,2)</f>
        <v>6483.1</v>
      </c>
      <c r="J246" s="228">
        <v>0</v>
      </c>
      <c r="K246" s="227">
        <f>ROUND(E246*J246,2)</f>
        <v>0</v>
      </c>
      <c r="L246" s="227">
        <v>15</v>
      </c>
      <c r="M246" s="227">
        <f>G246*(1+L246/100)</f>
        <v>0</v>
      </c>
      <c r="N246" s="227">
        <v>4.5999999999999999E-2</v>
      </c>
      <c r="O246" s="227">
        <f>ROUND(E246*N246,2)</f>
        <v>0.05</v>
      </c>
      <c r="P246" s="227">
        <v>0</v>
      </c>
      <c r="Q246" s="227">
        <f>ROUND(E246*P246,2)</f>
        <v>0</v>
      </c>
      <c r="R246" s="227" t="s">
        <v>178</v>
      </c>
      <c r="S246" s="227" t="s">
        <v>137</v>
      </c>
      <c r="T246" s="227" t="s">
        <v>138</v>
      </c>
      <c r="U246" s="227">
        <v>0</v>
      </c>
      <c r="V246" s="227">
        <f>ROUND(E246*U246,2)</f>
        <v>0</v>
      </c>
      <c r="W246" s="227"/>
      <c r="X246" s="227" t="s">
        <v>174</v>
      </c>
      <c r="Y246" s="208"/>
      <c r="Z246" s="208"/>
      <c r="AA246" s="208"/>
      <c r="AB246" s="208"/>
      <c r="AC246" s="208"/>
      <c r="AD246" s="208"/>
      <c r="AE246" s="208"/>
      <c r="AF246" s="208"/>
      <c r="AG246" s="208" t="s">
        <v>175</v>
      </c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</row>
    <row r="247" spans="1:60" outlineLevel="1" x14ac:dyDescent="0.25">
      <c r="A247" s="246">
        <v>86</v>
      </c>
      <c r="B247" s="247" t="s">
        <v>371</v>
      </c>
      <c r="C247" s="256" t="s">
        <v>372</v>
      </c>
      <c r="D247" s="248" t="s">
        <v>172</v>
      </c>
      <c r="E247" s="249">
        <v>1</v>
      </c>
      <c r="F247" s="250"/>
      <c r="G247" s="251">
        <f>ROUND(E247*F247,2)</f>
        <v>0</v>
      </c>
      <c r="H247" s="228">
        <v>390.7</v>
      </c>
      <c r="I247" s="227">
        <f>ROUND(E247*H247,2)</f>
        <v>390.7</v>
      </c>
      <c r="J247" s="228">
        <v>0</v>
      </c>
      <c r="K247" s="227">
        <f>ROUND(E247*J247,2)</f>
        <v>0</v>
      </c>
      <c r="L247" s="227">
        <v>15</v>
      </c>
      <c r="M247" s="227">
        <f>G247*(1+L247/100)</f>
        <v>0</v>
      </c>
      <c r="N247" s="227">
        <v>0.01</v>
      </c>
      <c r="O247" s="227">
        <f>ROUND(E247*N247,2)</f>
        <v>0.01</v>
      </c>
      <c r="P247" s="227">
        <v>0</v>
      </c>
      <c r="Q247" s="227">
        <f>ROUND(E247*P247,2)</f>
        <v>0</v>
      </c>
      <c r="R247" s="227" t="s">
        <v>178</v>
      </c>
      <c r="S247" s="227" t="s">
        <v>137</v>
      </c>
      <c r="T247" s="227" t="s">
        <v>138</v>
      </c>
      <c r="U247" s="227">
        <v>0</v>
      </c>
      <c r="V247" s="227">
        <f>ROUND(E247*U247,2)</f>
        <v>0</v>
      </c>
      <c r="W247" s="227"/>
      <c r="X247" s="227" t="s">
        <v>174</v>
      </c>
      <c r="Y247" s="208"/>
      <c r="Z247" s="208"/>
      <c r="AA247" s="208"/>
      <c r="AB247" s="208"/>
      <c r="AC247" s="208"/>
      <c r="AD247" s="208"/>
      <c r="AE247" s="208"/>
      <c r="AF247" s="208"/>
      <c r="AG247" s="208" t="s">
        <v>175</v>
      </c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</row>
    <row r="248" spans="1:60" outlineLevel="1" x14ac:dyDescent="0.25">
      <c r="A248" s="246">
        <v>87</v>
      </c>
      <c r="B248" s="247" t="s">
        <v>373</v>
      </c>
      <c r="C248" s="256" t="s">
        <v>374</v>
      </c>
      <c r="D248" s="248" t="s">
        <v>320</v>
      </c>
      <c r="E248" s="249">
        <v>1</v>
      </c>
      <c r="F248" s="250"/>
      <c r="G248" s="251">
        <f>ROUND(E248*F248,2)</f>
        <v>0</v>
      </c>
      <c r="H248" s="228">
        <v>0</v>
      </c>
      <c r="I248" s="227">
        <f>ROUND(E248*H248,2)</f>
        <v>0</v>
      </c>
      <c r="J248" s="228">
        <v>258.8</v>
      </c>
      <c r="K248" s="227">
        <f>ROUND(E248*J248,2)</f>
        <v>258.8</v>
      </c>
      <c r="L248" s="227">
        <v>15</v>
      </c>
      <c r="M248" s="227">
        <f>G248*(1+L248/100)</f>
        <v>0</v>
      </c>
      <c r="N248" s="227">
        <v>0</v>
      </c>
      <c r="O248" s="227">
        <f>ROUND(E248*N248,2)</f>
        <v>0</v>
      </c>
      <c r="P248" s="227">
        <v>1.933E-2</v>
      </c>
      <c r="Q248" s="227">
        <f>ROUND(E248*P248,2)</f>
        <v>0.02</v>
      </c>
      <c r="R248" s="227"/>
      <c r="S248" s="227" t="s">
        <v>137</v>
      </c>
      <c r="T248" s="227" t="s">
        <v>138</v>
      </c>
      <c r="U248" s="227">
        <v>0</v>
      </c>
      <c r="V248" s="227">
        <f>ROUND(E248*U248,2)</f>
        <v>0</v>
      </c>
      <c r="W248" s="227"/>
      <c r="X248" s="227" t="s">
        <v>271</v>
      </c>
      <c r="Y248" s="208"/>
      <c r="Z248" s="208"/>
      <c r="AA248" s="208"/>
      <c r="AB248" s="208"/>
      <c r="AC248" s="208"/>
      <c r="AD248" s="208"/>
      <c r="AE248" s="208"/>
      <c r="AF248" s="208"/>
      <c r="AG248" s="208" t="s">
        <v>272</v>
      </c>
      <c r="AH248" s="208"/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</row>
    <row r="249" spans="1:60" outlineLevel="1" x14ac:dyDescent="0.25">
      <c r="A249" s="246">
        <v>88</v>
      </c>
      <c r="B249" s="247" t="s">
        <v>375</v>
      </c>
      <c r="C249" s="256" t="s">
        <v>376</v>
      </c>
      <c r="D249" s="248" t="s">
        <v>320</v>
      </c>
      <c r="E249" s="249">
        <v>1</v>
      </c>
      <c r="F249" s="250"/>
      <c r="G249" s="251">
        <f>ROUND(E249*F249,2)</f>
        <v>0</v>
      </c>
      <c r="H249" s="228">
        <v>0</v>
      </c>
      <c r="I249" s="227">
        <f>ROUND(E249*H249,2)</f>
        <v>0</v>
      </c>
      <c r="J249" s="228">
        <v>167.9</v>
      </c>
      <c r="K249" s="227">
        <f>ROUND(E249*J249,2)</f>
        <v>167.9</v>
      </c>
      <c r="L249" s="227">
        <v>15</v>
      </c>
      <c r="M249" s="227">
        <f>G249*(1+L249/100)</f>
        <v>0</v>
      </c>
      <c r="N249" s="227">
        <v>0</v>
      </c>
      <c r="O249" s="227">
        <f>ROUND(E249*N249,2)</f>
        <v>0</v>
      </c>
      <c r="P249" s="227">
        <v>1.9460000000000002E-2</v>
      </c>
      <c r="Q249" s="227">
        <f>ROUND(E249*P249,2)</f>
        <v>0.02</v>
      </c>
      <c r="R249" s="227"/>
      <c r="S249" s="227" t="s">
        <v>137</v>
      </c>
      <c r="T249" s="227" t="s">
        <v>138</v>
      </c>
      <c r="U249" s="227">
        <v>0</v>
      </c>
      <c r="V249" s="227">
        <f>ROUND(E249*U249,2)</f>
        <v>0</v>
      </c>
      <c r="W249" s="227"/>
      <c r="X249" s="227" t="s">
        <v>271</v>
      </c>
      <c r="Y249" s="208"/>
      <c r="Z249" s="208"/>
      <c r="AA249" s="208"/>
      <c r="AB249" s="208"/>
      <c r="AC249" s="208"/>
      <c r="AD249" s="208"/>
      <c r="AE249" s="208"/>
      <c r="AF249" s="208"/>
      <c r="AG249" s="208" t="s">
        <v>272</v>
      </c>
      <c r="AH249" s="208"/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8"/>
      <c r="AY249" s="208"/>
      <c r="AZ249" s="208"/>
      <c r="BA249" s="208"/>
      <c r="BB249" s="208"/>
      <c r="BC249" s="208"/>
      <c r="BD249" s="208"/>
      <c r="BE249" s="208"/>
      <c r="BF249" s="208"/>
      <c r="BG249" s="208"/>
      <c r="BH249" s="208"/>
    </row>
    <row r="250" spans="1:60" outlineLevel="1" x14ac:dyDescent="0.25">
      <c r="A250" s="246">
        <v>89</v>
      </c>
      <c r="B250" s="247" t="s">
        <v>377</v>
      </c>
      <c r="C250" s="256" t="s">
        <v>378</v>
      </c>
      <c r="D250" s="248" t="s">
        <v>0</v>
      </c>
      <c r="E250" s="249">
        <v>369.64370000000002</v>
      </c>
      <c r="F250" s="250"/>
      <c r="G250" s="251">
        <f>ROUND(E250*F250,2)</f>
        <v>0</v>
      </c>
      <c r="H250" s="228">
        <v>0</v>
      </c>
      <c r="I250" s="227">
        <f>ROUND(E250*H250,2)</f>
        <v>0</v>
      </c>
      <c r="J250" s="228">
        <v>0.4</v>
      </c>
      <c r="K250" s="227">
        <f>ROUND(E250*J250,2)</f>
        <v>147.86000000000001</v>
      </c>
      <c r="L250" s="227">
        <v>15</v>
      </c>
      <c r="M250" s="227">
        <f>G250*(1+L250/100)</f>
        <v>0</v>
      </c>
      <c r="N250" s="227">
        <v>0</v>
      </c>
      <c r="O250" s="227">
        <f>ROUND(E250*N250,2)</f>
        <v>0</v>
      </c>
      <c r="P250" s="227">
        <v>0</v>
      </c>
      <c r="Q250" s="227">
        <f>ROUND(E250*P250,2)</f>
        <v>0</v>
      </c>
      <c r="R250" s="227"/>
      <c r="S250" s="227" t="s">
        <v>137</v>
      </c>
      <c r="T250" s="227" t="s">
        <v>138</v>
      </c>
      <c r="U250" s="227">
        <v>0</v>
      </c>
      <c r="V250" s="227">
        <f>ROUND(E250*U250,2)</f>
        <v>0</v>
      </c>
      <c r="W250" s="227"/>
      <c r="X250" s="227" t="s">
        <v>275</v>
      </c>
      <c r="Y250" s="208"/>
      <c r="Z250" s="208"/>
      <c r="AA250" s="208"/>
      <c r="AB250" s="208"/>
      <c r="AC250" s="208"/>
      <c r="AD250" s="208"/>
      <c r="AE250" s="208"/>
      <c r="AF250" s="208"/>
      <c r="AG250" s="208" t="s">
        <v>276</v>
      </c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8"/>
    </row>
    <row r="251" spans="1:60" x14ac:dyDescent="0.25">
      <c r="A251" s="234" t="s">
        <v>132</v>
      </c>
      <c r="B251" s="235" t="s">
        <v>80</v>
      </c>
      <c r="C251" s="253" t="s">
        <v>81</v>
      </c>
      <c r="D251" s="236"/>
      <c r="E251" s="237"/>
      <c r="F251" s="238"/>
      <c r="G251" s="239">
        <f>SUMIF(AG252:AG257,"&lt;&gt;NOR",G252:G257)</f>
        <v>0</v>
      </c>
      <c r="H251" s="233"/>
      <c r="I251" s="233">
        <f>SUM(I252:I257)</f>
        <v>1363.2</v>
      </c>
      <c r="J251" s="233"/>
      <c r="K251" s="233">
        <f>SUM(K252:K257)</f>
        <v>1139.7300000000002</v>
      </c>
      <c r="L251" s="233"/>
      <c r="M251" s="233">
        <f>SUM(M252:M257)</f>
        <v>0</v>
      </c>
      <c r="N251" s="233"/>
      <c r="O251" s="233">
        <f>SUM(O252:O257)</f>
        <v>0</v>
      </c>
      <c r="P251" s="233"/>
      <c r="Q251" s="233">
        <f>SUM(Q252:Q257)</f>
        <v>0.03</v>
      </c>
      <c r="R251" s="233"/>
      <c r="S251" s="233"/>
      <c r="T251" s="233"/>
      <c r="U251" s="233"/>
      <c r="V251" s="233">
        <f>SUM(V252:V257)</f>
        <v>2.21</v>
      </c>
      <c r="W251" s="233"/>
      <c r="X251" s="233"/>
      <c r="AG251" t="s">
        <v>133</v>
      </c>
    </row>
    <row r="252" spans="1:60" outlineLevel="1" x14ac:dyDescent="0.25">
      <c r="A252" s="246">
        <v>90</v>
      </c>
      <c r="B252" s="247" t="s">
        <v>379</v>
      </c>
      <c r="C252" s="256" t="s">
        <v>380</v>
      </c>
      <c r="D252" s="248" t="s">
        <v>158</v>
      </c>
      <c r="E252" s="249">
        <v>1</v>
      </c>
      <c r="F252" s="250"/>
      <c r="G252" s="251">
        <f>ROUND(E252*F252,2)</f>
        <v>0</v>
      </c>
      <c r="H252" s="228">
        <v>0</v>
      </c>
      <c r="I252" s="227">
        <f>ROUND(E252*H252,2)</f>
        <v>0</v>
      </c>
      <c r="J252" s="228">
        <v>178.4</v>
      </c>
      <c r="K252" s="227">
        <f>ROUND(E252*J252,2)</f>
        <v>178.4</v>
      </c>
      <c r="L252" s="227">
        <v>15</v>
      </c>
      <c r="M252" s="227">
        <f>G252*(1+L252/100)</f>
        <v>0</v>
      </c>
      <c r="N252" s="227">
        <v>0</v>
      </c>
      <c r="O252" s="227">
        <f>ROUND(E252*N252,2)</f>
        <v>0</v>
      </c>
      <c r="P252" s="227">
        <v>0</v>
      </c>
      <c r="Q252" s="227">
        <f>ROUND(E252*P252,2)</f>
        <v>0</v>
      </c>
      <c r="R252" s="227"/>
      <c r="S252" s="227" t="s">
        <v>137</v>
      </c>
      <c r="T252" s="227" t="s">
        <v>138</v>
      </c>
      <c r="U252" s="227">
        <v>0.35</v>
      </c>
      <c r="V252" s="227">
        <f>ROUND(E252*U252,2)</f>
        <v>0.35</v>
      </c>
      <c r="W252" s="227"/>
      <c r="X252" s="227" t="s">
        <v>139</v>
      </c>
      <c r="Y252" s="208"/>
      <c r="Z252" s="208"/>
      <c r="AA252" s="208"/>
      <c r="AB252" s="208"/>
      <c r="AC252" s="208"/>
      <c r="AD252" s="208"/>
      <c r="AE252" s="208"/>
      <c r="AF252" s="208"/>
      <c r="AG252" s="208" t="s">
        <v>140</v>
      </c>
      <c r="AH252" s="208"/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</row>
    <row r="253" spans="1:60" ht="20.399999999999999" outlineLevel="1" x14ac:dyDescent="0.25">
      <c r="A253" s="246">
        <v>91</v>
      </c>
      <c r="B253" s="247" t="s">
        <v>381</v>
      </c>
      <c r="C253" s="256" t="s">
        <v>382</v>
      </c>
      <c r="D253" s="248" t="s">
        <v>145</v>
      </c>
      <c r="E253" s="249">
        <v>2</v>
      </c>
      <c r="F253" s="250"/>
      <c r="G253" s="251">
        <f>ROUND(E253*F253,2)</f>
        <v>0</v>
      </c>
      <c r="H253" s="228">
        <v>0</v>
      </c>
      <c r="I253" s="227">
        <f>ROUND(E253*H253,2)</f>
        <v>0</v>
      </c>
      <c r="J253" s="228">
        <v>254.9</v>
      </c>
      <c r="K253" s="227">
        <f>ROUND(E253*J253,2)</f>
        <v>509.8</v>
      </c>
      <c r="L253" s="227">
        <v>15</v>
      </c>
      <c r="M253" s="227">
        <f>G253*(1+L253/100)</f>
        <v>0</v>
      </c>
      <c r="N253" s="227">
        <v>0</v>
      </c>
      <c r="O253" s="227">
        <f>ROUND(E253*N253,2)</f>
        <v>0</v>
      </c>
      <c r="P253" s="227">
        <v>0</v>
      </c>
      <c r="Q253" s="227">
        <f>ROUND(E253*P253,2)</f>
        <v>0</v>
      </c>
      <c r="R253" s="227"/>
      <c r="S253" s="227" t="s">
        <v>137</v>
      </c>
      <c r="T253" s="227" t="s">
        <v>138</v>
      </c>
      <c r="U253" s="227">
        <v>0.5</v>
      </c>
      <c r="V253" s="227">
        <f>ROUND(E253*U253,2)</f>
        <v>1</v>
      </c>
      <c r="W253" s="227"/>
      <c r="X253" s="227" t="s">
        <v>139</v>
      </c>
      <c r="Y253" s="208"/>
      <c r="Z253" s="208"/>
      <c r="AA253" s="208"/>
      <c r="AB253" s="208"/>
      <c r="AC253" s="208"/>
      <c r="AD253" s="208"/>
      <c r="AE253" s="208"/>
      <c r="AF253" s="208"/>
      <c r="AG253" s="208" t="s">
        <v>140</v>
      </c>
      <c r="AH253" s="208"/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8"/>
    </row>
    <row r="254" spans="1:60" ht="20.399999999999999" outlineLevel="1" x14ac:dyDescent="0.25">
      <c r="A254" s="246">
        <v>92</v>
      </c>
      <c r="B254" s="247" t="s">
        <v>383</v>
      </c>
      <c r="C254" s="256" t="s">
        <v>384</v>
      </c>
      <c r="D254" s="248" t="s">
        <v>145</v>
      </c>
      <c r="E254" s="249">
        <v>2</v>
      </c>
      <c r="F254" s="250"/>
      <c r="G254" s="251">
        <f>ROUND(E254*F254,2)</f>
        <v>0</v>
      </c>
      <c r="H254" s="228">
        <v>0</v>
      </c>
      <c r="I254" s="227">
        <f>ROUND(E254*H254,2)</f>
        <v>0</v>
      </c>
      <c r="J254" s="228">
        <v>218.3</v>
      </c>
      <c r="K254" s="227">
        <f>ROUND(E254*J254,2)</f>
        <v>436.6</v>
      </c>
      <c r="L254" s="227">
        <v>15</v>
      </c>
      <c r="M254" s="227">
        <f>G254*(1+L254/100)</f>
        <v>0</v>
      </c>
      <c r="N254" s="227">
        <v>0</v>
      </c>
      <c r="O254" s="227">
        <f>ROUND(E254*N254,2)</f>
        <v>0</v>
      </c>
      <c r="P254" s="227">
        <v>1.489E-2</v>
      </c>
      <c r="Q254" s="227">
        <f>ROUND(E254*P254,2)</f>
        <v>0.03</v>
      </c>
      <c r="R254" s="227"/>
      <c r="S254" s="227" t="s">
        <v>137</v>
      </c>
      <c r="T254" s="227" t="s">
        <v>138</v>
      </c>
      <c r="U254" s="227">
        <v>0.42899999999999999</v>
      </c>
      <c r="V254" s="227">
        <f>ROUND(E254*U254,2)</f>
        <v>0.86</v>
      </c>
      <c r="W254" s="227"/>
      <c r="X254" s="227" t="s">
        <v>139</v>
      </c>
      <c r="Y254" s="208"/>
      <c r="Z254" s="208"/>
      <c r="AA254" s="208"/>
      <c r="AB254" s="208"/>
      <c r="AC254" s="208"/>
      <c r="AD254" s="208"/>
      <c r="AE254" s="208"/>
      <c r="AF254" s="208"/>
      <c r="AG254" s="208" t="s">
        <v>140</v>
      </c>
      <c r="AH254" s="208"/>
      <c r="AI254" s="208"/>
      <c r="AJ254" s="208"/>
      <c r="AK254" s="208"/>
      <c r="AL254" s="208"/>
      <c r="AM254" s="208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8"/>
    </row>
    <row r="255" spans="1:60" outlineLevel="1" x14ac:dyDescent="0.25">
      <c r="A255" s="246">
        <v>93</v>
      </c>
      <c r="B255" s="247" t="s">
        <v>385</v>
      </c>
      <c r="C255" s="256" t="s">
        <v>386</v>
      </c>
      <c r="D255" s="248" t="s">
        <v>158</v>
      </c>
      <c r="E255" s="249">
        <v>1</v>
      </c>
      <c r="F255" s="250"/>
      <c r="G255" s="251">
        <f>ROUND(E255*F255,2)</f>
        <v>0</v>
      </c>
      <c r="H255" s="228">
        <v>157.4</v>
      </c>
      <c r="I255" s="227">
        <f>ROUND(E255*H255,2)</f>
        <v>157.4</v>
      </c>
      <c r="J255" s="228">
        <v>0</v>
      </c>
      <c r="K255" s="227">
        <f>ROUND(E255*J255,2)</f>
        <v>0</v>
      </c>
      <c r="L255" s="227">
        <v>15</v>
      </c>
      <c r="M255" s="227">
        <f>G255*(1+L255/100)</f>
        <v>0</v>
      </c>
      <c r="N255" s="227">
        <v>4.8000000000000001E-4</v>
      </c>
      <c r="O255" s="227">
        <f>ROUND(E255*N255,2)</f>
        <v>0</v>
      </c>
      <c r="P255" s="227">
        <v>0</v>
      </c>
      <c r="Q255" s="227">
        <f>ROUND(E255*P255,2)</f>
        <v>0</v>
      </c>
      <c r="R255" s="227"/>
      <c r="S255" s="227" t="s">
        <v>173</v>
      </c>
      <c r="T255" s="227" t="s">
        <v>138</v>
      </c>
      <c r="U255" s="227">
        <v>0</v>
      </c>
      <c r="V255" s="227">
        <f>ROUND(E255*U255,2)</f>
        <v>0</v>
      </c>
      <c r="W255" s="227"/>
      <c r="X255" s="227" t="s">
        <v>174</v>
      </c>
      <c r="Y255" s="208"/>
      <c r="Z255" s="208"/>
      <c r="AA255" s="208"/>
      <c r="AB255" s="208"/>
      <c r="AC255" s="208"/>
      <c r="AD255" s="208"/>
      <c r="AE255" s="208"/>
      <c r="AF255" s="208"/>
      <c r="AG255" s="208" t="s">
        <v>175</v>
      </c>
      <c r="AH255" s="208"/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</row>
    <row r="256" spans="1:60" ht="20.399999999999999" outlineLevel="1" x14ac:dyDescent="0.25">
      <c r="A256" s="246">
        <v>94</v>
      </c>
      <c r="B256" s="247" t="s">
        <v>387</v>
      </c>
      <c r="C256" s="256" t="s">
        <v>388</v>
      </c>
      <c r="D256" s="248" t="s">
        <v>145</v>
      </c>
      <c r="E256" s="249">
        <v>2</v>
      </c>
      <c r="F256" s="250"/>
      <c r="G256" s="251">
        <f>ROUND(E256*F256,2)</f>
        <v>0</v>
      </c>
      <c r="H256" s="228">
        <v>602.9</v>
      </c>
      <c r="I256" s="227">
        <f>ROUND(E256*H256,2)</f>
        <v>1205.8</v>
      </c>
      <c r="J256" s="228">
        <v>0</v>
      </c>
      <c r="K256" s="227">
        <f>ROUND(E256*J256,2)</f>
        <v>0</v>
      </c>
      <c r="L256" s="227">
        <v>15</v>
      </c>
      <c r="M256" s="227">
        <f>G256*(1+L256/100)</f>
        <v>0</v>
      </c>
      <c r="N256" s="227">
        <v>5.9000000000000003E-4</v>
      </c>
      <c r="O256" s="227">
        <f>ROUND(E256*N256,2)</f>
        <v>0</v>
      </c>
      <c r="P256" s="227">
        <v>0</v>
      </c>
      <c r="Q256" s="227">
        <f>ROUND(E256*P256,2)</f>
        <v>0</v>
      </c>
      <c r="R256" s="227" t="s">
        <v>178</v>
      </c>
      <c r="S256" s="227" t="s">
        <v>137</v>
      </c>
      <c r="T256" s="227" t="s">
        <v>138</v>
      </c>
      <c r="U256" s="227">
        <v>0</v>
      </c>
      <c r="V256" s="227">
        <f>ROUND(E256*U256,2)</f>
        <v>0</v>
      </c>
      <c r="W256" s="227"/>
      <c r="X256" s="227" t="s">
        <v>174</v>
      </c>
      <c r="Y256" s="208"/>
      <c r="Z256" s="208"/>
      <c r="AA256" s="208"/>
      <c r="AB256" s="208"/>
      <c r="AC256" s="208"/>
      <c r="AD256" s="208"/>
      <c r="AE256" s="208"/>
      <c r="AF256" s="208"/>
      <c r="AG256" s="208" t="s">
        <v>175</v>
      </c>
      <c r="AH256" s="208"/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8"/>
    </row>
    <row r="257" spans="1:60" outlineLevel="1" x14ac:dyDescent="0.25">
      <c r="A257" s="246">
        <v>95</v>
      </c>
      <c r="B257" s="247" t="s">
        <v>389</v>
      </c>
      <c r="C257" s="256" t="s">
        <v>390</v>
      </c>
      <c r="D257" s="248" t="s">
        <v>0</v>
      </c>
      <c r="E257" s="249">
        <v>24.88</v>
      </c>
      <c r="F257" s="250"/>
      <c r="G257" s="251">
        <f>ROUND(E257*F257,2)</f>
        <v>0</v>
      </c>
      <c r="H257" s="228">
        <v>0</v>
      </c>
      <c r="I257" s="227">
        <f>ROUND(E257*H257,2)</f>
        <v>0</v>
      </c>
      <c r="J257" s="228">
        <v>0.6</v>
      </c>
      <c r="K257" s="227">
        <f>ROUND(E257*J257,2)</f>
        <v>14.93</v>
      </c>
      <c r="L257" s="227">
        <v>15</v>
      </c>
      <c r="M257" s="227">
        <f>G257*(1+L257/100)</f>
        <v>0</v>
      </c>
      <c r="N257" s="227">
        <v>0</v>
      </c>
      <c r="O257" s="227">
        <f>ROUND(E257*N257,2)</f>
        <v>0</v>
      </c>
      <c r="P257" s="227">
        <v>0</v>
      </c>
      <c r="Q257" s="227">
        <f>ROUND(E257*P257,2)</f>
        <v>0</v>
      </c>
      <c r="R257" s="227"/>
      <c r="S257" s="227" t="s">
        <v>137</v>
      </c>
      <c r="T257" s="227" t="s">
        <v>138</v>
      </c>
      <c r="U257" s="227">
        <v>0</v>
      </c>
      <c r="V257" s="227">
        <f>ROUND(E257*U257,2)</f>
        <v>0</v>
      </c>
      <c r="W257" s="227"/>
      <c r="X257" s="227" t="s">
        <v>275</v>
      </c>
      <c r="Y257" s="208"/>
      <c r="Z257" s="208"/>
      <c r="AA257" s="208"/>
      <c r="AB257" s="208"/>
      <c r="AC257" s="208"/>
      <c r="AD257" s="208"/>
      <c r="AE257" s="208"/>
      <c r="AF257" s="208"/>
      <c r="AG257" s="208" t="s">
        <v>276</v>
      </c>
      <c r="AH257" s="208"/>
      <c r="AI257" s="208"/>
      <c r="AJ257" s="208"/>
      <c r="AK257" s="208"/>
      <c r="AL257" s="208"/>
      <c r="AM257" s="208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</row>
    <row r="258" spans="1:60" x14ac:dyDescent="0.25">
      <c r="A258" s="234" t="s">
        <v>132</v>
      </c>
      <c r="B258" s="235" t="s">
        <v>82</v>
      </c>
      <c r="C258" s="253" t="s">
        <v>83</v>
      </c>
      <c r="D258" s="236"/>
      <c r="E258" s="237"/>
      <c r="F258" s="238"/>
      <c r="G258" s="239">
        <f>SUMIF(AG259:AG296,"&lt;&gt;NOR",G259:G296)</f>
        <v>0</v>
      </c>
      <c r="H258" s="233"/>
      <c r="I258" s="233">
        <f>SUM(I259:I296)</f>
        <v>22374.25</v>
      </c>
      <c r="J258" s="233"/>
      <c r="K258" s="233">
        <f>SUM(K259:K296)</f>
        <v>75976.460000000006</v>
      </c>
      <c r="L258" s="233"/>
      <c r="M258" s="233">
        <f>SUM(M259:M296)</f>
        <v>0</v>
      </c>
      <c r="N258" s="233"/>
      <c r="O258" s="233">
        <f>SUM(O259:O296)</f>
        <v>0.11</v>
      </c>
      <c r="P258" s="233"/>
      <c r="Q258" s="233">
        <f>SUM(Q259:Q296)</f>
        <v>0.34</v>
      </c>
      <c r="R258" s="233"/>
      <c r="S258" s="233"/>
      <c r="T258" s="233"/>
      <c r="U258" s="233"/>
      <c r="V258" s="233">
        <f>SUM(V259:V296)</f>
        <v>31.069999999999997</v>
      </c>
      <c r="W258" s="233"/>
      <c r="X258" s="233"/>
      <c r="AG258" t="s">
        <v>133</v>
      </c>
    </row>
    <row r="259" spans="1:60" outlineLevel="1" x14ac:dyDescent="0.25">
      <c r="A259" s="246">
        <v>96</v>
      </c>
      <c r="B259" s="247" t="s">
        <v>391</v>
      </c>
      <c r="C259" s="256" t="s">
        <v>392</v>
      </c>
      <c r="D259" s="248" t="s">
        <v>145</v>
      </c>
      <c r="E259" s="249">
        <v>6</v>
      </c>
      <c r="F259" s="250"/>
      <c r="G259" s="251">
        <f>ROUND(E259*F259,2)</f>
        <v>0</v>
      </c>
      <c r="H259" s="228">
        <v>0</v>
      </c>
      <c r="I259" s="227">
        <f>ROUND(E259*H259,2)</f>
        <v>0</v>
      </c>
      <c r="J259" s="228">
        <v>554.1</v>
      </c>
      <c r="K259" s="227">
        <f>ROUND(E259*J259,2)</f>
        <v>3324.6</v>
      </c>
      <c r="L259" s="227">
        <v>15</v>
      </c>
      <c r="M259" s="227">
        <f>G259*(1+L259/100)</f>
        <v>0</v>
      </c>
      <c r="N259" s="227">
        <v>0</v>
      </c>
      <c r="O259" s="227">
        <f>ROUND(E259*N259,2)</f>
        <v>0</v>
      </c>
      <c r="P259" s="227">
        <v>0</v>
      </c>
      <c r="Q259" s="227">
        <f>ROUND(E259*P259,2)</f>
        <v>0</v>
      </c>
      <c r="R259" s="227"/>
      <c r="S259" s="227" t="s">
        <v>137</v>
      </c>
      <c r="T259" s="227" t="s">
        <v>138</v>
      </c>
      <c r="U259" s="227">
        <v>1.45</v>
      </c>
      <c r="V259" s="227">
        <f>ROUND(E259*U259,2)</f>
        <v>8.6999999999999993</v>
      </c>
      <c r="W259" s="227"/>
      <c r="X259" s="227" t="s">
        <v>139</v>
      </c>
      <c r="Y259" s="208"/>
      <c r="Z259" s="208"/>
      <c r="AA259" s="208"/>
      <c r="AB259" s="208"/>
      <c r="AC259" s="208"/>
      <c r="AD259" s="208"/>
      <c r="AE259" s="208"/>
      <c r="AF259" s="208"/>
      <c r="AG259" s="208" t="s">
        <v>140</v>
      </c>
      <c r="AH259" s="208"/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8"/>
    </row>
    <row r="260" spans="1:60" outlineLevel="1" x14ac:dyDescent="0.25">
      <c r="A260" s="246">
        <v>97</v>
      </c>
      <c r="B260" s="247" t="s">
        <v>393</v>
      </c>
      <c r="C260" s="256" t="s">
        <v>394</v>
      </c>
      <c r="D260" s="248" t="s">
        <v>145</v>
      </c>
      <c r="E260" s="249">
        <v>6</v>
      </c>
      <c r="F260" s="250"/>
      <c r="G260" s="251">
        <f>ROUND(E260*F260,2)</f>
        <v>0</v>
      </c>
      <c r="H260" s="228">
        <v>0</v>
      </c>
      <c r="I260" s="227">
        <f>ROUND(E260*H260,2)</f>
        <v>0</v>
      </c>
      <c r="J260" s="228">
        <v>56.1</v>
      </c>
      <c r="K260" s="227">
        <f>ROUND(E260*J260,2)</f>
        <v>336.6</v>
      </c>
      <c r="L260" s="227">
        <v>15</v>
      </c>
      <c r="M260" s="227">
        <f>G260*(1+L260/100)</f>
        <v>0</v>
      </c>
      <c r="N260" s="227">
        <v>0</v>
      </c>
      <c r="O260" s="227">
        <f>ROUND(E260*N260,2)</f>
        <v>0</v>
      </c>
      <c r="P260" s="227">
        <v>1.8E-3</v>
      </c>
      <c r="Q260" s="227">
        <f>ROUND(E260*P260,2)</f>
        <v>0.01</v>
      </c>
      <c r="R260" s="227"/>
      <c r="S260" s="227" t="s">
        <v>137</v>
      </c>
      <c r="T260" s="227" t="s">
        <v>138</v>
      </c>
      <c r="U260" s="227">
        <v>0.11</v>
      </c>
      <c r="V260" s="227">
        <f>ROUND(E260*U260,2)</f>
        <v>0.66</v>
      </c>
      <c r="W260" s="227"/>
      <c r="X260" s="227" t="s">
        <v>139</v>
      </c>
      <c r="Y260" s="208"/>
      <c r="Z260" s="208"/>
      <c r="AA260" s="208"/>
      <c r="AB260" s="208"/>
      <c r="AC260" s="208"/>
      <c r="AD260" s="208"/>
      <c r="AE260" s="208"/>
      <c r="AF260" s="208"/>
      <c r="AG260" s="208" t="s">
        <v>140</v>
      </c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</row>
    <row r="261" spans="1:60" outlineLevel="1" x14ac:dyDescent="0.25">
      <c r="A261" s="246">
        <v>98</v>
      </c>
      <c r="B261" s="247" t="s">
        <v>395</v>
      </c>
      <c r="C261" s="256" t="s">
        <v>396</v>
      </c>
      <c r="D261" s="248" t="s">
        <v>145</v>
      </c>
      <c r="E261" s="249">
        <v>3</v>
      </c>
      <c r="F261" s="250"/>
      <c r="G261" s="251">
        <f>ROUND(E261*F261,2)</f>
        <v>0</v>
      </c>
      <c r="H261" s="228">
        <v>0</v>
      </c>
      <c r="I261" s="227">
        <f>ROUND(E261*H261,2)</f>
        <v>0</v>
      </c>
      <c r="J261" s="228">
        <v>211.5</v>
      </c>
      <c r="K261" s="227">
        <f>ROUND(E261*J261,2)</f>
        <v>634.5</v>
      </c>
      <c r="L261" s="227">
        <v>15</v>
      </c>
      <c r="M261" s="227">
        <f>G261*(1+L261/100)</f>
        <v>0</v>
      </c>
      <c r="N261" s="227">
        <v>0</v>
      </c>
      <c r="O261" s="227">
        <f>ROUND(E261*N261,2)</f>
        <v>0</v>
      </c>
      <c r="P261" s="227">
        <v>0.1104</v>
      </c>
      <c r="Q261" s="227">
        <f>ROUND(E261*P261,2)</f>
        <v>0.33</v>
      </c>
      <c r="R261" s="227"/>
      <c r="S261" s="227" t="s">
        <v>137</v>
      </c>
      <c r="T261" s="227" t="s">
        <v>137</v>
      </c>
      <c r="U261" s="227">
        <v>0.46</v>
      </c>
      <c r="V261" s="227">
        <f>ROUND(E261*U261,2)</f>
        <v>1.38</v>
      </c>
      <c r="W261" s="227"/>
      <c r="X261" s="227" t="s">
        <v>139</v>
      </c>
      <c r="Y261" s="208"/>
      <c r="Z261" s="208"/>
      <c r="AA261" s="208"/>
      <c r="AB261" s="208"/>
      <c r="AC261" s="208"/>
      <c r="AD261" s="208"/>
      <c r="AE261" s="208"/>
      <c r="AF261" s="208"/>
      <c r="AG261" s="208" t="s">
        <v>140</v>
      </c>
      <c r="AH261" s="208"/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8"/>
      <c r="AY261" s="208"/>
      <c r="AZ261" s="208"/>
      <c r="BA261" s="208"/>
      <c r="BB261" s="208"/>
      <c r="BC261" s="208"/>
      <c r="BD261" s="208"/>
      <c r="BE261" s="208"/>
      <c r="BF261" s="208"/>
      <c r="BG261" s="208"/>
      <c r="BH261" s="208"/>
    </row>
    <row r="262" spans="1:60" ht="20.399999999999999" outlineLevel="1" x14ac:dyDescent="0.25">
      <c r="A262" s="240">
        <v>99</v>
      </c>
      <c r="B262" s="241" t="s">
        <v>397</v>
      </c>
      <c r="C262" s="254" t="s">
        <v>398</v>
      </c>
      <c r="D262" s="242" t="s">
        <v>145</v>
      </c>
      <c r="E262" s="243">
        <v>1</v>
      </c>
      <c r="F262" s="244"/>
      <c r="G262" s="245">
        <f>ROUND(E262*F262,2)</f>
        <v>0</v>
      </c>
      <c r="H262" s="228">
        <v>0</v>
      </c>
      <c r="I262" s="227">
        <f>ROUND(E262*H262,2)</f>
        <v>0</v>
      </c>
      <c r="J262" s="228">
        <v>6589</v>
      </c>
      <c r="K262" s="227">
        <f>ROUND(E262*J262,2)</f>
        <v>6589</v>
      </c>
      <c r="L262" s="227">
        <v>15</v>
      </c>
      <c r="M262" s="227">
        <f>G262*(1+L262/100)</f>
        <v>0</v>
      </c>
      <c r="N262" s="227">
        <v>0</v>
      </c>
      <c r="O262" s="227">
        <f>ROUND(E262*N262,2)</f>
        <v>0</v>
      </c>
      <c r="P262" s="227">
        <v>0</v>
      </c>
      <c r="Q262" s="227">
        <f>ROUND(E262*P262,2)</f>
        <v>0</v>
      </c>
      <c r="R262" s="227"/>
      <c r="S262" s="227" t="s">
        <v>173</v>
      </c>
      <c r="T262" s="227" t="s">
        <v>138</v>
      </c>
      <c r="U262" s="227">
        <v>0</v>
      </c>
      <c r="V262" s="227">
        <f>ROUND(E262*U262,2)</f>
        <v>0</v>
      </c>
      <c r="W262" s="227"/>
      <c r="X262" s="227" t="s">
        <v>139</v>
      </c>
      <c r="Y262" s="208"/>
      <c r="Z262" s="208"/>
      <c r="AA262" s="208"/>
      <c r="AB262" s="208"/>
      <c r="AC262" s="208"/>
      <c r="AD262" s="208"/>
      <c r="AE262" s="208"/>
      <c r="AF262" s="208"/>
      <c r="AG262" s="208" t="s">
        <v>140</v>
      </c>
      <c r="AH262" s="208"/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</row>
    <row r="263" spans="1:60" outlineLevel="1" x14ac:dyDescent="0.25">
      <c r="A263" s="225"/>
      <c r="B263" s="226"/>
      <c r="C263" s="255" t="s">
        <v>399</v>
      </c>
      <c r="D263" s="229"/>
      <c r="E263" s="230">
        <v>1</v>
      </c>
      <c r="F263" s="227"/>
      <c r="G263" s="227"/>
      <c r="H263" s="227"/>
      <c r="I263" s="227"/>
      <c r="J263" s="227"/>
      <c r="K263" s="227"/>
      <c r="L263" s="227"/>
      <c r="M263" s="227"/>
      <c r="N263" s="227"/>
      <c r="O263" s="227"/>
      <c r="P263" s="227"/>
      <c r="Q263" s="227"/>
      <c r="R263" s="227"/>
      <c r="S263" s="227"/>
      <c r="T263" s="227"/>
      <c r="U263" s="227"/>
      <c r="V263" s="227"/>
      <c r="W263" s="227"/>
      <c r="X263" s="227"/>
      <c r="Y263" s="208"/>
      <c r="Z263" s="208"/>
      <c r="AA263" s="208"/>
      <c r="AB263" s="208"/>
      <c r="AC263" s="208"/>
      <c r="AD263" s="208"/>
      <c r="AE263" s="208"/>
      <c r="AF263" s="208"/>
      <c r="AG263" s="208" t="s">
        <v>142</v>
      </c>
      <c r="AH263" s="208">
        <v>0</v>
      </c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</row>
    <row r="264" spans="1:60" ht="20.399999999999999" outlineLevel="1" x14ac:dyDescent="0.25">
      <c r="A264" s="225"/>
      <c r="B264" s="226"/>
      <c r="C264" s="255" t="s">
        <v>400</v>
      </c>
      <c r="D264" s="229"/>
      <c r="E264" s="230"/>
      <c r="F264" s="227"/>
      <c r="G264" s="227"/>
      <c r="H264" s="227"/>
      <c r="I264" s="227"/>
      <c r="J264" s="227"/>
      <c r="K264" s="227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27"/>
      <c r="Y264" s="208"/>
      <c r="Z264" s="208"/>
      <c r="AA264" s="208"/>
      <c r="AB264" s="208"/>
      <c r="AC264" s="208"/>
      <c r="AD264" s="208"/>
      <c r="AE264" s="208"/>
      <c r="AF264" s="208"/>
      <c r="AG264" s="208" t="s">
        <v>142</v>
      </c>
      <c r="AH264" s="208">
        <v>0</v>
      </c>
      <c r="AI264" s="208"/>
      <c r="AJ264" s="208"/>
      <c r="AK264" s="208"/>
      <c r="AL264" s="208"/>
      <c r="AM264" s="208"/>
      <c r="AN264" s="208"/>
      <c r="AO264" s="208"/>
      <c r="AP264" s="208"/>
      <c r="AQ264" s="208"/>
      <c r="AR264" s="208"/>
      <c r="AS264" s="208"/>
      <c r="AT264" s="208"/>
      <c r="AU264" s="208"/>
      <c r="AV264" s="208"/>
      <c r="AW264" s="208"/>
      <c r="AX264" s="208"/>
      <c r="AY264" s="208"/>
      <c r="AZ264" s="208"/>
      <c r="BA264" s="208"/>
      <c r="BB264" s="208"/>
      <c r="BC264" s="208"/>
      <c r="BD264" s="208"/>
      <c r="BE264" s="208"/>
      <c r="BF264" s="208"/>
      <c r="BG264" s="208"/>
      <c r="BH264" s="208"/>
    </row>
    <row r="265" spans="1:60" ht="20.399999999999999" outlineLevel="1" x14ac:dyDescent="0.25">
      <c r="A265" s="225"/>
      <c r="B265" s="226"/>
      <c r="C265" s="255" t="s">
        <v>401</v>
      </c>
      <c r="D265" s="229"/>
      <c r="E265" s="230"/>
      <c r="F265" s="227"/>
      <c r="G265" s="227"/>
      <c r="H265" s="227"/>
      <c r="I265" s="227"/>
      <c r="J265" s="227"/>
      <c r="K265" s="227"/>
      <c r="L265" s="227"/>
      <c r="M265" s="227"/>
      <c r="N265" s="227"/>
      <c r="O265" s="227"/>
      <c r="P265" s="227"/>
      <c r="Q265" s="227"/>
      <c r="R265" s="227"/>
      <c r="S265" s="227"/>
      <c r="T265" s="227"/>
      <c r="U265" s="227"/>
      <c r="V265" s="227"/>
      <c r="W265" s="227"/>
      <c r="X265" s="227"/>
      <c r="Y265" s="208"/>
      <c r="Z265" s="208"/>
      <c r="AA265" s="208"/>
      <c r="AB265" s="208"/>
      <c r="AC265" s="208"/>
      <c r="AD265" s="208"/>
      <c r="AE265" s="208"/>
      <c r="AF265" s="208"/>
      <c r="AG265" s="208" t="s">
        <v>142</v>
      </c>
      <c r="AH265" s="208">
        <v>0</v>
      </c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</row>
    <row r="266" spans="1:60" outlineLevel="1" x14ac:dyDescent="0.25">
      <c r="A266" s="225"/>
      <c r="B266" s="226"/>
      <c r="C266" s="255" t="s">
        <v>402</v>
      </c>
      <c r="D266" s="229"/>
      <c r="E266" s="230"/>
      <c r="F266" s="22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08"/>
      <c r="Z266" s="208"/>
      <c r="AA266" s="208"/>
      <c r="AB266" s="208"/>
      <c r="AC266" s="208"/>
      <c r="AD266" s="208"/>
      <c r="AE266" s="208"/>
      <c r="AF266" s="208"/>
      <c r="AG266" s="208" t="s">
        <v>142</v>
      </c>
      <c r="AH266" s="208">
        <v>0</v>
      </c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</row>
    <row r="267" spans="1:60" ht="20.399999999999999" outlineLevel="1" x14ac:dyDescent="0.25">
      <c r="A267" s="246">
        <v>100</v>
      </c>
      <c r="B267" s="247" t="s">
        <v>403</v>
      </c>
      <c r="C267" s="256" t="s">
        <v>404</v>
      </c>
      <c r="D267" s="248" t="s">
        <v>172</v>
      </c>
      <c r="E267" s="249">
        <v>5</v>
      </c>
      <c r="F267" s="250"/>
      <c r="G267" s="251">
        <f>ROUND(E267*F267,2)</f>
        <v>0</v>
      </c>
      <c r="H267" s="228">
        <v>11.85</v>
      </c>
      <c r="I267" s="227">
        <f>ROUND(E267*H267,2)</f>
        <v>59.25</v>
      </c>
      <c r="J267" s="228">
        <v>188.15</v>
      </c>
      <c r="K267" s="227">
        <f>ROUND(E267*J267,2)</f>
        <v>940.75</v>
      </c>
      <c r="L267" s="227">
        <v>15</v>
      </c>
      <c r="M267" s="227">
        <f>G267*(1+L267/100)</f>
        <v>0</v>
      </c>
      <c r="N267" s="227">
        <v>8.9999999999999998E-4</v>
      </c>
      <c r="O267" s="227">
        <f>ROUND(E267*N267,2)</f>
        <v>0</v>
      </c>
      <c r="P267" s="227">
        <v>0</v>
      </c>
      <c r="Q267" s="227">
        <f>ROUND(E267*P267,2)</f>
        <v>0</v>
      </c>
      <c r="R267" s="227"/>
      <c r="S267" s="227" t="s">
        <v>173</v>
      </c>
      <c r="T267" s="227" t="s">
        <v>138</v>
      </c>
      <c r="U267" s="227">
        <v>2.29</v>
      </c>
      <c r="V267" s="227">
        <f>ROUND(E267*U267,2)</f>
        <v>11.45</v>
      </c>
      <c r="W267" s="227"/>
      <c r="X267" s="227" t="s">
        <v>139</v>
      </c>
      <c r="Y267" s="208"/>
      <c r="Z267" s="208"/>
      <c r="AA267" s="208"/>
      <c r="AB267" s="208"/>
      <c r="AC267" s="208"/>
      <c r="AD267" s="208"/>
      <c r="AE267" s="208"/>
      <c r="AF267" s="208"/>
      <c r="AG267" s="208" t="s">
        <v>140</v>
      </c>
      <c r="AH267" s="208"/>
      <c r="AI267" s="208"/>
      <c r="AJ267" s="208"/>
      <c r="AK267" s="208"/>
      <c r="AL267" s="208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</row>
    <row r="268" spans="1:60" ht="40.799999999999997" outlineLevel="1" x14ac:dyDescent="0.25">
      <c r="A268" s="246">
        <v>101</v>
      </c>
      <c r="B268" s="247" t="s">
        <v>405</v>
      </c>
      <c r="C268" s="256" t="s">
        <v>406</v>
      </c>
      <c r="D268" s="248" t="s">
        <v>145</v>
      </c>
      <c r="E268" s="249">
        <v>1</v>
      </c>
      <c r="F268" s="250"/>
      <c r="G268" s="251">
        <f>ROUND(E268*F268,2)</f>
        <v>0</v>
      </c>
      <c r="H268" s="228">
        <v>0</v>
      </c>
      <c r="I268" s="227">
        <f>ROUND(E268*H268,2)</f>
        <v>0</v>
      </c>
      <c r="J268" s="228">
        <v>14240.7</v>
      </c>
      <c r="K268" s="227">
        <f>ROUND(E268*J268,2)</f>
        <v>14240.7</v>
      </c>
      <c r="L268" s="227">
        <v>15</v>
      </c>
      <c r="M268" s="227">
        <f>G268*(1+L268/100)</f>
        <v>0</v>
      </c>
      <c r="N268" s="227">
        <v>0</v>
      </c>
      <c r="O268" s="227">
        <f>ROUND(E268*N268,2)</f>
        <v>0</v>
      </c>
      <c r="P268" s="227">
        <v>0</v>
      </c>
      <c r="Q268" s="227">
        <f>ROUND(E268*P268,2)</f>
        <v>0</v>
      </c>
      <c r="R268" s="227"/>
      <c r="S268" s="227" t="s">
        <v>173</v>
      </c>
      <c r="T268" s="227" t="s">
        <v>138</v>
      </c>
      <c r="U268" s="227">
        <v>0.95</v>
      </c>
      <c r="V268" s="227">
        <f>ROUND(E268*U268,2)</f>
        <v>0.95</v>
      </c>
      <c r="W268" s="227"/>
      <c r="X268" s="227" t="s">
        <v>139</v>
      </c>
      <c r="Y268" s="208"/>
      <c r="Z268" s="208"/>
      <c r="AA268" s="208"/>
      <c r="AB268" s="208"/>
      <c r="AC268" s="208"/>
      <c r="AD268" s="208"/>
      <c r="AE268" s="208"/>
      <c r="AF268" s="208"/>
      <c r="AG268" s="208" t="s">
        <v>140</v>
      </c>
      <c r="AH268" s="208"/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</row>
    <row r="269" spans="1:60" outlineLevel="1" x14ac:dyDescent="0.25">
      <c r="A269" s="246">
        <v>102</v>
      </c>
      <c r="B269" s="247" t="s">
        <v>407</v>
      </c>
      <c r="C269" s="256" t="s">
        <v>408</v>
      </c>
      <c r="D269" s="248" t="s">
        <v>145</v>
      </c>
      <c r="E269" s="249">
        <v>5</v>
      </c>
      <c r="F269" s="250"/>
      <c r="G269" s="251">
        <f>ROUND(E269*F269,2)</f>
        <v>0</v>
      </c>
      <c r="H269" s="228">
        <v>0</v>
      </c>
      <c r="I269" s="227">
        <f>ROUND(E269*H269,2)</f>
        <v>0</v>
      </c>
      <c r="J269" s="228">
        <v>1100</v>
      </c>
      <c r="K269" s="227">
        <f>ROUND(E269*J269,2)</f>
        <v>5500</v>
      </c>
      <c r="L269" s="227">
        <v>15</v>
      </c>
      <c r="M269" s="227">
        <f>G269*(1+L269/100)</f>
        <v>0</v>
      </c>
      <c r="N269" s="227">
        <v>0</v>
      </c>
      <c r="O269" s="227">
        <f>ROUND(E269*N269,2)</f>
        <v>0</v>
      </c>
      <c r="P269" s="227">
        <v>0</v>
      </c>
      <c r="Q269" s="227">
        <f>ROUND(E269*P269,2)</f>
        <v>0</v>
      </c>
      <c r="R269" s="227"/>
      <c r="S269" s="227" t="s">
        <v>173</v>
      </c>
      <c r="T269" s="227" t="s">
        <v>138</v>
      </c>
      <c r="U269" s="227">
        <v>1.585</v>
      </c>
      <c r="V269" s="227">
        <f>ROUND(E269*U269,2)</f>
        <v>7.93</v>
      </c>
      <c r="W269" s="227"/>
      <c r="X269" s="227" t="s">
        <v>139</v>
      </c>
      <c r="Y269" s="208"/>
      <c r="Z269" s="208"/>
      <c r="AA269" s="208"/>
      <c r="AB269" s="208"/>
      <c r="AC269" s="208"/>
      <c r="AD269" s="208"/>
      <c r="AE269" s="208"/>
      <c r="AF269" s="208"/>
      <c r="AG269" s="208" t="s">
        <v>140</v>
      </c>
      <c r="AH269" s="208"/>
      <c r="AI269" s="208"/>
      <c r="AJ269" s="208"/>
      <c r="AK269" s="208"/>
      <c r="AL269" s="208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</row>
    <row r="270" spans="1:60" ht="20.399999999999999" outlineLevel="1" x14ac:dyDescent="0.25">
      <c r="A270" s="246">
        <v>103</v>
      </c>
      <c r="B270" s="247" t="s">
        <v>409</v>
      </c>
      <c r="C270" s="256" t="s">
        <v>410</v>
      </c>
      <c r="D270" s="248" t="s">
        <v>145</v>
      </c>
      <c r="E270" s="249">
        <v>2</v>
      </c>
      <c r="F270" s="250"/>
      <c r="G270" s="251">
        <f>ROUND(E270*F270,2)</f>
        <v>0</v>
      </c>
      <c r="H270" s="228">
        <v>2327.3000000000002</v>
      </c>
      <c r="I270" s="227">
        <f>ROUND(E270*H270,2)</f>
        <v>4654.6000000000004</v>
      </c>
      <c r="J270" s="228">
        <v>0</v>
      </c>
      <c r="K270" s="227">
        <f>ROUND(E270*J270,2)</f>
        <v>0</v>
      </c>
      <c r="L270" s="227">
        <v>15</v>
      </c>
      <c r="M270" s="227">
        <f>G270*(1+L270/100)</f>
        <v>0</v>
      </c>
      <c r="N270" s="227">
        <v>1.2999999999999999E-2</v>
      </c>
      <c r="O270" s="227">
        <f>ROUND(E270*N270,2)</f>
        <v>0.03</v>
      </c>
      <c r="P270" s="227">
        <v>0</v>
      </c>
      <c r="Q270" s="227">
        <f>ROUND(E270*P270,2)</f>
        <v>0</v>
      </c>
      <c r="R270" s="227"/>
      <c r="S270" s="227" t="s">
        <v>173</v>
      </c>
      <c r="T270" s="227" t="s">
        <v>138</v>
      </c>
      <c r="U270" s="227">
        <v>0</v>
      </c>
      <c r="V270" s="227">
        <f>ROUND(E270*U270,2)</f>
        <v>0</v>
      </c>
      <c r="W270" s="227"/>
      <c r="X270" s="227" t="s">
        <v>271</v>
      </c>
      <c r="Y270" s="208"/>
      <c r="Z270" s="208"/>
      <c r="AA270" s="208"/>
      <c r="AB270" s="208"/>
      <c r="AC270" s="208"/>
      <c r="AD270" s="208"/>
      <c r="AE270" s="208"/>
      <c r="AF270" s="208"/>
      <c r="AG270" s="208" t="s">
        <v>360</v>
      </c>
      <c r="AH270" s="208"/>
      <c r="AI270" s="208"/>
      <c r="AJ270" s="208"/>
      <c r="AK270" s="208"/>
      <c r="AL270" s="208"/>
      <c r="AM270" s="208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8"/>
      <c r="AY270" s="208"/>
      <c r="AZ270" s="208"/>
      <c r="BA270" s="208"/>
      <c r="BB270" s="208"/>
      <c r="BC270" s="208"/>
      <c r="BD270" s="208"/>
      <c r="BE270" s="208"/>
      <c r="BF270" s="208"/>
      <c r="BG270" s="208"/>
      <c r="BH270" s="208"/>
    </row>
    <row r="271" spans="1:60" ht="20.399999999999999" outlineLevel="1" x14ac:dyDescent="0.25">
      <c r="A271" s="246">
        <v>104</v>
      </c>
      <c r="B271" s="247" t="s">
        <v>411</v>
      </c>
      <c r="C271" s="256" t="s">
        <v>412</v>
      </c>
      <c r="D271" s="248" t="s">
        <v>145</v>
      </c>
      <c r="E271" s="249">
        <v>4</v>
      </c>
      <c r="F271" s="250"/>
      <c r="G271" s="251">
        <f>ROUND(E271*F271,2)</f>
        <v>0</v>
      </c>
      <c r="H271" s="228">
        <v>2715.1</v>
      </c>
      <c r="I271" s="227">
        <f>ROUND(E271*H271,2)</f>
        <v>10860.4</v>
      </c>
      <c r="J271" s="228">
        <v>0</v>
      </c>
      <c r="K271" s="227">
        <f>ROUND(E271*J271,2)</f>
        <v>0</v>
      </c>
      <c r="L271" s="227">
        <v>15</v>
      </c>
      <c r="M271" s="227">
        <f>G271*(1+L271/100)</f>
        <v>0</v>
      </c>
      <c r="N271" s="227">
        <v>0.02</v>
      </c>
      <c r="O271" s="227">
        <f>ROUND(E271*N271,2)</f>
        <v>0.08</v>
      </c>
      <c r="P271" s="227">
        <v>0</v>
      </c>
      <c r="Q271" s="227">
        <f>ROUND(E271*P271,2)</f>
        <v>0</v>
      </c>
      <c r="R271" s="227"/>
      <c r="S271" s="227" t="s">
        <v>173</v>
      </c>
      <c r="T271" s="227" t="s">
        <v>138</v>
      </c>
      <c r="U271" s="227">
        <v>0</v>
      </c>
      <c r="V271" s="227">
        <f>ROUND(E271*U271,2)</f>
        <v>0</v>
      </c>
      <c r="W271" s="227"/>
      <c r="X271" s="227" t="s">
        <v>174</v>
      </c>
      <c r="Y271" s="208"/>
      <c r="Z271" s="208"/>
      <c r="AA271" s="208"/>
      <c r="AB271" s="208"/>
      <c r="AC271" s="208"/>
      <c r="AD271" s="208"/>
      <c r="AE271" s="208"/>
      <c r="AF271" s="208"/>
      <c r="AG271" s="208" t="s">
        <v>175</v>
      </c>
      <c r="AH271" s="208"/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</row>
    <row r="272" spans="1:60" ht="40.799999999999997" outlineLevel="1" x14ac:dyDescent="0.25">
      <c r="A272" s="240">
        <v>105</v>
      </c>
      <c r="B272" s="241" t="s">
        <v>413</v>
      </c>
      <c r="C272" s="254" t="s">
        <v>414</v>
      </c>
      <c r="D272" s="242" t="s">
        <v>289</v>
      </c>
      <c r="E272" s="243">
        <v>1</v>
      </c>
      <c r="F272" s="244"/>
      <c r="G272" s="245">
        <f>ROUND(E272*F272,2)</f>
        <v>0</v>
      </c>
      <c r="H272" s="228">
        <v>6800</v>
      </c>
      <c r="I272" s="227">
        <f>ROUND(E272*H272,2)</f>
        <v>6800</v>
      </c>
      <c r="J272" s="228">
        <v>0</v>
      </c>
      <c r="K272" s="227">
        <f>ROUND(E272*J272,2)</f>
        <v>0</v>
      </c>
      <c r="L272" s="227">
        <v>15</v>
      </c>
      <c r="M272" s="227">
        <f>G272*(1+L272/100)</f>
        <v>0</v>
      </c>
      <c r="N272" s="227">
        <v>0</v>
      </c>
      <c r="O272" s="227">
        <f>ROUND(E272*N272,2)</f>
        <v>0</v>
      </c>
      <c r="P272" s="227">
        <v>0</v>
      </c>
      <c r="Q272" s="227">
        <f>ROUND(E272*P272,2)</f>
        <v>0</v>
      </c>
      <c r="R272" s="227"/>
      <c r="S272" s="227" t="s">
        <v>173</v>
      </c>
      <c r="T272" s="227" t="s">
        <v>138</v>
      </c>
      <c r="U272" s="227">
        <v>0</v>
      </c>
      <c r="V272" s="227">
        <f>ROUND(E272*U272,2)</f>
        <v>0</v>
      </c>
      <c r="W272" s="227"/>
      <c r="X272" s="227" t="s">
        <v>174</v>
      </c>
      <c r="Y272" s="208"/>
      <c r="Z272" s="208"/>
      <c r="AA272" s="208"/>
      <c r="AB272" s="208"/>
      <c r="AC272" s="208"/>
      <c r="AD272" s="208"/>
      <c r="AE272" s="208"/>
      <c r="AF272" s="208"/>
      <c r="AG272" s="208" t="s">
        <v>175</v>
      </c>
      <c r="AH272" s="208"/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8"/>
      <c r="AT272" s="208"/>
      <c r="AU272" s="208"/>
      <c r="AV272" s="208"/>
      <c r="AW272" s="208"/>
      <c r="AX272" s="208"/>
      <c r="AY272" s="208"/>
      <c r="AZ272" s="208"/>
      <c r="BA272" s="208"/>
      <c r="BB272" s="208"/>
      <c r="BC272" s="208"/>
      <c r="BD272" s="208"/>
      <c r="BE272" s="208"/>
      <c r="BF272" s="208"/>
      <c r="BG272" s="208"/>
      <c r="BH272" s="208"/>
    </row>
    <row r="273" spans="1:60" outlineLevel="1" x14ac:dyDescent="0.25">
      <c r="A273" s="225"/>
      <c r="B273" s="226"/>
      <c r="C273" s="255" t="s">
        <v>415</v>
      </c>
      <c r="D273" s="229"/>
      <c r="E273" s="230">
        <v>1</v>
      </c>
      <c r="F273" s="227"/>
      <c r="G273" s="227"/>
      <c r="H273" s="227"/>
      <c r="I273" s="227"/>
      <c r="J273" s="227"/>
      <c r="K273" s="227"/>
      <c r="L273" s="227"/>
      <c r="M273" s="227"/>
      <c r="N273" s="227"/>
      <c r="O273" s="227"/>
      <c r="P273" s="227"/>
      <c r="Q273" s="227"/>
      <c r="R273" s="227"/>
      <c r="S273" s="227"/>
      <c r="T273" s="227"/>
      <c r="U273" s="227"/>
      <c r="V273" s="227"/>
      <c r="W273" s="227"/>
      <c r="X273" s="227"/>
      <c r="Y273" s="208"/>
      <c r="Z273" s="208"/>
      <c r="AA273" s="208"/>
      <c r="AB273" s="208"/>
      <c r="AC273" s="208"/>
      <c r="AD273" s="208"/>
      <c r="AE273" s="208"/>
      <c r="AF273" s="208"/>
      <c r="AG273" s="208" t="s">
        <v>142</v>
      </c>
      <c r="AH273" s="208">
        <v>0</v>
      </c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8"/>
      <c r="AY273" s="208"/>
      <c r="AZ273" s="208"/>
      <c r="BA273" s="208"/>
      <c r="BB273" s="208"/>
      <c r="BC273" s="208"/>
      <c r="BD273" s="208"/>
      <c r="BE273" s="208"/>
      <c r="BF273" s="208"/>
      <c r="BG273" s="208"/>
      <c r="BH273" s="208"/>
    </row>
    <row r="274" spans="1:60" outlineLevel="1" x14ac:dyDescent="0.25">
      <c r="A274" s="225"/>
      <c r="B274" s="226"/>
      <c r="C274" s="255" t="s">
        <v>416</v>
      </c>
      <c r="D274" s="229"/>
      <c r="E274" s="230"/>
      <c r="F274" s="227"/>
      <c r="G274" s="227"/>
      <c r="H274" s="227"/>
      <c r="I274" s="227"/>
      <c r="J274" s="227"/>
      <c r="K274" s="227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08"/>
      <c r="Z274" s="208"/>
      <c r="AA274" s="208"/>
      <c r="AB274" s="208"/>
      <c r="AC274" s="208"/>
      <c r="AD274" s="208"/>
      <c r="AE274" s="208"/>
      <c r="AF274" s="208"/>
      <c r="AG274" s="208" t="s">
        <v>142</v>
      </c>
      <c r="AH274" s="208">
        <v>0</v>
      </c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</row>
    <row r="275" spans="1:60" outlineLevel="1" x14ac:dyDescent="0.25">
      <c r="A275" s="225"/>
      <c r="B275" s="226"/>
      <c r="C275" s="255" t="s">
        <v>417</v>
      </c>
      <c r="D275" s="229"/>
      <c r="E275" s="230"/>
      <c r="F275" s="22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08"/>
      <c r="Z275" s="208"/>
      <c r="AA275" s="208"/>
      <c r="AB275" s="208"/>
      <c r="AC275" s="208"/>
      <c r="AD275" s="208"/>
      <c r="AE275" s="208"/>
      <c r="AF275" s="208"/>
      <c r="AG275" s="208" t="s">
        <v>142</v>
      </c>
      <c r="AH275" s="208">
        <v>0</v>
      </c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8"/>
      <c r="AY275" s="208"/>
      <c r="AZ275" s="208"/>
      <c r="BA275" s="208"/>
      <c r="BB275" s="208"/>
      <c r="BC275" s="208"/>
      <c r="BD275" s="208"/>
      <c r="BE275" s="208"/>
      <c r="BF275" s="208"/>
      <c r="BG275" s="208"/>
      <c r="BH275" s="208"/>
    </row>
    <row r="276" spans="1:60" outlineLevel="1" x14ac:dyDescent="0.25">
      <c r="A276" s="225"/>
      <c r="B276" s="226"/>
      <c r="C276" s="255" t="s">
        <v>418</v>
      </c>
      <c r="D276" s="229"/>
      <c r="E276" s="230"/>
      <c r="F276" s="227"/>
      <c r="G276" s="227"/>
      <c r="H276" s="227"/>
      <c r="I276" s="227"/>
      <c r="J276" s="227"/>
      <c r="K276" s="227"/>
      <c r="L276" s="227"/>
      <c r="M276" s="227"/>
      <c r="N276" s="227"/>
      <c r="O276" s="227"/>
      <c r="P276" s="227"/>
      <c r="Q276" s="227"/>
      <c r="R276" s="227"/>
      <c r="S276" s="227"/>
      <c r="T276" s="227"/>
      <c r="U276" s="227"/>
      <c r="V276" s="227"/>
      <c r="W276" s="227"/>
      <c r="X276" s="227"/>
      <c r="Y276" s="208"/>
      <c r="Z276" s="208"/>
      <c r="AA276" s="208"/>
      <c r="AB276" s="208"/>
      <c r="AC276" s="208"/>
      <c r="AD276" s="208"/>
      <c r="AE276" s="208"/>
      <c r="AF276" s="208"/>
      <c r="AG276" s="208" t="s">
        <v>142</v>
      </c>
      <c r="AH276" s="208">
        <v>0</v>
      </c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8"/>
      <c r="AY276" s="208"/>
      <c r="AZ276" s="208"/>
      <c r="BA276" s="208"/>
      <c r="BB276" s="208"/>
      <c r="BC276" s="208"/>
      <c r="BD276" s="208"/>
      <c r="BE276" s="208"/>
      <c r="BF276" s="208"/>
      <c r="BG276" s="208"/>
      <c r="BH276" s="208"/>
    </row>
    <row r="277" spans="1:60" outlineLevel="1" x14ac:dyDescent="0.25">
      <c r="A277" s="225"/>
      <c r="B277" s="226"/>
      <c r="C277" s="255" t="s">
        <v>419</v>
      </c>
      <c r="D277" s="229"/>
      <c r="E277" s="230"/>
      <c r="F277" s="227"/>
      <c r="G277" s="227"/>
      <c r="H277" s="227"/>
      <c r="I277" s="227"/>
      <c r="J277" s="227"/>
      <c r="K277" s="227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08"/>
      <c r="Z277" s="208"/>
      <c r="AA277" s="208"/>
      <c r="AB277" s="208"/>
      <c r="AC277" s="208"/>
      <c r="AD277" s="208"/>
      <c r="AE277" s="208"/>
      <c r="AF277" s="208"/>
      <c r="AG277" s="208" t="s">
        <v>142</v>
      </c>
      <c r="AH277" s="208">
        <v>0</v>
      </c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</row>
    <row r="278" spans="1:60" outlineLevel="1" x14ac:dyDescent="0.25">
      <c r="A278" s="225"/>
      <c r="B278" s="226"/>
      <c r="C278" s="255" t="s">
        <v>420</v>
      </c>
      <c r="D278" s="229"/>
      <c r="E278" s="230"/>
      <c r="F278" s="227"/>
      <c r="G278" s="227"/>
      <c r="H278" s="227"/>
      <c r="I278" s="227"/>
      <c r="J278" s="227"/>
      <c r="K278" s="227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08"/>
      <c r="Z278" s="208"/>
      <c r="AA278" s="208"/>
      <c r="AB278" s="208"/>
      <c r="AC278" s="208"/>
      <c r="AD278" s="208"/>
      <c r="AE278" s="208"/>
      <c r="AF278" s="208"/>
      <c r="AG278" s="208" t="s">
        <v>142</v>
      </c>
      <c r="AH278" s="208">
        <v>0</v>
      </c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8"/>
      <c r="AY278" s="208"/>
      <c r="AZ278" s="208"/>
      <c r="BA278" s="208"/>
      <c r="BB278" s="208"/>
      <c r="BC278" s="208"/>
      <c r="BD278" s="208"/>
      <c r="BE278" s="208"/>
      <c r="BF278" s="208"/>
      <c r="BG278" s="208"/>
      <c r="BH278" s="208"/>
    </row>
    <row r="279" spans="1:60" outlineLevel="1" x14ac:dyDescent="0.25">
      <c r="A279" s="225"/>
      <c r="B279" s="226"/>
      <c r="C279" s="255" t="s">
        <v>421</v>
      </c>
      <c r="D279" s="229"/>
      <c r="E279" s="230"/>
      <c r="F279" s="227"/>
      <c r="G279" s="227"/>
      <c r="H279" s="227"/>
      <c r="I279" s="227"/>
      <c r="J279" s="227"/>
      <c r="K279" s="227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08"/>
      <c r="Z279" s="208"/>
      <c r="AA279" s="208"/>
      <c r="AB279" s="208"/>
      <c r="AC279" s="208"/>
      <c r="AD279" s="208"/>
      <c r="AE279" s="208"/>
      <c r="AF279" s="208"/>
      <c r="AG279" s="208" t="s">
        <v>142</v>
      </c>
      <c r="AH279" s="208">
        <v>0</v>
      </c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08"/>
      <c r="BA279" s="208"/>
      <c r="BB279" s="208"/>
      <c r="BC279" s="208"/>
      <c r="BD279" s="208"/>
      <c r="BE279" s="208"/>
      <c r="BF279" s="208"/>
      <c r="BG279" s="208"/>
      <c r="BH279" s="208"/>
    </row>
    <row r="280" spans="1:60" ht="20.399999999999999" outlineLevel="1" x14ac:dyDescent="0.25">
      <c r="A280" s="246">
        <v>106</v>
      </c>
      <c r="B280" s="247" t="s">
        <v>422</v>
      </c>
      <c r="C280" s="256" t="s">
        <v>423</v>
      </c>
      <c r="D280" s="248" t="s">
        <v>145</v>
      </c>
      <c r="E280" s="249">
        <v>1</v>
      </c>
      <c r="F280" s="250"/>
      <c r="G280" s="251">
        <f>ROUND(E280*F280,2)</f>
        <v>0</v>
      </c>
      <c r="H280" s="228">
        <v>0</v>
      </c>
      <c r="I280" s="227">
        <f>ROUND(E280*H280,2)</f>
        <v>0</v>
      </c>
      <c r="J280" s="228">
        <v>2205.4</v>
      </c>
      <c r="K280" s="227">
        <f>ROUND(E280*J280,2)</f>
        <v>2205.4</v>
      </c>
      <c r="L280" s="227">
        <v>15</v>
      </c>
      <c r="M280" s="227">
        <f>G280*(1+L280/100)</f>
        <v>0</v>
      </c>
      <c r="N280" s="227">
        <v>0</v>
      </c>
      <c r="O280" s="227">
        <f>ROUND(E280*N280,2)</f>
        <v>0</v>
      </c>
      <c r="P280" s="227">
        <v>0</v>
      </c>
      <c r="Q280" s="227">
        <f>ROUND(E280*P280,2)</f>
        <v>0</v>
      </c>
      <c r="R280" s="227"/>
      <c r="S280" s="227" t="s">
        <v>173</v>
      </c>
      <c r="T280" s="227" t="s">
        <v>138</v>
      </c>
      <c r="U280" s="227">
        <v>0</v>
      </c>
      <c r="V280" s="227">
        <f>ROUND(E280*U280,2)</f>
        <v>0</v>
      </c>
      <c r="W280" s="227"/>
      <c r="X280" s="227" t="s">
        <v>271</v>
      </c>
      <c r="Y280" s="208"/>
      <c r="Z280" s="208"/>
      <c r="AA280" s="208"/>
      <c r="AB280" s="208"/>
      <c r="AC280" s="208"/>
      <c r="AD280" s="208"/>
      <c r="AE280" s="208"/>
      <c r="AF280" s="208"/>
      <c r="AG280" s="208" t="s">
        <v>272</v>
      </c>
      <c r="AH280" s="208"/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</row>
    <row r="281" spans="1:60" ht="20.399999999999999" outlineLevel="1" x14ac:dyDescent="0.25">
      <c r="A281" s="240">
        <v>107</v>
      </c>
      <c r="B281" s="241" t="s">
        <v>424</v>
      </c>
      <c r="C281" s="254" t="s">
        <v>425</v>
      </c>
      <c r="D281" s="242" t="s">
        <v>289</v>
      </c>
      <c r="E281" s="243">
        <v>1</v>
      </c>
      <c r="F281" s="244"/>
      <c r="G281" s="245">
        <f>ROUND(E281*F281,2)</f>
        <v>0</v>
      </c>
      <c r="H281" s="228">
        <v>0</v>
      </c>
      <c r="I281" s="227">
        <f>ROUND(E281*H281,2)</f>
        <v>0</v>
      </c>
      <c r="J281" s="228">
        <v>1662.3</v>
      </c>
      <c r="K281" s="227">
        <f>ROUND(E281*J281,2)</f>
        <v>1662.3</v>
      </c>
      <c r="L281" s="227">
        <v>15</v>
      </c>
      <c r="M281" s="227">
        <f>G281*(1+L281/100)</f>
        <v>0</v>
      </c>
      <c r="N281" s="227">
        <v>0</v>
      </c>
      <c r="O281" s="227">
        <f>ROUND(E281*N281,2)</f>
        <v>0</v>
      </c>
      <c r="P281" s="227">
        <v>0</v>
      </c>
      <c r="Q281" s="227">
        <f>ROUND(E281*P281,2)</f>
        <v>0</v>
      </c>
      <c r="R281" s="227"/>
      <c r="S281" s="227" t="s">
        <v>173</v>
      </c>
      <c r="T281" s="227" t="s">
        <v>138</v>
      </c>
      <c r="U281" s="227">
        <v>0</v>
      </c>
      <c r="V281" s="227">
        <f>ROUND(E281*U281,2)</f>
        <v>0</v>
      </c>
      <c r="W281" s="227"/>
      <c r="X281" s="227" t="s">
        <v>271</v>
      </c>
      <c r="Y281" s="208"/>
      <c r="Z281" s="208"/>
      <c r="AA281" s="208"/>
      <c r="AB281" s="208"/>
      <c r="AC281" s="208"/>
      <c r="AD281" s="208"/>
      <c r="AE281" s="208"/>
      <c r="AF281" s="208"/>
      <c r="AG281" s="208" t="s">
        <v>272</v>
      </c>
      <c r="AH281" s="208"/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8"/>
      <c r="BF281" s="208"/>
      <c r="BG281" s="208"/>
      <c r="BH281" s="208"/>
    </row>
    <row r="282" spans="1:60" outlineLevel="1" x14ac:dyDescent="0.25">
      <c r="A282" s="225"/>
      <c r="B282" s="226"/>
      <c r="C282" s="255" t="s">
        <v>426</v>
      </c>
      <c r="D282" s="229"/>
      <c r="E282" s="230">
        <v>1</v>
      </c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08"/>
      <c r="Z282" s="208"/>
      <c r="AA282" s="208"/>
      <c r="AB282" s="208"/>
      <c r="AC282" s="208"/>
      <c r="AD282" s="208"/>
      <c r="AE282" s="208"/>
      <c r="AF282" s="208"/>
      <c r="AG282" s="208" t="s">
        <v>142</v>
      </c>
      <c r="AH282" s="208">
        <v>0</v>
      </c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8"/>
      <c r="AY282" s="208"/>
      <c r="AZ282" s="208"/>
      <c r="BA282" s="208"/>
      <c r="BB282" s="208"/>
      <c r="BC282" s="208"/>
      <c r="BD282" s="208"/>
      <c r="BE282" s="208"/>
      <c r="BF282" s="208"/>
      <c r="BG282" s="208"/>
      <c r="BH282" s="208"/>
    </row>
    <row r="283" spans="1:60" ht="20.399999999999999" outlineLevel="1" x14ac:dyDescent="0.25">
      <c r="A283" s="240">
        <v>108</v>
      </c>
      <c r="B283" s="241" t="s">
        <v>427</v>
      </c>
      <c r="C283" s="254" t="s">
        <v>428</v>
      </c>
      <c r="D283" s="242" t="s">
        <v>158</v>
      </c>
      <c r="E283" s="243">
        <v>2.6</v>
      </c>
      <c r="F283" s="244"/>
      <c r="G283" s="245">
        <f>ROUND(E283*F283,2)</f>
        <v>0</v>
      </c>
      <c r="H283" s="228">
        <v>0</v>
      </c>
      <c r="I283" s="227">
        <f>ROUND(E283*H283,2)</f>
        <v>0</v>
      </c>
      <c r="J283" s="228">
        <v>14961</v>
      </c>
      <c r="K283" s="227">
        <f>ROUND(E283*J283,2)</f>
        <v>38898.6</v>
      </c>
      <c r="L283" s="227">
        <v>15</v>
      </c>
      <c r="M283" s="227">
        <f>G283*(1+L283/100)</f>
        <v>0</v>
      </c>
      <c r="N283" s="227">
        <v>0</v>
      </c>
      <c r="O283" s="227">
        <f>ROUND(E283*N283,2)</f>
        <v>0</v>
      </c>
      <c r="P283" s="227">
        <v>0</v>
      </c>
      <c r="Q283" s="227">
        <f>ROUND(E283*P283,2)</f>
        <v>0</v>
      </c>
      <c r="R283" s="227"/>
      <c r="S283" s="227" t="s">
        <v>173</v>
      </c>
      <c r="T283" s="227" t="s">
        <v>138</v>
      </c>
      <c r="U283" s="227">
        <v>0</v>
      </c>
      <c r="V283" s="227">
        <f>ROUND(E283*U283,2)</f>
        <v>0</v>
      </c>
      <c r="W283" s="227"/>
      <c r="X283" s="227" t="s">
        <v>271</v>
      </c>
      <c r="Y283" s="208"/>
      <c r="Z283" s="208"/>
      <c r="AA283" s="208"/>
      <c r="AB283" s="208"/>
      <c r="AC283" s="208"/>
      <c r="AD283" s="208"/>
      <c r="AE283" s="208"/>
      <c r="AF283" s="208"/>
      <c r="AG283" s="208" t="s">
        <v>272</v>
      </c>
      <c r="AH283" s="208"/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</row>
    <row r="284" spans="1:60" outlineLevel="1" x14ac:dyDescent="0.25">
      <c r="A284" s="225"/>
      <c r="B284" s="226"/>
      <c r="C284" s="255" t="s">
        <v>429</v>
      </c>
      <c r="D284" s="229"/>
      <c r="E284" s="230">
        <v>2.6</v>
      </c>
      <c r="F284" s="227"/>
      <c r="G284" s="227"/>
      <c r="H284" s="227"/>
      <c r="I284" s="227"/>
      <c r="J284" s="227"/>
      <c r="K284" s="227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27"/>
      <c r="Y284" s="208"/>
      <c r="Z284" s="208"/>
      <c r="AA284" s="208"/>
      <c r="AB284" s="208"/>
      <c r="AC284" s="208"/>
      <c r="AD284" s="208"/>
      <c r="AE284" s="208"/>
      <c r="AF284" s="208"/>
      <c r="AG284" s="208" t="s">
        <v>142</v>
      </c>
      <c r="AH284" s="208">
        <v>0</v>
      </c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08"/>
      <c r="AT284" s="208"/>
      <c r="AU284" s="208"/>
      <c r="AV284" s="208"/>
      <c r="AW284" s="208"/>
      <c r="AX284" s="208"/>
      <c r="AY284" s="208"/>
      <c r="AZ284" s="208"/>
      <c r="BA284" s="208"/>
      <c r="BB284" s="208"/>
      <c r="BC284" s="208"/>
      <c r="BD284" s="208"/>
      <c r="BE284" s="208"/>
      <c r="BF284" s="208"/>
      <c r="BG284" s="208"/>
      <c r="BH284" s="208"/>
    </row>
    <row r="285" spans="1:60" outlineLevel="1" x14ac:dyDescent="0.25">
      <c r="A285" s="225"/>
      <c r="B285" s="226"/>
      <c r="C285" s="255" t="s">
        <v>430</v>
      </c>
      <c r="D285" s="229"/>
      <c r="E285" s="230"/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08"/>
      <c r="Z285" s="208"/>
      <c r="AA285" s="208"/>
      <c r="AB285" s="208"/>
      <c r="AC285" s="208"/>
      <c r="AD285" s="208"/>
      <c r="AE285" s="208"/>
      <c r="AF285" s="208"/>
      <c r="AG285" s="208" t="s">
        <v>142</v>
      </c>
      <c r="AH285" s="208">
        <v>0</v>
      </c>
      <c r="AI285" s="208"/>
      <c r="AJ285" s="208"/>
      <c r="AK285" s="208"/>
      <c r="AL285" s="208"/>
      <c r="AM285" s="208"/>
      <c r="AN285" s="208"/>
      <c r="AO285" s="208"/>
      <c r="AP285" s="208"/>
      <c r="AQ285" s="208"/>
      <c r="AR285" s="208"/>
      <c r="AS285" s="208"/>
      <c r="AT285" s="208"/>
      <c r="AU285" s="208"/>
      <c r="AV285" s="208"/>
      <c r="AW285" s="208"/>
      <c r="AX285" s="208"/>
      <c r="AY285" s="208"/>
      <c r="AZ285" s="208"/>
      <c r="BA285" s="208"/>
      <c r="BB285" s="208"/>
      <c r="BC285" s="208"/>
      <c r="BD285" s="208"/>
      <c r="BE285" s="208"/>
      <c r="BF285" s="208"/>
      <c r="BG285" s="208"/>
      <c r="BH285" s="208"/>
    </row>
    <row r="286" spans="1:60" outlineLevel="1" x14ac:dyDescent="0.25">
      <c r="A286" s="225"/>
      <c r="B286" s="226"/>
      <c r="C286" s="255" t="s">
        <v>431</v>
      </c>
      <c r="D286" s="229"/>
      <c r="E286" s="230"/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08"/>
      <c r="Z286" s="208"/>
      <c r="AA286" s="208"/>
      <c r="AB286" s="208"/>
      <c r="AC286" s="208"/>
      <c r="AD286" s="208"/>
      <c r="AE286" s="208"/>
      <c r="AF286" s="208"/>
      <c r="AG286" s="208" t="s">
        <v>142</v>
      </c>
      <c r="AH286" s="208">
        <v>0</v>
      </c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</row>
    <row r="287" spans="1:60" ht="20.399999999999999" outlineLevel="1" x14ac:dyDescent="0.25">
      <c r="A287" s="225"/>
      <c r="B287" s="226"/>
      <c r="C287" s="255" t="s">
        <v>432</v>
      </c>
      <c r="D287" s="229"/>
      <c r="E287" s="230"/>
      <c r="F287" s="227"/>
      <c r="G287" s="227"/>
      <c r="H287" s="227"/>
      <c r="I287" s="227"/>
      <c r="J287" s="227"/>
      <c r="K287" s="227"/>
      <c r="L287" s="227"/>
      <c r="M287" s="227"/>
      <c r="N287" s="227"/>
      <c r="O287" s="227"/>
      <c r="P287" s="227"/>
      <c r="Q287" s="227"/>
      <c r="R287" s="227"/>
      <c r="S287" s="227"/>
      <c r="T287" s="227"/>
      <c r="U287" s="227"/>
      <c r="V287" s="227"/>
      <c r="W287" s="227"/>
      <c r="X287" s="227"/>
      <c r="Y287" s="208"/>
      <c r="Z287" s="208"/>
      <c r="AA287" s="208"/>
      <c r="AB287" s="208"/>
      <c r="AC287" s="208"/>
      <c r="AD287" s="208"/>
      <c r="AE287" s="208"/>
      <c r="AF287" s="208"/>
      <c r="AG287" s="208" t="s">
        <v>142</v>
      </c>
      <c r="AH287" s="208">
        <v>0</v>
      </c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8"/>
      <c r="AT287" s="208"/>
      <c r="AU287" s="208"/>
      <c r="AV287" s="208"/>
      <c r="AW287" s="208"/>
      <c r="AX287" s="208"/>
      <c r="AY287" s="208"/>
      <c r="AZ287" s="208"/>
      <c r="BA287" s="208"/>
      <c r="BB287" s="208"/>
      <c r="BC287" s="208"/>
      <c r="BD287" s="208"/>
      <c r="BE287" s="208"/>
      <c r="BF287" s="208"/>
      <c r="BG287" s="208"/>
      <c r="BH287" s="208"/>
    </row>
    <row r="288" spans="1:60" outlineLevel="1" x14ac:dyDescent="0.25">
      <c r="A288" s="225"/>
      <c r="B288" s="226"/>
      <c r="C288" s="255" t="s">
        <v>433</v>
      </c>
      <c r="D288" s="229"/>
      <c r="E288" s="230"/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08"/>
      <c r="Z288" s="208"/>
      <c r="AA288" s="208"/>
      <c r="AB288" s="208"/>
      <c r="AC288" s="208"/>
      <c r="AD288" s="208"/>
      <c r="AE288" s="208"/>
      <c r="AF288" s="208"/>
      <c r="AG288" s="208" t="s">
        <v>142</v>
      </c>
      <c r="AH288" s="208">
        <v>0</v>
      </c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</row>
    <row r="289" spans="1:60" ht="20.399999999999999" outlineLevel="1" x14ac:dyDescent="0.25">
      <c r="A289" s="225"/>
      <c r="B289" s="226"/>
      <c r="C289" s="255" t="s">
        <v>434</v>
      </c>
      <c r="D289" s="229"/>
      <c r="E289" s="230"/>
      <c r="F289" s="227"/>
      <c r="G289" s="227"/>
      <c r="H289" s="227"/>
      <c r="I289" s="227"/>
      <c r="J289" s="227"/>
      <c r="K289" s="227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08"/>
      <c r="Z289" s="208"/>
      <c r="AA289" s="208"/>
      <c r="AB289" s="208"/>
      <c r="AC289" s="208"/>
      <c r="AD289" s="208"/>
      <c r="AE289" s="208"/>
      <c r="AF289" s="208"/>
      <c r="AG289" s="208" t="s">
        <v>142</v>
      </c>
      <c r="AH289" s="208">
        <v>0</v>
      </c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</row>
    <row r="290" spans="1:60" outlineLevel="1" x14ac:dyDescent="0.25">
      <c r="A290" s="225"/>
      <c r="B290" s="226"/>
      <c r="C290" s="255" t="s">
        <v>435</v>
      </c>
      <c r="D290" s="229"/>
      <c r="E290" s="230"/>
      <c r="F290" s="227"/>
      <c r="G290" s="227"/>
      <c r="H290" s="227"/>
      <c r="I290" s="227"/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08"/>
      <c r="Z290" s="208"/>
      <c r="AA290" s="208"/>
      <c r="AB290" s="208"/>
      <c r="AC290" s="208"/>
      <c r="AD290" s="208"/>
      <c r="AE290" s="208"/>
      <c r="AF290" s="208"/>
      <c r="AG290" s="208" t="s">
        <v>142</v>
      </c>
      <c r="AH290" s="208">
        <v>0</v>
      </c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</row>
    <row r="291" spans="1:60" outlineLevel="1" x14ac:dyDescent="0.25">
      <c r="A291" s="225"/>
      <c r="B291" s="226"/>
      <c r="C291" s="255" t="s">
        <v>436</v>
      </c>
      <c r="D291" s="229"/>
      <c r="E291" s="230"/>
      <c r="F291" s="227"/>
      <c r="G291" s="227"/>
      <c r="H291" s="227"/>
      <c r="I291" s="227"/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08"/>
      <c r="Z291" s="208"/>
      <c r="AA291" s="208"/>
      <c r="AB291" s="208"/>
      <c r="AC291" s="208"/>
      <c r="AD291" s="208"/>
      <c r="AE291" s="208"/>
      <c r="AF291" s="208"/>
      <c r="AG291" s="208" t="s">
        <v>142</v>
      </c>
      <c r="AH291" s="208">
        <v>0</v>
      </c>
      <c r="AI291" s="208"/>
      <c r="AJ291" s="208"/>
      <c r="AK291" s="208"/>
      <c r="AL291" s="208"/>
      <c r="AM291" s="208"/>
      <c r="AN291" s="208"/>
      <c r="AO291" s="208"/>
      <c r="AP291" s="208"/>
      <c r="AQ291" s="208"/>
      <c r="AR291" s="208"/>
      <c r="AS291" s="208"/>
      <c r="AT291" s="208"/>
      <c r="AU291" s="208"/>
      <c r="AV291" s="208"/>
      <c r="AW291" s="208"/>
      <c r="AX291" s="208"/>
      <c r="AY291" s="208"/>
      <c r="AZ291" s="208"/>
      <c r="BA291" s="208"/>
      <c r="BB291" s="208"/>
      <c r="BC291" s="208"/>
      <c r="BD291" s="208"/>
      <c r="BE291" s="208"/>
      <c r="BF291" s="208"/>
      <c r="BG291" s="208"/>
      <c r="BH291" s="208"/>
    </row>
    <row r="292" spans="1:60" outlineLevel="1" x14ac:dyDescent="0.25">
      <c r="A292" s="225"/>
      <c r="B292" s="226"/>
      <c r="C292" s="255" t="s">
        <v>437</v>
      </c>
      <c r="D292" s="229"/>
      <c r="E292" s="230"/>
      <c r="F292" s="227"/>
      <c r="G292" s="227"/>
      <c r="H292" s="227"/>
      <c r="I292" s="227"/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08"/>
      <c r="Z292" s="208"/>
      <c r="AA292" s="208"/>
      <c r="AB292" s="208"/>
      <c r="AC292" s="208"/>
      <c r="AD292" s="208"/>
      <c r="AE292" s="208"/>
      <c r="AF292" s="208"/>
      <c r="AG292" s="208" t="s">
        <v>142</v>
      </c>
      <c r="AH292" s="208">
        <v>0</v>
      </c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8"/>
      <c r="BA292" s="208"/>
      <c r="BB292" s="208"/>
      <c r="BC292" s="208"/>
      <c r="BD292" s="208"/>
      <c r="BE292" s="208"/>
      <c r="BF292" s="208"/>
      <c r="BG292" s="208"/>
      <c r="BH292" s="208"/>
    </row>
    <row r="293" spans="1:60" ht="20.399999999999999" outlineLevel="1" x14ac:dyDescent="0.25">
      <c r="A293" s="225"/>
      <c r="B293" s="226"/>
      <c r="C293" s="255" t="s">
        <v>438</v>
      </c>
      <c r="D293" s="229"/>
      <c r="E293" s="230"/>
      <c r="F293" s="227"/>
      <c r="G293" s="227"/>
      <c r="H293" s="227"/>
      <c r="I293" s="227"/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  <c r="Y293" s="208"/>
      <c r="Z293" s="208"/>
      <c r="AA293" s="208"/>
      <c r="AB293" s="208"/>
      <c r="AC293" s="208"/>
      <c r="AD293" s="208"/>
      <c r="AE293" s="208"/>
      <c r="AF293" s="208"/>
      <c r="AG293" s="208" t="s">
        <v>142</v>
      </c>
      <c r="AH293" s="208">
        <v>0</v>
      </c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8"/>
      <c r="AT293" s="208"/>
      <c r="AU293" s="208"/>
      <c r="AV293" s="208"/>
      <c r="AW293" s="208"/>
      <c r="AX293" s="208"/>
      <c r="AY293" s="208"/>
      <c r="AZ293" s="208"/>
      <c r="BA293" s="208"/>
      <c r="BB293" s="208"/>
      <c r="BC293" s="208"/>
      <c r="BD293" s="208"/>
      <c r="BE293" s="208"/>
      <c r="BF293" s="208"/>
      <c r="BG293" s="208"/>
      <c r="BH293" s="208"/>
    </row>
    <row r="294" spans="1:60" ht="20.399999999999999" outlineLevel="1" x14ac:dyDescent="0.25">
      <c r="A294" s="225"/>
      <c r="B294" s="226"/>
      <c r="C294" s="255" t="s">
        <v>439</v>
      </c>
      <c r="D294" s="229"/>
      <c r="E294" s="230"/>
      <c r="F294" s="227"/>
      <c r="G294" s="227"/>
      <c r="H294" s="227"/>
      <c r="I294" s="227"/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  <c r="Y294" s="208"/>
      <c r="Z294" s="208"/>
      <c r="AA294" s="208"/>
      <c r="AB294" s="208"/>
      <c r="AC294" s="208"/>
      <c r="AD294" s="208"/>
      <c r="AE294" s="208"/>
      <c r="AF294" s="208"/>
      <c r="AG294" s="208" t="s">
        <v>142</v>
      </c>
      <c r="AH294" s="208">
        <v>0</v>
      </c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8"/>
      <c r="BA294" s="208"/>
      <c r="BB294" s="208"/>
      <c r="BC294" s="208"/>
      <c r="BD294" s="208"/>
      <c r="BE294" s="208"/>
      <c r="BF294" s="208"/>
      <c r="BG294" s="208"/>
      <c r="BH294" s="208"/>
    </row>
    <row r="295" spans="1:60" outlineLevel="1" x14ac:dyDescent="0.25">
      <c r="A295" s="225"/>
      <c r="B295" s="226"/>
      <c r="C295" s="255" t="s">
        <v>440</v>
      </c>
      <c r="D295" s="229"/>
      <c r="E295" s="230"/>
      <c r="F295" s="227"/>
      <c r="G295" s="227"/>
      <c r="H295" s="227"/>
      <c r="I295" s="227"/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  <c r="Y295" s="208"/>
      <c r="Z295" s="208"/>
      <c r="AA295" s="208"/>
      <c r="AB295" s="208"/>
      <c r="AC295" s="208"/>
      <c r="AD295" s="208"/>
      <c r="AE295" s="208"/>
      <c r="AF295" s="208"/>
      <c r="AG295" s="208" t="s">
        <v>142</v>
      </c>
      <c r="AH295" s="208">
        <v>0</v>
      </c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8"/>
      <c r="BA295" s="208"/>
      <c r="BB295" s="208"/>
      <c r="BC295" s="208"/>
      <c r="BD295" s="208"/>
      <c r="BE295" s="208"/>
      <c r="BF295" s="208"/>
      <c r="BG295" s="208"/>
      <c r="BH295" s="208"/>
    </row>
    <row r="296" spans="1:60" outlineLevel="1" x14ac:dyDescent="0.25">
      <c r="A296" s="246">
        <v>109</v>
      </c>
      <c r="B296" s="247" t="s">
        <v>441</v>
      </c>
      <c r="C296" s="256" t="s">
        <v>442</v>
      </c>
      <c r="D296" s="248" t="s">
        <v>0</v>
      </c>
      <c r="E296" s="249">
        <v>967.06700000000001</v>
      </c>
      <c r="F296" s="250"/>
      <c r="G296" s="251">
        <f>ROUND(E296*F296,2)</f>
        <v>0</v>
      </c>
      <c r="H296" s="228">
        <v>0</v>
      </c>
      <c r="I296" s="227">
        <f>ROUND(E296*H296,2)</f>
        <v>0</v>
      </c>
      <c r="J296" s="228">
        <v>1.7</v>
      </c>
      <c r="K296" s="227">
        <f>ROUND(E296*J296,2)</f>
        <v>1644.01</v>
      </c>
      <c r="L296" s="227">
        <v>15</v>
      </c>
      <c r="M296" s="227">
        <f>G296*(1+L296/100)</f>
        <v>0</v>
      </c>
      <c r="N296" s="227">
        <v>0</v>
      </c>
      <c r="O296" s="227">
        <f>ROUND(E296*N296,2)</f>
        <v>0</v>
      </c>
      <c r="P296" s="227">
        <v>0</v>
      </c>
      <c r="Q296" s="227">
        <f>ROUND(E296*P296,2)</f>
        <v>0</v>
      </c>
      <c r="R296" s="227"/>
      <c r="S296" s="227" t="s">
        <v>137</v>
      </c>
      <c r="T296" s="227" t="s">
        <v>138</v>
      </c>
      <c r="U296" s="227">
        <v>0</v>
      </c>
      <c r="V296" s="227">
        <f>ROUND(E296*U296,2)</f>
        <v>0</v>
      </c>
      <c r="W296" s="227"/>
      <c r="X296" s="227" t="s">
        <v>275</v>
      </c>
      <c r="Y296" s="208"/>
      <c r="Z296" s="208"/>
      <c r="AA296" s="208"/>
      <c r="AB296" s="208"/>
      <c r="AC296" s="208"/>
      <c r="AD296" s="208"/>
      <c r="AE296" s="208"/>
      <c r="AF296" s="208"/>
      <c r="AG296" s="208" t="s">
        <v>276</v>
      </c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8"/>
      <c r="BA296" s="208"/>
      <c r="BB296" s="208"/>
      <c r="BC296" s="208"/>
      <c r="BD296" s="208"/>
      <c r="BE296" s="208"/>
      <c r="BF296" s="208"/>
      <c r="BG296" s="208"/>
      <c r="BH296" s="208"/>
    </row>
    <row r="297" spans="1:60" x14ac:dyDescent="0.25">
      <c r="A297" s="234" t="s">
        <v>132</v>
      </c>
      <c r="B297" s="235" t="s">
        <v>84</v>
      </c>
      <c r="C297" s="253" t="s">
        <v>85</v>
      </c>
      <c r="D297" s="236"/>
      <c r="E297" s="237"/>
      <c r="F297" s="238"/>
      <c r="G297" s="239">
        <f>SUMIF(AG298:AG306,"&lt;&gt;NOR",G298:G306)</f>
        <v>0</v>
      </c>
      <c r="H297" s="233"/>
      <c r="I297" s="233">
        <f>SUM(I298:I306)</f>
        <v>0</v>
      </c>
      <c r="J297" s="233"/>
      <c r="K297" s="233">
        <f>SUM(K298:K306)</f>
        <v>2142.08</v>
      </c>
      <c r="L297" s="233"/>
      <c r="M297" s="233">
        <f>SUM(M298:M306)</f>
        <v>0</v>
      </c>
      <c r="N297" s="233"/>
      <c r="O297" s="233">
        <f>SUM(O298:O306)</f>
        <v>0</v>
      </c>
      <c r="P297" s="233"/>
      <c r="Q297" s="233">
        <f>SUM(Q298:Q306)</f>
        <v>0.33999999999999997</v>
      </c>
      <c r="R297" s="233"/>
      <c r="S297" s="233"/>
      <c r="T297" s="233"/>
      <c r="U297" s="233"/>
      <c r="V297" s="233">
        <f>SUM(V298:V306)</f>
        <v>0.48</v>
      </c>
      <c r="W297" s="233"/>
      <c r="X297" s="233"/>
      <c r="AG297" t="s">
        <v>133</v>
      </c>
    </row>
    <row r="298" spans="1:60" outlineLevel="1" x14ac:dyDescent="0.25">
      <c r="A298" s="240">
        <v>110</v>
      </c>
      <c r="B298" s="241" t="s">
        <v>443</v>
      </c>
      <c r="C298" s="254" t="s">
        <v>444</v>
      </c>
      <c r="D298" s="242" t="s">
        <v>150</v>
      </c>
      <c r="E298" s="243">
        <v>3.71</v>
      </c>
      <c r="F298" s="244"/>
      <c r="G298" s="245">
        <f>ROUND(E298*F298,2)</f>
        <v>0</v>
      </c>
      <c r="H298" s="228">
        <v>0</v>
      </c>
      <c r="I298" s="227">
        <f>ROUND(E298*H298,2)</f>
        <v>0</v>
      </c>
      <c r="J298" s="228">
        <v>72.599999999999994</v>
      </c>
      <c r="K298" s="227">
        <f>ROUND(E298*J298,2)</f>
        <v>269.35000000000002</v>
      </c>
      <c r="L298" s="227">
        <v>15</v>
      </c>
      <c r="M298" s="227">
        <f>G298*(1+L298/100)</f>
        <v>0</v>
      </c>
      <c r="N298" s="227">
        <v>0</v>
      </c>
      <c r="O298" s="227">
        <f>ROUND(E298*N298,2)</f>
        <v>0</v>
      </c>
      <c r="P298" s="227">
        <v>1.2E-2</v>
      </c>
      <c r="Q298" s="227">
        <f>ROUND(E298*P298,2)</f>
        <v>0.04</v>
      </c>
      <c r="R298" s="227"/>
      <c r="S298" s="227" t="s">
        <v>137</v>
      </c>
      <c r="T298" s="227" t="s">
        <v>138</v>
      </c>
      <c r="U298" s="227">
        <v>0.13</v>
      </c>
      <c r="V298" s="227">
        <f>ROUND(E298*U298,2)</f>
        <v>0.48</v>
      </c>
      <c r="W298" s="227"/>
      <c r="X298" s="227" t="s">
        <v>139</v>
      </c>
      <c r="Y298" s="208"/>
      <c r="Z298" s="208"/>
      <c r="AA298" s="208"/>
      <c r="AB298" s="208"/>
      <c r="AC298" s="208"/>
      <c r="AD298" s="208"/>
      <c r="AE298" s="208"/>
      <c r="AF298" s="208"/>
      <c r="AG298" s="208" t="s">
        <v>140</v>
      </c>
      <c r="AH298" s="208"/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</row>
    <row r="299" spans="1:60" outlineLevel="1" x14ac:dyDescent="0.25">
      <c r="A299" s="225"/>
      <c r="B299" s="226"/>
      <c r="C299" s="255" t="s">
        <v>445</v>
      </c>
      <c r="D299" s="229"/>
      <c r="E299" s="230">
        <v>2.72</v>
      </c>
      <c r="F299" s="227"/>
      <c r="G299" s="227"/>
      <c r="H299" s="227"/>
      <c r="I299" s="227"/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08"/>
      <c r="Z299" s="208"/>
      <c r="AA299" s="208"/>
      <c r="AB299" s="208"/>
      <c r="AC299" s="208"/>
      <c r="AD299" s="208"/>
      <c r="AE299" s="208"/>
      <c r="AF299" s="208"/>
      <c r="AG299" s="208" t="s">
        <v>142</v>
      </c>
      <c r="AH299" s="208">
        <v>0</v>
      </c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8"/>
      <c r="BA299" s="208"/>
      <c r="BB299" s="208"/>
      <c r="BC299" s="208"/>
      <c r="BD299" s="208"/>
      <c r="BE299" s="208"/>
      <c r="BF299" s="208"/>
      <c r="BG299" s="208"/>
      <c r="BH299" s="208"/>
    </row>
    <row r="300" spans="1:60" outlineLevel="1" x14ac:dyDescent="0.25">
      <c r="A300" s="225"/>
      <c r="B300" s="226"/>
      <c r="C300" s="255" t="s">
        <v>446</v>
      </c>
      <c r="D300" s="229"/>
      <c r="E300" s="230">
        <v>0.99</v>
      </c>
      <c r="F300" s="227"/>
      <c r="G300" s="227"/>
      <c r="H300" s="227"/>
      <c r="I300" s="227"/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  <c r="Y300" s="208"/>
      <c r="Z300" s="208"/>
      <c r="AA300" s="208"/>
      <c r="AB300" s="208"/>
      <c r="AC300" s="208"/>
      <c r="AD300" s="208"/>
      <c r="AE300" s="208"/>
      <c r="AF300" s="208"/>
      <c r="AG300" s="208" t="s">
        <v>142</v>
      </c>
      <c r="AH300" s="208">
        <v>0</v>
      </c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8"/>
      <c r="BA300" s="208"/>
      <c r="BB300" s="208"/>
      <c r="BC300" s="208"/>
      <c r="BD300" s="208"/>
      <c r="BE300" s="208"/>
      <c r="BF300" s="208"/>
      <c r="BG300" s="208"/>
      <c r="BH300" s="208"/>
    </row>
    <row r="301" spans="1:60" ht="20.399999999999999" outlineLevel="1" x14ac:dyDescent="0.25">
      <c r="A301" s="240">
        <v>111</v>
      </c>
      <c r="B301" s="241" t="s">
        <v>447</v>
      </c>
      <c r="C301" s="254" t="s">
        <v>448</v>
      </c>
      <c r="D301" s="242" t="s">
        <v>150</v>
      </c>
      <c r="E301" s="243">
        <v>25.16</v>
      </c>
      <c r="F301" s="244"/>
      <c r="G301" s="245">
        <f>ROUND(E301*F301,2)</f>
        <v>0</v>
      </c>
      <c r="H301" s="228">
        <v>0</v>
      </c>
      <c r="I301" s="227">
        <f>ROUND(E301*H301,2)</f>
        <v>0</v>
      </c>
      <c r="J301" s="228">
        <v>72.599999999999994</v>
      </c>
      <c r="K301" s="227">
        <f>ROUND(E301*J301,2)</f>
        <v>1826.62</v>
      </c>
      <c r="L301" s="227">
        <v>15</v>
      </c>
      <c r="M301" s="227">
        <f>G301*(1+L301/100)</f>
        <v>0</v>
      </c>
      <c r="N301" s="227">
        <v>0</v>
      </c>
      <c r="O301" s="227">
        <f>ROUND(E301*N301,2)</f>
        <v>0</v>
      </c>
      <c r="P301" s="227">
        <v>1.2E-2</v>
      </c>
      <c r="Q301" s="227">
        <f>ROUND(E301*P301,2)</f>
        <v>0.3</v>
      </c>
      <c r="R301" s="227"/>
      <c r="S301" s="227" t="s">
        <v>137</v>
      </c>
      <c r="T301" s="227" t="s">
        <v>138</v>
      </c>
      <c r="U301" s="227">
        <v>0</v>
      </c>
      <c r="V301" s="227">
        <f>ROUND(E301*U301,2)</f>
        <v>0</v>
      </c>
      <c r="W301" s="227"/>
      <c r="X301" s="227" t="s">
        <v>271</v>
      </c>
      <c r="Y301" s="208"/>
      <c r="Z301" s="208"/>
      <c r="AA301" s="208"/>
      <c r="AB301" s="208"/>
      <c r="AC301" s="208"/>
      <c r="AD301" s="208"/>
      <c r="AE301" s="208"/>
      <c r="AF301" s="208"/>
      <c r="AG301" s="208" t="s">
        <v>272</v>
      </c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</row>
    <row r="302" spans="1:60" outlineLevel="1" x14ac:dyDescent="0.25">
      <c r="A302" s="225"/>
      <c r="B302" s="226"/>
      <c r="C302" s="255" t="s">
        <v>449</v>
      </c>
      <c r="D302" s="229"/>
      <c r="E302" s="230">
        <v>17.16</v>
      </c>
      <c r="F302" s="227"/>
      <c r="G302" s="227"/>
      <c r="H302" s="227"/>
      <c r="I302" s="227"/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08"/>
      <c r="Z302" s="208"/>
      <c r="AA302" s="208"/>
      <c r="AB302" s="208"/>
      <c r="AC302" s="208"/>
      <c r="AD302" s="208"/>
      <c r="AE302" s="208"/>
      <c r="AF302" s="208"/>
      <c r="AG302" s="208" t="s">
        <v>142</v>
      </c>
      <c r="AH302" s="208">
        <v>0</v>
      </c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208"/>
      <c r="AY302" s="208"/>
      <c r="AZ302" s="208"/>
      <c r="BA302" s="208"/>
      <c r="BB302" s="208"/>
      <c r="BC302" s="208"/>
      <c r="BD302" s="208"/>
      <c r="BE302" s="208"/>
      <c r="BF302" s="208"/>
      <c r="BG302" s="208"/>
      <c r="BH302" s="208"/>
    </row>
    <row r="303" spans="1:60" outlineLevel="1" x14ac:dyDescent="0.25">
      <c r="A303" s="225"/>
      <c r="B303" s="226"/>
      <c r="C303" s="255" t="s">
        <v>450</v>
      </c>
      <c r="D303" s="229"/>
      <c r="E303" s="230">
        <v>-1.2</v>
      </c>
      <c r="F303" s="227"/>
      <c r="G303" s="227"/>
      <c r="H303" s="227"/>
      <c r="I303" s="227"/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08"/>
      <c r="Z303" s="208"/>
      <c r="AA303" s="208"/>
      <c r="AB303" s="208"/>
      <c r="AC303" s="208"/>
      <c r="AD303" s="208"/>
      <c r="AE303" s="208"/>
      <c r="AF303" s="208"/>
      <c r="AG303" s="208" t="s">
        <v>142</v>
      </c>
      <c r="AH303" s="208">
        <v>0</v>
      </c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8"/>
      <c r="AT303" s="208"/>
      <c r="AU303" s="208"/>
      <c r="AV303" s="208"/>
      <c r="AW303" s="208"/>
      <c r="AX303" s="208"/>
      <c r="AY303" s="208"/>
      <c r="AZ303" s="208"/>
      <c r="BA303" s="208"/>
      <c r="BB303" s="208"/>
      <c r="BC303" s="208"/>
      <c r="BD303" s="208"/>
      <c r="BE303" s="208"/>
      <c r="BF303" s="208"/>
      <c r="BG303" s="208"/>
      <c r="BH303" s="208"/>
    </row>
    <row r="304" spans="1:60" outlineLevel="1" x14ac:dyDescent="0.25">
      <c r="A304" s="225"/>
      <c r="B304" s="226"/>
      <c r="C304" s="255" t="s">
        <v>451</v>
      </c>
      <c r="D304" s="229"/>
      <c r="E304" s="230">
        <v>10.4</v>
      </c>
      <c r="F304" s="227"/>
      <c r="G304" s="227"/>
      <c r="H304" s="227"/>
      <c r="I304" s="227"/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  <c r="Y304" s="208"/>
      <c r="Z304" s="208"/>
      <c r="AA304" s="208"/>
      <c r="AB304" s="208"/>
      <c r="AC304" s="208"/>
      <c r="AD304" s="208"/>
      <c r="AE304" s="208"/>
      <c r="AF304" s="208"/>
      <c r="AG304" s="208" t="s">
        <v>142</v>
      </c>
      <c r="AH304" s="208">
        <v>0</v>
      </c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8"/>
      <c r="BA304" s="208"/>
      <c r="BB304" s="208"/>
      <c r="BC304" s="208"/>
      <c r="BD304" s="208"/>
      <c r="BE304" s="208"/>
      <c r="BF304" s="208"/>
      <c r="BG304" s="208"/>
      <c r="BH304" s="208"/>
    </row>
    <row r="305" spans="1:60" outlineLevel="1" x14ac:dyDescent="0.25">
      <c r="A305" s="225"/>
      <c r="B305" s="226"/>
      <c r="C305" s="255" t="s">
        <v>450</v>
      </c>
      <c r="D305" s="229"/>
      <c r="E305" s="230">
        <v>-1.2</v>
      </c>
      <c r="F305" s="227"/>
      <c r="G305" s="227"/>
      <c r="H305" s="227"/>
      <c r="I305" s="227"/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08"/>
      <c r="Z305" s="208"/>
      <c r="AA305" s="208"/>
      <c r="AB305" s="208"/>
      <c r="AC305" s="208"/>
      <c r="AD305" s="208"/>
      <c r="AE305" s="208"/>
      <c r="AF305" s="208"/>
      <c r="AG305" s="208" t="s">
        <v>142</v>
      </c>
      <c r="AH305" s="208">
        <v>0</v>
      </c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08"/>
      <c r="AT305" s="208"/>
      <c r="AU305" s="208"/>
      <c r="AV305" s="208"/>
      <c r="AW305" s="208"/>
      <c r="AX305" s="208"/>
      <c r="AY305" s="208"/>
      <c r="AZ305" s="208"/>
      <c r="BA305" s="208"/>
      <c r="BB305" s="208"/>
      <c r="BC305" s="208"/>
      <c r="BD305" s="208"/>
      <c r="BE305" s="208"/>
      <c r="BF305" s="208"/>
      <c r="BG305" s="208"/>
      <c r="BH305" s="208"/>
    </row>
    <row r="306" spans="1:60" outlineLevel="1" x14ac:dyDescent="0.25">
      <c r="A306" s="246">
        <v>112</v>
      </c>
      <c r="B306" s="247" t="s">
        <v>452</v>
      </c>
      <c r="C306" s="256" t="s">
        <v>453</v>
      </c>
      <c r="D306" s="248" t="s">
        <v>0</v>
      </c>
      <c r="E306" s="249">
        <v>20.959700000000002</v>
      </c>
      <c r="F306" s="250"/>
      <c r="G306" s="251">
        <f>ROUND(E306*F306,2)</f>
        <v>0</v>
      </c>
      <c r="H306" s="228">
        <v>0</v>
      </c>
      <c r="I306" s="227">
        <f>ROUND(E306*H306,2)</f>
        <v>0</v>
      </c>
      <c r="J306" s="228">
        <v>2.2000000000000002</v>
      </c>
      <c r="K306" s="227">
        <f>ROUND(E306*J306,2)</f>
        <v>46.11</v>
      </c>
      <c r="L306" s="227">
        <v>15</v>
      </c>
      <c r="M306" s="227">
        <f>G306*(1+L306/100)</f>
        <v>0</v>
      </c>
      <c r="N306" s="227">
        <v>0</v>
      </c>
      <c r="O306" s="227">
        <f>ROUND(E306*N306,2)</f>
        <v>0</v>
      </c>
      <c r="P306" s="227">
        <v>0</v>
      </c>
      <c r="Q306" s="227">
        <f>ROUND(E306*P306,2)</f>
        <v>0</v>
      </c>
      <c r="R306" s="227"/>
      <c r="S306" s="227" t="s">
        <v>137</v>
      </c>
      <c r="T306" s="227" t="s">
        <v>138</v>
      </c>
      <c r="U306" s="227">
        <v>0</v>
      </c>
      <c r="V306" s="227">
        <f>ROUND(E306*U306,2)</f>
        <v>0</v>
      </c>
      <c r="W306" s="227"/>
      <c r="X306" s="227" t="s">
        <v>275</v>
      </c>
      <c r="Y306" s="208"/>
      <c r="Z306" s="208"/>
      <c r="AA306" s="208"/>
      <c r="AB306" s="208"/>
      <c r="AC306" s="208"/>
      <c r="AD306" s="208"/>
      <c r="AE306" s="208"/>
      <c r="AF306" s="208"/>
      <c r="AG306" s="208" t="s">
        <v>276</v>
      </c>
      <c r="AH306" s="208"/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08"/>
      <c r="AT306" s="208"/>
      <c r="AU306" s="208"/>
      <c r="AV306" s="208"/>
      <c r="AW306" s="208"/>
      <c r="AX306" s="208"/>
      <c r="AY306" s="208"/>
      <c r="AZ306" s="208"/>
      <c r="BA306" s="208"/>
      <c r="BB306" s="208"/>
      <c r="BC306" s="208"/>
      <c r="BD306" s="208"/>
      <c r="BE306" s="208"/>
      <c r="BF306" s="208"/>
      <c r="BG306" s="208"/>
      <c r="BH306" s="208"/>
    </row>
    <row r="307" spans="1:60" x14ac:dyDescent="0.25">
      <c r="A307" s="234" t="s">
        <v>132</v>
      </c>
      <c r="B307" s="235" t="s">
        <v>86</v>
      </c>
      <c r="C307" s="253" t="s">
        <v>87</v>
      </c>
      <c r="D307" s="236"/>
      <c r="E307" s="237"/>
      <c r="F307" s="238"/>
      <c r="G307" s="239">
        <f>SUMIF(AG308:AG337,"&lt;&gt;NOR",G308:G337)</f>
        <v>0</v>
      </c>
      <c r="H307" s="233"/>
      <c r="I307" s="233">
        <f>SUM(I308:I337)</f>
        <v>3174.81</v>
      </c>
      <c r="J307" s="233"/>
      <c r="K307" s="233">
        <f>SUM(K308:K337)</f>
        <v>3925.99</v>
      </c>
      <c r="L307" s="233"/>
      <c r="M307" s="233">
        <f>SUM(M308:M337)</f>
        <v>0</v>
      </c>
      <c r="N307" s="233"/>
      <c r="O307" s="233">
        <f>SUM(O308:O337)</f>
        <v>0.02</v>
      </c>
      <c r="P307" s="233"/>
      <c r="Q307" s="233">
        <f>SUM(Q308:Q337)</f>
        <v>0</v>
      </c>
      <c r="R307" s="233"/>
      <c r="S307" s="233"/>
      <c r="T307" s="233"/>
      <c r="U307" s="233"/>
      <c r="V307" s="233">
        <f>SUM(V308:V337)</f>
        <v>6.15</v>
      </c>
      <c r="W307" s="233"/>
      <c r="X307" s="233"/>
      <c r="AG307" t="s">
        <v>133</v>
      </c>
    </row>
    <row r="308" spans="1:60" outlineLevel="1" x14ac:dyDescent="0.25">
      <c r="A308" s="240">
        <v>113</v>
      </c>
      <c r="B308" s="241" t="s">
        <v>454</v>
      </c>
      <c r="C308" s="254" t="s">
        <v>455</v>
      </c>
      <c r="D308" s="242" t="s">
        <v>150</v>
      </c>
      <c r="E308" s="243">
        <v>3.71</v>
      </c>
      <c r="F308" s="244"/>
      <c r="G308" s="245">
        <f>ROUND(E308*F308,2)</f>
        <v>0</v>
      </c>
      <c r="H308" s="228">
        <v>0</v>
      </c>
      <c r="I308" s="227">
        <f>ROUND(E308*H308,2)</f>
        <v>0</v>
      </c>
      <c r="J308" s="228">
        <v>7.9</v>
      </c>
      <c r="K308" s="227">
        <f>ROUND(E308*J308,2)</f>
        <v>29.31</v>
      </c>
      <c r="L308" s="227">
        <v>15</v>
      </c>
      <c r="M308" s="227">
        <f>G308*(1+L308/100)</f>
        <v>0</v>
      </c>
      <c r="N308" s="227">
        <v>0</v>
      </c>
      <c r="O308" s="227">
        <f>ROUND(E308*N308,2)</f>
        <v>0</v>
      </c>
      <c r="P308" s="227">
        <v>0</v>
      </c>
      <c r="Q308" s="227">
        <f>ROUND(E308*P308,2)</f>
        <v>0</v>
      </c>
      <c r="R308" s="227"/>
      <c r="S308" s="227" t="s">
        <v>137</v>
      </c>
      <c r="T308" s="227" t="s">
        <v>138</v>
      </c>
      <c r="U308" s="227">
        <v>1.6E-2</v>
      </c>
      <c r="V308" s="227">
        <f>ROUND(E308*U308,2)</f>
        <v>0.06</v>
      </c>
      <c r="W308" s="227"/>
      <c r="X308" s="227" t="s">
        <v>139</v>
      </c>
      <c r="Y308" s="208"/>
      <c r="Z308" s="208"/>
      <c r="AA308" s="208"/>
      <c r="AB308" s="208"/>
      <c r="AC308" s="208"/>
      <c r="AD308" s="208"/>
      <c r="AE308" s="208"/>
      <c r="AF308" s="208"/>
      <c r="AG308" s="208" t="s">
        <v>140</v>
      </c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08"/>
      <c r="AT308" s="208"/>
      <c r="AU308" s="208"/>
      <c r="AV308" s="208"/>
      <c r="AW308" s="208"/>
      <c r="AX308" s="208"/>
      <c r="AY308" s="208"/>
      <c r="AZ308" s="208"/>
      <c r="BA308" s="208"/>
      <c r="BB308" s="208"/>
      <c r="BC308" s="208"/>
      <c r="BD308" s="208"/>
      <c r="BE308" s="208"/>
      <c r="BF308" s="208"/>
      <c r="BG308" s="208"/>
      <c r="BH308" s="208"/>
    </row>
    <row r="309" spans="1:60" outlineLevel="1" x14ac:dyDescent="0.25">
      <c r="A309" s="225"/>
      <c r="B309" s="226"/>
      <c r="C309" s="255" t="s">
        <v>445</v>
      </c>
      <c r="D309" s="229"/>
      <c r="E309" s="230">
        <v>2.72</v>
      </c>
      <c r="F309" s="227"/>
      <c r="G309" s="227"/>
      <c r="H309" s="227"/>
      <c r="I309" s="227"/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08"/>
      <c r="Z309" s="208"/>
      <c r="AA309" s="208"/>
      <c r="AB309" s="208"/>
      <c r="AC309" s="208"/>
      <c r="AD309" s="208"/>
      <c r="AE309" s="208"/>
      <c r="AF309" s="208"/>
      <c r="AG309" s="208" t="s">
        <v>142</v>
      </c>
      <c r="AH309" s="208">
        <v>0</v>
      </c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08"/>
      <c r="AT309" s="208"/>
      <c r="AU309" s="208"/>
      <c r="AV309" s="208"/>
      <c r="AW309" s="208"/>
      <c r="AX309" s="208"/>
      <c r="AY309" s="208"/>
      <c r="AZ309" s="208"/>
      <c r="BA309" s="208"/>
      <c r="BB309" s="208"/>
      <c r="BC309" s="208"/>
      <c r="BD309" s="208"/>
      <c r="BE309" s="208"/>
      <c r="BF309" s="208"/>
      <c r="BG309" s="208"/>
      <c r="BH309" s="208"/>
    </row>
    <row r="310" spans="1:60" outlineLevel="1" x14ac:dyDescent="0.25">
      <c r="A310" s="225"/>
      <c r="B310" s="226"/>
      <c r="C310" s="255" t="s">
        <v>446</v>
      </c>
      <c r="D310" s="229"/>
      <c r="E310" s="230">
        <v>0.99</v>
      </c>
      <c r="F310" s="227"/>
      <c r="G310" s="227"/>
      <c r="H310" s="227"/>
      <c r="I310" s="227"/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08"/>
      <c r="Z310" s="208"/>
      <c r="AA310" s="208"/>
      <c r="AB310" s="208"/>
      <c r="AC310" s="208"/>
      <c r="AD310" s="208"/>
      <c r="AE310" s="208"/>
      <c r="AF310" s="208"/>
      <c r="AG310" s="208" t="s">
        <v>142</v>
      </c>
      <c r="AH310" s="208">
        <v>0</v>
      </c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8"/>
      <c r="BA310" s="208"/>
      <c r="BB310" s="208"/>
      <c r="BC310" s="208"/>
      <c r="BD310" s="208"/>
      <c r="BE310" s="208"/>
      <c r="BF310" s="208"/>
      <c r="BG310" s="208"/>
      <c r="BH310" s="208"/>
    </row>
    <row r="311" spans="1:60" outlineLevel="1" x14ac:dyDescent="0.25">
      <c r="A311" s="240">
        <v>114</v>
      </c>
      <c r="B311" s="241" t="s">
        <v>456</v>
      </c>
      <c r="C311" s="254" t="s">
        <v>457</v>
      </c>
      <c r="D311" s="242" t="s">
        <v>150</v>
      </c>
      <c r="E311" s="243">
        <v>3.71</v>
      </c>
      <c r="F311" s="244"/>
      <c r="G311" s="245">
        <f>ROUND(E311*F311,2)</f>
        <v>0</v>
      </c>
      <c r="H311" s="228">
        <v>27.14</v>
      </c>
      <c r="I311" s="227">
        <f>ROUND(E311*H311,2)</f>
        <v>100.69</v>
      </c>
      <c r="J311" s="228">
        <v>28.36</v>
      </c>
      <c r="K311" s="227">
        <f>ROUND(E311*J311,2)</f>
        <v>105.22</v>
      </c>
      <c r="L311" s="227">
        <v>15</v>
      </c>
      <c r="M311" s="227">
        <f>G311*(1+L311/100)</f>
        <v>0</v>
      </c>
      <c r="N311" s="227">
        <v>2.1000000000000001E-4</v>
      </c>
      <c r="O311" s="227">
        <f>ROUND(E311*N311,2)</f>
        <v>0</v>
      </c>
      <c r="P311" s="227">
        <v>0</v>
      </c>
      <c r="Q311" s="227">
        <f>ROUND(E311*P311,2)</f>
        <v>0</v>
      </c>
      <c r="R311" s="227"/>
      <c r="S311" s="227" t="s">
        <v>137</v>
      </c>
      <c r="T311" s="227" t="s">
        <v>138</v>
      </c>
      <c r="U311" s="227">
        <v>0.05</v>
      </c>
      <c r="V311" s="227">
        <f>ROUND(E311*U311,2)</f>
        <v>0.19</v>
      </c>
      <c r="W311" s="227"/>
      <c r="X311" s="227" t="s">
        <v>139</v>
      </c>
      <c r="Y311" s="208"/>
      <c r="Z311" s="208"/>
      <c r="AA311" s="208"/>
      <c r="AB311" s="208"/>
      <c r="AC311" s="208"/>
      <c r="AD311" s="208"/>
      <c r="AE311" s="208"/>
      <c r="AF311" s="208"/>
      <c r="AG311" s="208" t="s">
        <v>140</v>
      </c>
      <c r="AH311" s="208"/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08"/>
      <c r="AT311" s="208"/>
      <c r="AU311" s="208"/>
      <c r="AV311" s="208"/>
      <c r="AW311" s="208"/>
      <c r="AX311" s="208"/>
      <c r="AY311" s="208"/>
      <c r="AZ311" s="208"/>
      <c r="BA311" s="208"/>
      <c r="BB311" s="208"/>
      <c r="BC311" s="208"/>
      <c r="BD311" s="208"/>
      <c r="BE311" s="208"/>
      <c r="BF311" s="208"/>
      <c r="BG311" s="208"/>
      <c r="BH311" s="208"/>
    </row>
    <row r="312" spans="1:60" outlineLevel="1" x14ac:dyDescent="0.25">
      <c r="A312" s="225"/>
      <c r="B312" s="226"/>
      <c r="C312" s="255" t="s">
        <v>445</v>
      </c>
      <c r="D312" s="229"/>
      <c r="E312" s="230">
        <v>2.72</v>
      </c>
      <c r="F312" s="227"/>
      <c r="G312" s="227"/>
      <c r="H312" s="227"/>
      <c r="I312" s="227"/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  <c r="Y312" s="208"/>
      <c r="Z312" s="208"/>
      <c r="AA312" s="208"/>
      <c r="AB312" s="208"/>
      <c r="AC312" s="208"/>
      <c r="AD312" s="208"/>
      <c r="AE312" s="208"/>
      <c r="AF312" s="208"/>
      <c r="AG312" s="208" t="s">
        <v>142</v>
      </c>
      <c r="AH312" s="208">
        <v>0</v>
      </c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8"/>
      <c r="AT312" s="208"/>
      <c r="AU312" s="208"/>
      <c r="AV312" s="208"/>
      <c r="AW312" s="208"/>
      <c r="AX312" s="208"/>
      <c r="AY312" s="208"/>
      <c r="AZ312" s="208"/>
      <c r="BA312" s="208"/>
      <c r="BB312" s="208"/>
      <c r="BC312" s="208"/>
      <c r="BD312" s="208"/>
      <c r="BE312" s="208"/>
      <c r="BF312" s="208"/>
      <c r="BG312" s="208"/>
      <c r="BH312" s="208"/>
    </row>
    <row r="313" spans="1:60" outlineLevel="1" x14ac:dyDescent="0.25">
      <c r="A313" s="225"/>
      <c r="B313" s="226"/>
      <c r="C313" s="255" t="s">
        <v>446</v>
      </c>
      <c r="D313" s="229"/>
      <c r="E313" s="230">
        <v>0.99</v>
      </c>
      <c r="F313" s="22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08"/>
      <c r="Z313" s="208"/>
      <c r="AA313" s="208"/>
      <c r="AB313" s="208"/>
      <c r="AC313" s="208"/>
      <c r="AD313" s="208"/>
      <c r="AE313" s="208"/>
      <c r="AF313" s="208"/>
      <c r="AG313" s="208" t="s">
        <v>142</v>
      </c>
      <c r="AH313" s="208">
        <v>0</v>
      </c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8"/>
      <c r="AT313" s="208"/>
      <c r="AU313" s="208"/>
      <c r="AV313" s="208"/>
      <c r="AW313" s="208"/>
      <c r="AX313" s="208"/>
      <c r="AY313" s="208"/>
      <c r="AZ313" s="208"/>
      <c r="BA313" s="208"/>
      <c r="BB313" s="208"/>
      <c r="BC313" s="208"/>
      <c r="BD313" s="208"/>
      <c r="BE313" s="208"/>
      <c r="BF313" s="208"/>
      <c r="BG313" s="208"/>
      <c r="BH313" s="208"/>
    </row>
    <row r="314" spans="1:60" outlineLevel="1" x14ac:dyDescent="0.25">
      <c r="A314" s="240">
        <v>115</v>
      </c>
      <c r="B314" s="241" t="s">
        <v>458</v>
      </c>
      <c r="C314" s="254" t="s">
        <v>459</v>
      </c>
      <c r="D314" s="242" t="s">
        <v>158</v>
      </c>
      <c r="E314" s="243">
        <v>3.3</v>
      </c>
      <c r="F314" s="244"/>
      <c r="G314" s="245">
        <f>ROUND(E314*F314,2)</f>
        <v>0</v>
      </c>
      <c r="H314" s="228">
        <v>10.55</v>
      </c>
      <c r="I314" s="227">
        <f>ROUND(E314*H314,2)</f>
        <v>34.82</v>
      </c>
      <c r="J314" s="228">
        <v>118.95</v>
      </c>
      <c r="K314" s="227">
        <f>ROUND(E314*J314,2)</f>
        <v>392.54</v>
      </c>
      <c r="L314" s="227">
        <v>15</v>
      </c>
      <c r="M314" s="227">
        <f>G314*(1+L314/100)</f>
        <v>0</v>
      </c>
      <c r="N314" s="227">
        <v>3.2000000000000003E-4</v>
      </c>
      <c r="O314" s="227">
        <f>ROUND(E314*N314,2)</f>
        <v>0</v>
      </c>
      <c r="P314" s="227">
        <v>0</v>
      </c>
      <c r="Q314" s="227">
        <f>ROUND(E314*P314,2)</f>
        <v>0</v>
      </c>
      <c r="R314" s="227"/>
      <c r="S314" s="227" t="s">
        <v>137</v>
      </c>
      <c r="T314" s="227" t="s">
        <v>137</v>
      </c>
      <c r="U314" s="227">
        <v>0.23599999999999999</v>
      </c>
      <c r="V314" s="227">
        <f>ROUND(E314*U314,2)</f>
        <v>0.78</v>
      </c>
      <c r="W314" s="227"/>
      <c r="X314" s="227" t="s">
        <v>139</v>
      </c>
      <c r="Y314" s="208"/>
      <c r="Z314" s="208"/>
      <c r="AA314" s="208"/>
      <c r="AB314" s="208"/>
      <c r="AC314" s="208"/>
      <c r="AD314" s="208"/>
      <c r="AE314" s="208"/>
      <c r="AF314" s="208"/>
      <c r="AG314" s="208" t="s">
        <v>140</v>
      </c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8"/>
      <c r="AT314" s="208"/>
      <c r="AU314" s="208"/>
      <c r="AV314" s="208"/>
      <c r="AW314" s="208"/>
      <c r="AX314" s="208"/>
      <c r="AY314" s="208"/>
      <c r="AZ314" s="208"/>
      <c r="BA314" s="208"/>
      <c r="BB314" s="208"/>
      <c r="BC314" s="208"/>
      <c r="BD314" s="208"/>
      <c r="BE314" s="208"/>
      <c r="BF314" s="208"/>
      <c r="BG314" s="208"/>
      <c r="BH314" s="208"/>
    </row>
    <row r="315" spans="1:60" outlineLevel="1" x14ac:dyDescent="0.25">
      <c r="A315" s="225"/>
      <c r="B315" s="226"/>
      <c r="C315" s="255" t="s">
        <v>460</v>
      </c>
      <c r="D315" s="229"/>
      <c r="E315" s="230">
        <v>3.3</v>
      </c>
      <c r="F315" s="227"/>
      <c r="G315" s="227"/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08"/>
      <c r="Z315" s="208"/>
      <c r="AA315" s="208"/>
      <c r="AB315" s="208"/>
      <c r="AC315" s="208"/>
      <c r="AD315" s="208"/>
      <c r="AE315" s="208"/>
      <c r="AF315" s="208"/>
      <c r="AG315" s="208" t="s">
        <v>142</v>
      </c>
      <c r="AH315" s="208">
        <v>0</v>
      </c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8"/>
      <c r="AT315" s="208"/>
      <c r="AU315" s="208"/>
      <c r="AV315" s="208"/>
      <c r="AW315" s="208"/>
      <c r="AX315" s="208"/>
      <c r="AY315" s="208"/>
      <c r="AZ315" s="208"/>
      <c r="BA315" s="208"/>
      <c r="BB315" s="208"/>
      <c r="BC315" s="208"/>
      <c r="BD315" s="208"/>
      <c r="BE315" s="208"/>
      <c r="BF315" s="208"/>
      <c r="BG315" s="208"/>
      <c r="BH315" s="208"/>
    </row>
    <row r="316" spans="1:60" outlineLevel="1" x14ac:dyDescent="0.25">
      <c r="A316" s="240">
        <v>116</v>
      </c>
      <c r="B316" s="241" t="s">
        <v>461</v>
      </c>
      <c r="C316" s="254" t="s">
        <v>462</v>
      </c>
      <c r="D316" s="242" t="s">
        <v>158</v>
      </c>
      <c r="E316" s="243">
        <v>3.3</v>
      </c>
      <c r="F316" s="244"/>
      <c r="G316" s="245">
        <f>ROUND(E316*F316,2)</f>
        <v>0</v>
      </c>
      <c r="H316" s="228">
        <v>5.42</v>
      </c>
      <c r="I316" s="227">
        <f>ROUND(E316*H316,2)</f>
        <v>17.89</v>
      </c>
      <c r="J316" s="228">
        <v>88.68</v>
      </c>
      <c r="K316" s="227">
        <f>ROUND(E316*J316,2)</f>
        <v>292.64</v>
      </c>
      <c r="L316" s="227">
        <v>15</v>
      </c>
      <c r="M316" s="227">
        <f>G316*(1+L316/100)</f>
        <v>0</v>
      </c>
      <c r="N316" s="227">
        <v>0</v>
      </c>
      <c r="O316" s="227">
        <f>ROUND(E316*N316,2)</f>
        <v>0</v>
      </c>
      <c r="P316" s="227">
        <v>0</v>
      </c>
      <c r="Q316" s="227">
        <f>ROUND(E316*P316,2)</f>
        <v>0</v>
      </c>
      <c r="R316" s="227"/>
      <c r="S316" s="227" t="s">
        <v>137</v>
      </c>
      <c r="T316" s="227" t="s">
        <v>137</v>
      </c>
      <c r="U316" s="227">
        <v>0.154</v>
      </c>
      <c r="V316" s="227">
        <f>ROUND(E316*U316,2)</f>
        <v>0.51</v>
      </c>
      <c r="W316" s="227"/>
      <c r="X316" s="227" t="s">
        <v>139</v>
      </c>
      <c r="Y316" s="208"/>
      <c r="Z316" s="208"/>
      <c r="AA316" s="208"/>
      <c r="AB316" s="208"/>
      <c r="AC316" s="208"/>
      <c r="AD316" s="208"/>
      <c r="AE316" s="208"/>
      <c r="AF316" s="208"/>
      <c r="AG316" s="208" t="s">
        <v>140</v>
      </c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8"/>
      <c r="BA316" s="208"/>
      <c r="BB316" s="208"/>
      <c r="BC316" s="208"/>
      <c r="BD316" s="208"/>
      <c r="BE316" s="208"/>
      <c r="BF316" s="208"/>
      <c r="BG316" s="208"/>
      <c r="BH316" s="208"/>
    </row>
    <row r="317" spans="1:60" outlineLevel="1" x14ac:dyDescent="0.25">
      <c r="A317" s="225"/>
      <c r="B317" s="226"/>
      <c r="C317" s="255" t="s">
        <v>460</v>
      </c>
      <c r="D317" s="229"/>
      <c r="E317" s="230">
        <v>3.3</v>
      </c>
      <c r="F317" s="227"/>
      <c r="G317" s="227"/>
      <c r="H317" s="227"/>
      <c r="I317" s="227"/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08"/>
      <c r="Z317" s="208"/>
      <c r="AA317" s="208"/>
      <c r="AB317" s="208"/>
      <c r="AC317" s="208"/>
      <c r="AD317" s="208"/>
      <c r="AE317" s="208"/>
      <c r="AF317" s="208"/>
      <c r="AG317" s="208" t="s">
        <v>142</v>
      </c>
      <c r="AH317" s="208">
        <v>0</v>
      </c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8"/>
      <c r="AT317" s="208"/>
      <c r="AU317" s="208"/>
      <c r="AV317" s="208"/>
      <c r="AW317" s="208"/>
      <c r="AX317" s="208"/>
      <c r="AY317" s="208"/>
      <c r="AZ317" s="208"/>
      <c r="BA317" s="208"/>
      <c r="BB317" s="208"/>
      <c r="BC317" s="208"/>
      <c r="BD317" s="208"/>
      <c r="BE317" s="208"/>
      <c r="BF317" s="208"/>
      <c r="BG317" s="208"/>
      <c r="BH317" s="208"/>
    </row>
    <row r="318" spans="1:60" outlineLevel="1" x14ac:dyDescent="0.25">
      <c r="A318" s="240">
        <v>117</v>
      </c>
      <c r="B318" s="241" t="s">
        <v>463</v>
      </c>
      <c r="C318" s="254" t="s">
        <v>464</v>
      </c>
      <c r="D318" s="242" t="s">
        <v>150</v>
      </c>
      <c r="E318" s="243">
        <v>3.71</v>
      </c>
      <c r="F318" s="244"/>
      <c r="G318" s="245">
        <f>ROUND(E318*F318,2)</f>
        <v>0</v>
      </c>
      <c r="H318" s="228">
        <v>144.49</v>
      </c>
      <c r="I318" s="227">
        <f>ROUND(E318*H318,2)</f>
        <v>536.05999999999995</v>
      </c>
      <c r="J318" s="228">
        <v>589.11</v>
      </c>
      <c r="K318" s="227">
        <f>ROUND(E318*J318,2)</f>
        <v>2185.6</v>
      </c>
      <c r="L318" s="227">
        <v>15</v>
      </c>
      <c r="M318" s="227">
        <f>G318*(1+L318/100)</f>
        <v>0</v>
      </c>
      <c r="N318" s="227">
        <v>5.1500000000000001E-3</v>
      </c>
      <c r="O318" s="227">
        <f>ROUND(E318*N318,2)</f>
        <v>0.02</v>
      </c>
      <c r="P318" s="227">
        <v>0</v>
      </c>
      <c r="Q318" s="227">
        <f>ROUND(E318*P318,2)</f>
        <v>0</v>
      </c>
      <c r="R318" s="227"/>
      <c r="S318" s="227" t="s">
        <v>137</v>
      </c>
      <c r="T318" s="227" t="s">
        <v>138</v>
      </c>
      <c r="U318" s="227">
        <v>1.04</v>
      </c>
      <c r="V318" s="227">
        <f>ROUND(E318*U318,2)</f>
        <v>3.86</v>
      </c>
      <c r="W318" s="227"/>
      <c r="X318" s="227" t="s">
        <v>139</v>
      </c>
      <c r="Y318" s="208"/>
      <c r="Z318" s="208"/>
      <c r="AA318" s="208"/>
      <c r="AB318" s="208"/>
      <c r="AC318" s="208"/>
      <c r="AD318" s="208"/>
      <c r="AE318" s="208"/>
      <c r="AF318" s="208"/>
      <c r="AG318" s="208" t="s">
        <v>140</v>
      </c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8"/>
      <c r="AT318" s="208"/>
      <c r="AU318" s="208"/>
      <c r="AV318" s="208"/>
      <c r="AW318" s="208"/>
      <c r="AX318" s="208"/>
      <c r="AY318" s="208"/>
      <c r="AZ318" s="208"/>
      <c r="BA318" s="208"/>
      <c r="BB318" s="208"/>
      <c r="BC318" s="208"/>
      <c r="BD318" s="208"/>
      <c r="BE318" s="208"/>
      <c r="BF318" s="208"/>
      <c r="BG318" s="208"/>
      <c r="BH318" s="208"/>
    </row>
    <row r="319" spans="1:60" outlineLevel="1" x14ac:dyDescent="0.25">
      <c r="A319" s="225"/>
      <c r="B319" s="226"/>
      <c r="C319" s="255" t="s">
        <v>445</v>
      </c>
      <c r="D319" s="229"/>
      <c r="E319" s="230">
        <v>2.72</v>
      </c>
      <c r="F319" s="227"/>
      <c r="G319" s="227"/>
      <c r="H319" s="227"/>
      <c r="I319" s="227"/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08"/>
      <c r="Z319" s="208"/>
      <c r="AA319" s="208"/>
      <c r="AB319" s="208"/>
      <c r="AC319" s="208"/>
      <c r="AD319" s="208"/>
      <c r="AE319" s="208"/>
      <c r="AF319" s="208"/>
      <c r="AG319" s="208" t="s">
        <v>142</v>
      </c>
      <c r="AH319" s="208">
        <v>0</v>
      </c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08"/>
      <c r="AT319" s="208"/>
      <c r="AU319" s="208"/>
      <c r="AV319" s="208"/>
      <c r="AW319" s="208"/>
      <c r="AX319" s="208"/>
      <c r="AY319" s="208"/>
      <c r="AZ319" s="208"/>
      <c r="BA319" s="208"/>
      <c r="BB319" s="208"/>
      <c r="BC319" s="208"/>
      <c r="BD319" s="208"/>
      <c r="BE319" s="208"/>
      <c r="BF319" s="208"/>
      <c r="BG319" s="208"/>
      <c r="BH319" s="208"/>
    </row>
    <row r="320" spans="1:60" outlineLevel="1" x14ac:dyDescent="0.25">
      <c r="A320" s="225"/>
      <c r="B320" s="226"/>
      <c r="C320" s="255" t="s">
        <v>446</v>
      </c>
      <c r="D320" s="229"/>
      <c r="E320" s="230">
        <v>0.99</v>
      </c>
      <c r="F320" s="227"/>
      <c r="G320" s="227"/>
      <c r="H320" s="227"/>
      <c r="I320" s="227"/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08"/>
      <c r="Z320" s="208"/>
      <c r="AA320" s="208"/>
      <c r="AB320" s="208"/>
      <c r="AC320" s="208"/>
      <c r="AD320" s="208"/>
      <c r="AE320" s="208"/>
      <c r="AF320" s="208"/>
      <c r="AG320" s="208" t="s">
        <v>142</v>
      </c>
      <c r="AH320" s="208">
        <v>0</v>
      </c>
      <c r="AI320" s="208"/>
      <c r="AJ320" s="208"/>
      <c r="AK320" s="208"/>
      <c r="AL320" s="208"/>
      <c r="AM320" s="208"/>
      <c r="AN320" s="208"/>
      <c r="AO320" s="208"/>
      <c r="AP320" s="208"/>
      <c r="AQ320" s="208"/>
      <c r="AR320" s="208"/>
      <c r="AS320" s="208"/>
      <c r="AT320" s="208"/>
      <c r="AU320" s="208"/>
      <c r="AV320" s="208"/>
      <c r="AW320" s="208"/>
      <c r="AX320" s="208"/>
      <c r="AY320" s="208"/>
      <c r="AZ320" s="208"/>
      <c r="BA320" s="208"/>
      <c r="BB320" s="208"/>
      <c r="BC320" s="208"/>
      <c r="BD320" s="208"/>
      <c r="BE320" s="208"/>
      <c r="BF320" s="208"/>
      <c r="BG320" s="208"/>
      <c r="BH320" s="208"/>
    </row>
    <row r="321" spans="1:60" outlineLevel="1" x14ac:dyDescent="0.25">
      <c r="A321" s="240">
        <v>118</v>
      </c>
      <c r="B321" s="241" t="s">
        <v>465</v>
      </c>
      <c r="C321" s="254" t="s">
        <v>466</v>
      </c>
      <c r="D321" s="242" t="s">
        <v>158</v>
      </c>
      <c r="E321" s="243">
        <v>9.1999999999999993</v>
      </c>
      <c r="F321" s="244"/>
      <c r="G321" s="245">
        <f>ROUND(E321*F321,2)</f>
        <v>0</v>
      </c>
      <c r="H321" s="228">
        <v>23.14</v>
      </c>
      <c r="I321" s="227">
        <f>ROUND(E321*H321,2)</f>
        <v>212.89</v>
      </c>
      <c r="J321" s="228">
        <v>40.159999999999997</v>
      </c>
      <c r="K321" s="227">
        <f>ROUND(E321*J321,2)</f>
        <v>369.47</v>
      </c>
      <c r="L321" s="227">
        <v>15</v>
      </c>
      <c r="M321" s="227">
        <f>G321*(1+L321/100)</f>
        <v>0</v>
      </c>
      <c r="N321" s="227">
        <v>4.0000000000000003E-5</v>
      </c>
      <c r="O321" s="227">
        <f>ROUND(E321*N321,2)</f>
        <v>0</v>
      </c>
      <c r="P321" s="227">
        <v>0</v>
      </c>
      <c r="Q321" s="227">
        <f>ROUND(E321*P321,2)</f>
        <v>0</v>
      </c>
      <c r="R321" s="227"/>
      <c r="S321" s="227" t="s">
        <v>137</v>
      </c>
      <c r="T321" s="227" t="s">
        <v>138</v>
      </c>
      <c r="U321" s="227">
        <v>7.0000000000000007E-2</v>
      </c>
      <c r="V321" s="227">
        <f>ROUND(E321*U321,2)</f>
        <v>0.64</v>
      </c>
      <c r="W321" s="227"/>
      <c r="X321" s="227" t="s">
        <v>139</v>
      </c>
      <c r="Y321" s="208"/>
      <c r="Z321" s="208"/>
      <c r="AA321" s="208"/>
      <c r="AB321" s="208"/>
      <c r="AC321" s="208"/>
      <c r="AD321" s="208"/>
      <c r="AE321" s="208"/>
      <c r="AF321" s="208"/>
      <c r="AG321" s="208" t="s">
        <v>140</v>
      </c>
      <c r="AH321" s="208"/>
      <c r="AI321" s="208"/>
      <c r="AJ321" s="208"/>
      <c r="AK321" s="208"/>
      <c r="AL321" s="208"/>
      <c r="AM321" s="208"/>
      <c r="AN321" s="208"/>
      <c r="AO321" s="208"/>
      <c r="AP321" s="208"/>
      <c r="AQ321" s="208"/>
      <c r="AR321" s="208"/>
      <c r="AS321" s="208"/>
      <c r="AT321" s="208"/>
      <c r="AU321" s="208"/>
      <c r="AV321" s="208"/>
      <c r="AW321" s="208"/>
      <c r="AX321" s="208"/>
      <c r="AY321" s="208"/>
      <c r="AZ321" s="208"/>
      <c r="BA321" s="208"/>
      <c r="BB321" s="208"/>
      <c r="BC321" s="208"/>
      <c r="BD321" s="208"/>
      <c r="BE321" s="208"/>
      <c r="BF321" s="208"/>
      <c r="BG321" s="208"/>
      <c r="BH321" s="208"/>
    </row>
    <row r="322" spans="1:60" outlineLevel="1" x14ac:dyDescent="0.25">
      <c r="A322" s="225"/>
      <c r="B322" s="226"/>
      <c r="C322" s="255" t="s">
        <v>467</v>
      </c>
      <c r="D322" s="229"/>
      <c r="E322" s="230">
        <v>5.9</v>
      </c>
      <c r="F322" s="227"/>
      <c r="G322" s="227"/>
      <c r="H322" s="227"/>
      <c r="I322" s="227"/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08"/>
      <c r="Z322" s="208"/>
      <c r="AA322" s="208"/>
      <c r="AB322" s="208"/>
      <c r="AC322" s="208"/>
      <c r="AD322" s="208"/>
      <c r="AE322" s="208"/>
      <c r="AF322" s="208"/>
      <c r="AG322" s="208" t="s">
        <v>142</v>
      </c>
      <c r="AH322" s="208">
        <v>0</v>
      </c>
      <c r="AI322" s="208"/>
      <c r="AJ322" s="208"/>
      <c r="AK322" s="208"/>
      <c r="AL322" s="208"/>
      <c r="AM322" s="208"/>
      <c r="AN322" s="208"/>
      <c r="AO322" s="208"/>
      <c r="AP322" s="208"/>
      <c r="AQ322" s="208"/>
      <c r="AR322" s="208"/>
      <c r="AS322" s="208"/>
      <c r="AT322" s="208"/>
      <c r="AU322" s="208"/>
      <c r="AV322" s="208"/>
      <c r="AW322" s="208"/>
      <c r="AX322" s="208"/>
      <c r="AY322" s="208"/>
      <c r="AZ322" s="208"/>
      <c r="BA322" s="208"/>
      <c r="BB322" s="208"/>
      <c r="BC322" s="208"/>
      <c r="BD322" s="208"/>
      <c r="BE322" s="208"/>
      <c r="BF322" s="208"/>
      <c r="BG322" s="208"/>
      <c r="BH322" s="208"/>
    </row>
    <row r="323" spans="1:60" outlineLevel="1" x14ac:dyDescent="0.25">
      <c r="A323" s="225"/>
      <c r="B323" s="226"/>
      <c r="C323" s="255" t="s">
        <v>468</v>
      </c>
      <c r="D323" s="229"/>
      <c r="E323" s="230">
        <v>3.3</v>
      </c>
      <c r="F323" s="227"/>
      <c r="G323" s="227"/>
      <c r="H323" s="227"/>
      <c r="I323" s="227"/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08"/>
      <c r="Z323" s="208"/>
      <c r="AA323" s="208"/>
      <c r="AB323" s="208"/>
      <c r="AC323" s="208"/>
      <c r="AD323" s="208"/>
      <c r="AE323" s="208"/>
      <c r="AF323" s="208"/>
      <c r="AG323" s="208" t="s">
        <v>142</v>
      </c>
      <c r="AH323" s="208">
        <v>0</v>
      </c>
      <c r="AI323" s="208"/>
      <c r="AJ323" s="208"/>
      <c r="AK323" s="208"/>
      <c r="AL323" s="208"/>
      <c r="AM323" s="208"/>
      <c r="AN323" s="208"/>
      <c r="AO323" s="208"/>
      <c r="AP323" s="208"/>
      <c r="AQ323" s="208"/>
      <c r="AR323" s="208"/>
      <c r="AS323" s="208"/>
      <c r="AT323" s="208"/>
      <c r="AU323" s="208"/>
      <c r="AV323" s="208"/>
      <c r="AW323" s="208"/>
      <c r="AX323" s="208"/>
      <c r="AY323" s="208"/>
      <c r="AZ323" s="208"/>
      <c r="BA323" s="208"/>
      <c r="BB323" s="208"/>
      <c r="BC323" s="208"/>
      <c r="BD323" s="208"/>
      <c r="BE323" s="208"/>
      <c r="BF323" s="208"/>
      <c r="BG323" s="208"/>
      <c r="BH323" s="208"/>
    </row>
    <row r="324" spans="1:60" outlineLevel="1" x14ac:dyDescent="0.25">
      <c r="A324" s="240">
        <v>119</v>
      </c>
      <c r="B324" s="241" t="s">
        <v>469</v>
      </c>
      <c r="C324" s="254" t="s">
        <v>470</v>
      </c>
      <c r="D324" s="242" t="s">
        <v>150</v>
      </c>
      <c r="E324" s="243">
        <v>3.71</v>
      </c>
      <c r="F324" s="244"/>
      <c r="G324" s="245">
        <f>ROUND(E324*F324,2)</f>
        <v>0</v>
      </c>
      <c r="H324" s="228">
        <v>0</v>
      </c>
      <c r="I324" s="227">
        <f>ROUND(E324*H324,2)</f>
        <v>0</v>
      </c>
      <c r="J324" s="228">
        <v>16.7</v>
      </c>
      <c r="K324" s="227">
        <f>ROUND(E324*J324,2)</f>
        <v>61.96</v>
      </c>
      <c r="L324" s="227">
        <v>15</v>
      </c>
      <c r="M324" s="227">
        <f>G324*(1+L324/100)</f>
        <v>0</v>
      </c>
      <c r="N324" s="227">
        <v>0</v>
      </c>
      <c r="O324" s="227">
        <f>ROUND(E324*N324,2)</f>
        <v>0</v>
      </c>
      <c r="P324" s="227">
        <v>0</v>
      </c>
      <c r="Q324" s="227">
        <f>ROUND(E324*P324,2)</f>
        <v>0</v>
      </c>
      <c r="R324" s="227"/>
      <c r="S324" s="227" t="s">
        <v>137</v>
      </c>
      <c r="T324" s="227" t="s">
        <v>138</v>
      </c>
      <c r="U324" s="227">
        <v>0.03</v>
      </c>
      <c r="V324" s="227">
        <f>ROUND(E324*U324,2)</f>
        <v>0.11</v>
      </c>
      <c r="W324" s="227"/>
      <c r="X324" s="227" t="s">
        <v>139</v>
      </c>
      <c r="Y324" s="208"/>
      <c r="Z324" s="208"/>
      <c r="AA324" s="208"/>
      <c r="AB324" s="208"/>
      <c r="AC324" s="208"/>
      <c r="AD324" s="208"/>
      <c r="AE324" s="208"/>
      <c r="AF324" s="208"/>
      <c r="AG324" s="208" t="s">
        <v>140</v>
      </c>
      <c r="AH324" s="208"/>
      <c r="AI324" s="208"/>
      <c r="AJ324" s="208"/>
      <c r="AK324" s="208"/>
      <c r="AL324" s="208"/>
      <c r="AM324" s="208"/>
      <c r="AN324" s="208"/>
      <c r="AO324" s="208"/>
      <c r="AP324" s="208"/>
      <c r="AQ324" s="208"/>
      <c r="AR324" s="208"/>
      <c r="AS324" s="208"/>
      <c r="AT324" s="208"/>
      <c r="AU324" s="208"/>
      <c r="AV324" s="208"/>
      <c r="AW324" s="208"/>
      <c r="AX324" s="208"/>
      <c r="AY324" s="208"/>
      <c r="AZ324" s="208"/>
      <c r="BA324" s="208"/>
      <c r="BB324" s="208"/>
      <c r="BC324" s="208"/>
      <c r="BD324" s="208"/>
      <c r="BE324" s="208"/>
      <c r="BF324" s="208"/>
      <c r="BG324" s="208"/>
      <c r="BH324" s="208"/>
    </row>
    <row r="325" spans="1:60" outlineLevel="1" x14ac:dyDescent="0.25">
      <c r="A325" s="225"/>
      <c r="B325" s="226"/>
      <c r="C325" s="255" t="s">
        <v>445</v>
      </c>
      <c r="D325" s="229"/>
      <c r="E325" s="230">
        <v>2.72</v>
      </c>
      <c r="F325" s="227"/>
      <c r="G325" s="227"/>
      <c r="H325" s="227"/>
      <c r="I325" s="227"/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  <c r="Y325" s="208"/>
      <c r="Z325" s="208"/>
      <c r="AA325" s="208"/>
      <c r="AB325" s="208"/>
      <c r="AC325" s="208"/>
      <c r="AD325" s="208"/>
      <c r="AE325" s="208"/>
      <c r="AF325" s="208"/>
      <c r="AG325" s="208" t="s">
        <v>142</v>
      </c>
      <c r="AH325" s="208">
        <v>0</v>
      </c>
      <c r="AI325" s="208"/>
      <c r="AJ325" s="208"/>
      <c r="AK325" s="208"/>
      <c r="AL325" s="208"/>
      <c r="AM325" s="208"/>
      <c r="AN325" s="208"/>
      <c r="AO325" s="208"/>
      <c r="AP325" s="208"/>
      <c r="AQ325" s="208"/>
      <c r="AR325" s="208"/>
      <c r="AS325" s="208"/>
      <c r="AT325" s="208"/>
      <c r="AU325" s="208"/>
      <c r="AV325" s="208"/>
      <c r="AW325" s="208"/>
      <c r="AX325" s="208"/>
      <c r="AY325" s="208"/>
      <c r="AZ325" s="208"/>
      <c r="BA325" s="208"/>
      <c r="BB325" s="208"/>
      <c r="BC325" s="208"/>
      <c r="BD325" s="208"/>
      <c r="BE325" s="208"/>
      <c r="BF325" s="208"/>
      <c r="BG325" s="208"/>
      <c r="BH325" s="208"/>
    </row>
    <row r="326" spans="1:60" outlineLevel="1" x14ac:dyDescent="0.25">
      <c r="A326" s="225"/>
      <c r="B326" s="226"/>
      <c r="C326" s="255" t="s">
        <v>446</v>
      </c>
      <c r="D326" s="229"/>
      <c r="E326" s="230">
        <v>0.99</v>
      </c>
      <c r="F326" s="227"/>
      <c r="G326" s="227"/>
      <c r="H326" s="227"/>
      <c r="I326" s="227"/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  <c r="Y326" s="208"/>
      <c r="Z326" s="208"/>
      <c r="AA326" s="208"/>
      <c r="AB326" s="208"/>
      <c r="AC326" s="208"/>
      <c r="AD326" s="208"/>
      <c r="AE326" s="208"/>
      <c r="AF326" s="208"/>
      <c r="AG326" s="208" t="s">
        <v>142</v>
      </c>
      <c r="AH326" s="208">
        <v>0</v>
      </c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8"/>
      <c r="BA326" s="208"/>
      <c r="BB326" s="208"/>
      <c r="BC326" s="208"/>
      <c r="BD326" s="208"/>
      <c r="BE326" s="208"/>
      <c r="BF326" s="208"/>
      <c r="BG326" s="208"/>
      <c r="BH326" s="208"/>
    </row>
    <row r="327" spans="1:60" outlineLevel="1" x14ac:dyDescent="0.25">
      <c r="A327" s="240">
        <v>120</v>
      </c>
      <c r="B327" s="241" t="s">
        <v>471</v>
      </c>
      <c r="C327" s="254" t="s">
        <v>472</v>
      </c>
      <c r="D327" s="242" t="s">
        <v>150</v>
      </c>
      <c r="E327" s="243">
        <v>3.71</v>
      </c>
      <c r="F327" s="244"/>
      <c r="G327" s="245">
        <f>ROUND(E327*F327,2)</f>
        <v>0</v>
      </c>
      <c r="H327" s="228">
        <v>13.6</v>
      </c>
      <c r="I327" s="227">
        <f>ROUND(E327*H327,2)</f>
        <v>50.46</v>
      </c>
      <c r="J327" s="228">
        <v>0</v>
      </c>
      <c r="K327" s="227">
        <f>ROUND(E327*J327,2)</f>
        <v>0</v>
      </c>
      <c r="L327" s="227">
        <v>15</v>
      </c>
      <c r="M327" s="227">
        <f>G327*(1+L327/100)</f>
        <v>0</v>
      </c>
      <c r="N327" s="227">
        <v>1.1999999999999999E-3</v>
      </c>
      <c r="O327" s="227">
        <f>ROUND(E327*N327,2)</f>
        <v>0</v>
      </c>
      <c r="P327" s="227">
        <v>0</v>
      </c>
      <c r="Q327" s="227">
        <f>ROUND(E327*P327,2)</f>
        <v>0</v>
      </c>
      <c r="R327" s="227"/>
      <c r="S327" s="227" t="s">
        <v>137</v>
      </c>
      <c r="T327" s="227" t="s">
        <v>138</v>
      </c>
      <c r="U327" s="227">
        <v>0</v>
      </c>
      <c r="V327" s="227">
        <f>ROUND(E327*U327,2)</f>
        <v>0</v>
      </c>
      <c r="W327" s="227"/>
      <c r="X327" s="227" t="s">
        <v>139</v>
      </c>
      <c r="Y327" s="208"/>
      <c r="Z327" s="208"/>
      <c r="AA327" s="208"/>
      <c r="AB327" s="208"/>
      <c r="AC327" s="208"/>
      <c r="AD327" s="208"/>
      <c r="AE327" s="208"/>
      <c r="AF327" s="208"/>
      <c r="AG327" s="208" t="s">
        <v>140</v>
      </c>
      <c r="AH327" s="208"/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8"/>
      <c r="BA327" s="208"/>
      <c r="BB327" s="208"/>
      <c r="BC327" s="208"/>
      <c r="BD327" s="208"/>
      <c r="BE327" s="208"/>
      <c r="BF327" s="208"/>
      <c r="BG327" s="208"/>
      <c r="BH327" s="208"/>
    </row>
    <row r="328" spans="1:60" outlineLevel="1" x14ac:dyDescent="0.25">
      <c r="A328" s="225"/>
      <c r="B328" s="226"/>
      <c r="C328" s="255" t="s">
        <v>445</v>
      </c>
      <c r="D328" s="229"/>
      <c r="E328" s="230">
        <v>2.72</v>
      </c>
      <c r="F328" s="227"/>
      <c r="G328" s="227"/>
      <c r="H328" s="227"/>
      <c r="I328" s="227"/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08"/>
      <c r="Z328" s="208"/>
      <c r="AA328" s="208"/>
      <c r="AB328" s="208"/>
      <c r="AC328" s="208"/>
      <c r="AD328" s="208"/>
      <c r="AE328" s="208"/>
      <c r="AF328" s="208"/>
      <c r="AG328" s="208" t="s">
        <v>142</v>
      </c>
      <c r="AH328" s="208">
        <v>0</v>
      </c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8"/>
      <c r="AT328" s="208"/>
      <c r="AU328" s="208"/>
      <c r="AV328" s="208"/>
      <c r="AW328" s="208"/>
      <c r="AX328" s="208"/>
      <c r="AY328" s="208"/>
      <c r="AZ328" s="208"/>
      <c r="BA328" s="208"/>
      <c r="BB328" s="208"/>
      <c r="BC328" s="208"/>
      <c r="BD328" s="208"/>
      <c r="BE328" s="208"/>
      <c r="BF328" s="208"/>
      <c r="BG328" s="208"/>
      <c r="BH328" s="208"/>
    </row>
    <row r="329" spans="1:60" outlineLevel="1" x14ac:dyDescent="0.25">
      <c r="A329" s="225"/>
      <c r="B329" s="226"/>
      <c r="C329" s="255" t="s">
        <v>446</v>
      </c>
      <c r="D329" s="229"/>
      <c r="E329" s="230">
        <v>0.99</v>
      </c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08"/>
      <c r="Z329" s="208"/>
      <c r="AA329" s="208"/>
      <c r="AB329" s="208"/>
      <c r="AC329" s="208"/>
      <c r="AD329" s="208"/>
      <c r="AE329" s="208"/>
      <c r="AF329" s="208"/>
      <c r="AG329" s="208" t="s">
        <v>142</v>
      </c>
      <c r="AH329" s="208">
        <v>0</v>
      </c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8"/>
      <c r="AT329" s="208"/>
      <c r="AU329" s="208"/>
      <c r="AV329" s="208"/>
      <c r="AW329" s="208"/>
      <c r="AX329" s="208"/>
      <c r="AY329" s="208"/>
      <c r="AZ329" s="208"/>
      <c r="BA329" s="208"/>
      <c r="BB329" s="208"/>
      <c r="BC329" s="208"/>
      <c r="BD329" s="208"/>
      <c r="BE329" s="208"/>
      <c r="BF329" s="208"/>
      <c r="BG329" s="208"/>
      <c r="BH329" s="208"/>
    </row>
    <row r="330" spans="1:60" outlineLevel="1" x14ac:dyDescent="0.25">
      <c r="A330" s="240">
        <v>121</v>
      </c>
      <c r="B330" s="241" t="s">
        <v>473</v>
      </c>
      <c r="C330" s="254" t="s">
        <v>474</v>
      </c>
      <c r="D330" s="242" t="s">
        <v>150</v>
      </c>
      <c r="E330" s="243">
        <v>4.444</v>
      </c>
      <c r="F330" s="244"/>
      <c r="G330" s="245">
        <f>ROUND(E330*F330,2)</f>
        <v>0</v>
      </c>
      <c r="H330" s="228">
        <v>500</v>
      </c>
      <c r="I330" s="227">
        <f>ROUND(E330*H330,2)</f>
        <v>2222</v>
      </c>
      <c r="J330" s="228">
        <v>0</v>
      </c>
      <c r="K330" s="227">
        <f>ROUND(E330*J330,2)</f>
        <v>0</v>
      </c>
      <c r="L330" s="227">
        <v>15</v>
      </c>
      <c r="M330" s="227">
        <f>G330*(1+L330/100)</f>
        <v>0</v>
      </c>
      <c r="N330" s="227">
        <v>0</v>
      </c>
      <c r="O330" s="227">
        <f>ROUND(E330*N330,2)</f>
        <v>0</v>
      </c>
      <c r="P330" s="227">
        <v>0</v>
      </c>
      <c r="Q330" s="227">
        <f>ROUND(E330*P330,2)</f>
        <v>0</v>
      </c>
      <c r="R330" s="227"/>
      <c r="S330" s="227" t="s">
        <v>173</v>
      </c>
      <c r="T330" s="227" t="s">
        <v>138</v>
      </c>
      <c r="U330" s="227">
        <v>0</v>
      </c>
      <c r="V330" s="227">
        <f>ROUND(E330*U330,2)</f>
        <v>0</v>
      </c>
      <c r="W330" s="227"/>
      <c r="X330" s="227" t="s">
        <v>174</v>
      </c>
      <c r="Y330" s="208"/>
      <c r="Z330" s="208"/>
      <c r="AA330" s="208"/>
      <c r="AB330" s="208"/>
      <c r="AC330" s="208"/>
      <c r="AD330" s="208"/>
      <c r="AE330" s="208"/>
      <c r="AF330" s="208"/>
      <c r="AG330" s="208" t="s">
        <v>175</v>
      </c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8"/>
      <c r="BA330" s="208"/>
      <c r="BB330" s="208"/>
      <c r="BC330" s="208"/>
      <c r="BD330" s="208"/>
      <c r="BE330" s="208"/>
      <c r="BF330" s="208"/>
      <c r="BG330" s="208"/>
      <c r="BH330" s="208"/>
    </row>
    <row r="331" spans="1:60" outlineLevel="1" x14ac:dyDescent="0.25">
      <c r="A331" s="225"/>
      <c r="B331" s="226"/>
      <c r="C331" s="257" t="s">
        <v>475</v>
      </c>
      <c r="D331" s="231"/>
      <c r="E331" s="232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08"/>
      <c r="Z331" s="208"/>
      <c r="AA331" s="208"/>
      <c r="AB331" s="208"/>
      <c r="AC331" s="208"/>
      <c r="AD331" s="208"/>
      <c r="AE331" s="208"/>
      <c r="AF331" s="208"/>
      <c r="AG331" s="208" t="s">
        <v>142</v>
      </c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8"/>
      <c r="AT331" s="208"/>
      <c r="AU331" s="208"/>
      <c r="AV331" s="208"/>
      <c r="AW331" s="208"/>
      <c r="AX331" s="208"/>
      <c r="AY331" s="208"/>
      <c r="AZ331" s="208"/>
      <c r="BA331" s="208"/>
      <c r="BB331" s="208"/>
      <c r="BC331" s="208"/>
      <c r="BD331" s="208"/>
      <c r="BE331" s="208"/>
      <c r="BF331" s="208"/>
      <c r="BG331" s="208"/>
      <c r="BH331" s="208"/>
    </row>
    <row r="332" spans="1:60" outlineLevel="1" x14ac:dyDescent="0.25">
      <c r="A332" s="225"/>
      <c r="B332" s="226"/>
      <c r="C332" s="258" t="s">
        <v>476</v>
      </c>
      <c r="D332" s="231"/>
      <c r="E332" s="232">
        <v>2.72</v>
      </c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08"/>
      <c r="Z332" s="208"/>
      <c r="AA332" s="208"/>
      <c r="AB332" s="208"/>
      <c r="AC332" s="208"/>
      <c r="AD332" s="208"/>
      <c r="AE332" s="208"/>
      <c r="AF332" s="208"/>
      <c r="AG332" s="208" t="s">
        <v>142</v>
      </c>
      <c r="AH332" s="208">
        <v>2</v>
      </c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8"/>
      <c r="AT332" s="208"/>
      <c r="AU332" s="208"/>
      <c r="AV332" s="208"/>
      <c r="AW332" s="208"/>
      <c r="AX332" s="208"/>
      <c r="AY332" s="208"/>
      <c r="AZ332" s="208"/>
      <c r="BA332" s="208"/>
      <c r="BB332" s="208"/>
      <c r="BC332" s="208"/>
      <c r="BD332" s="208"/>
      <c r="BE332" s="208"/>
      <c r="BF332" s="208"/>
      <c r="BG332" s="208"/>
      <c r="BH332" s="208"/>
    </row>
    <row r="333" spans="1:60" outlineLevel="1" x14ac:dyDescent="0.25">
      <c r="A333" s="225"/>
      <c r="B333" s="226"/>
      <c r="C333" s="258" t="s">
        <v>477</v>
      </c>
      <c r="D333" s="231"/>
      <c r="E333" s="232">
        <v>0.99</v>
      </c>
      <c r="F333" s="227"/>
      <c r="G333" s="227"/>
      <c r="H333" s="227"/>
      <c r="I333" s="227"/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08"/>
      <c r="Z333" s="208"/>
      <c r="AA333" s="208"/>
      <c r="AB333" s="208"/>
      <c r="AC333" s="208"/>
      <c r="AD333" s="208"/>
      <c r="AE333" s="208"/>
      <c r="AF333" s="208"/>
      <c r="AG333" s="208" t="s">
        <v>142</v>
      </c>
      <c r="AH333" s="208">
        <v>2</v>
      </c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8"/>
      <c r="AT333" s="208"/>
      <c r="AU333" s="208"/>
      <c r="AV333" s="208"/>
      <c r="AW333" s="208"/>
      <c r="AX333" s="208"/>
      <c r="AY333" s="208"/>
      <c r="AZ333" s="208"/>
      <c r="BA333" s="208"/>
      <c r="BB333" s="208"/>
      <c r="BC333" s="208"/>
      <c r="BD333" s="208"/>
      <c r="BE333" s="208"/>
      <c r="BF333" s="208"/>
      <c r="BG333" s="208"/>
      <c r="BH333" s="208"/>
    </row>
    <row r="334" spans="1:60" outlineLevel="1" x14ac:dyDescent="0.25">
      <c r="A334" s="225"/>
      <c r="B334" s="226"/>
      <c r="C334" s="257" t="s">
        <v>478</v>
      </c>
      <c r="D334" s="231"/>
      <c r="E334" s="232"/>
      <c r="F334" s="227"/>
      <c r="G334" s="227"/>
      <c r="H334" s="227"/>
      <c r="I334" s="227"/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08"/>
      <c r="Z334" s="208"/>
      <c r="AA334" s="208"/>
      <c r="AB334" s="208"/>
      <c r="AC334" s="208"/>
      <c r="AD334" s="208"/>
      <c r="AE334" s="208"/>
      <c r="AF334" s="208"/>
      <c r="AG334" s="208" t="s">
        <v>142</v>
      </c>
      <c r="AH334" s="208"/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8"/>
      <c r="AT334" s="208"/>
      <c r="AU334" s="208"/>
      <c r="AV334" s="208"/>
      <c r="AW334" s="208"/>
      <c r="AX334" s="208"/>
      <c r="AY334" s="208"/>
      <c r="AZ334" s="208"/>
      <c r="BA334" s="208"/>
      <c r="BB334" s="208"/>
      <c r="BC334" s="208"/>
      <c r="BD334" s="208"/>
      <c r="BE334" s="208"/>
      <c r="BF334" s="208"/>
      <c r="BG334" s="208"/>
      <c r="BH334" s="208"/>
    </row>
    <row r="335" spans="1:60" outlineLevel="1" x14ac:dyDescent="0.25">
      <c r="A335" s="225"/>
      <c r="B335" s="226"/>
      <c r="C335" s="255" t="s">
        <v>479</v>
      </c>
      <c r="D335" s="229"/>
      <c r="E335" s="230">
        <v>4.0810000000000004</v>
      </c>
      <c r="F335" s="227"/>
      <c r="G335" s="227"/>
      <c r="H335" s="227"/>
      <c r="I335" s="227"/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  <c r="Y335" s="208"/>
      <c r="Z335" s="208"/>
      <c r="AA335" s="208"/>
      <c r="AB335" s="208"/>
      <c r="AC335" s="208"/>
      <c r="AD335" s="208"/>
      <c r="AE335" s="208"/>
      <c r="AF335" s="208"/>
      <c r="AG335" s="208" t="s">
        <v>142</v>
      </c>
      <c r="AH335" s="208">
        <v>0</v>
      </c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8"/>
      <c r="AT335" s="208"/>
      <c r="AU335" s="208"/>
      <c r="AV335" s="208"/>
      <c r="AW335" s="208"/>
      <c r="AX335" s="208"/>
      <c r="AY335" s="208"/>
      <c r="AZ335" s="208"/>
      <c r="BA335" s="208"/>
      <c r="BB335" s="208"/>
      <c r="BC335" s="208"/>
      <c r="BD335" s="208"/>
      <c r="BE335" s="208"/>
      <c r="BF335" s="208"/>
      <c r="BG335" s="208"/>
      <c r="BH335" s="208"/>
    </row>
    <row r="336" spans="1:60" outlineLevel="1" x14ac:dyDescent="0.25">
      <c r="A336" s="225"/>
      <c r="B336" s="226"/>
      <c r="C336" s="255" t="s">
        <v>480</v>
      </c>
      <c r="D336" s="229"/>
      <c r="E336" s="230">
        <v>0.36299999999999999</v>
      </c>
      <c r="F336" s="227"/>
      <c r="G336" s="227"/>
      <c r="H336" s="227"/>
      <c r="I336" s="227"/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08"/>
      <c r="Z336" s="208"/>
      <c r="AA336" s="208"/>
      <c r="AB336" s="208"/>
      <c r="AC336" s="208"/>
      <c r="AD336" s="208"/>
      <c r="AE336" s="208"/>
      <c r="AF336" s="208"/>
      <c r="AG336" s="208" t="s">
        <v>142</v>
      </c>
      <c r="AH336" s="208">
        <v>0</v>
      </c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</row>
    <row r="337" spans="1:60" outlineLevel="1" x14ac:dyDescent="0.25">
      <c r="A337" s="246">
        <v>122</v>
      </c>
      <c r="B337" s="247" t="s">
        <v>481</v>
      </c>
      <c r="C337" s="256" t="s">
        <v>482</v>
      </c>
      <c r="D337" s="248" t="s">
        <v>0</v>
      </c>
      <c r="E337" s="249">
        <v>66.115399999999994</v>
      </c>
      <c r="F337" s="250"/>
      <c r="G337" s="251">
        <f>ROUND(E337*F337,2)</f>
        <v>0</v>
      </c>
      <c r="H337" s="228">
        <v>0</v>
      </c>
      <c r="I337" s="227">
        <f>ROUND(E337*H337,2)</f>
        <v>0</v>
      </c>
      <c r="J337" s="228">
        <v>7.4</v>
      </c>
      <c r="K337" s="227">
        <f>ROUND(E337*J337,2)</f>
        <v>489.25</v>
      </c>
      <c r="L337" s="227">
        <v>15</v>
      </c>
      <c r="M337" s="227">
        <f>G337*(1+L337/100)</f>
        <v>0</v>
      </c>
      <c r="N337" s="227">
        <v>0</v>
      </c>
      <c r="O337" s="227">
        <f>ROUND(E337*N337,2)</f>
        <v>0</v>
      </c>
      <c r="P337" s="227">
        <v>0</v>
      </c>
      <c r="Q337" s="227">
        <f>ROUND(E337*P337,2)</f>
        <v>0</v>
      </c>
      <c r="R337" s="227"/>
      <c r="S337" s="227" t="s">
        <v>137</v>
      </c>
      <c r="T337" s="227" t="s">
        <v>138</v>
      </c>
      <c r="U337" s="227">
        <v>0</v>
      </c>
      <c r="V337" s="227">
        <f>ROUND(E337*U337,2)</f>
        <v>0</v>
      </c>
      <c r="W337" s="227"/>
      <c r="X337" s="227" t="s">
        <v>275</v>
      </c>
      <c r="Y337" s="208"/>
      <c r="Z337" s="208"/>
      <c r="AA337" s="208"/>
      <c r="AB337" s="208"/>
      <c r="AC337" s="208"/>
      <c r="AD337" s="208"/>
      <c r="AE337" s="208"/>
      <c r="AF337" s="208"/>
      <c r="AG337" s="208" t="s">
        <v>276</v>
      </c>
      <c r="AH337" s="208"/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</row>
    <row r="338" spans="1:60" x14ac:dyDescent="0.25">
      <c r="A338" s="234" t="s">
        <v>132</v>
      </c>
      <c r="B338" s="235" t="s">
        <v>88</v>
      </c>
      <c r="C338" s="253" t="s">
        <v>89</v>
      </c>
      <c r="D338" s="236"/>
      <c r="E338" s="237"/>
      <c r="F338" s="238"/>
      <c r="G338" s="239">
        <f>SUMIF(AG339:AG383,"&lt;&gt;NOR",G339:G383)</f>
        <v>0</v>
      </c>
      <c r="H338" s="233"/>
      <c r="I338" s="233">
        <f>SUM(I339:I383)</f>
        <v>27119.920000000002</v>
      </c>
      <c r="J338" s="233"/>
      <c r="K338" s="233">
        <f>SUM(K339:K383)</f>
        <v>24304.170000000002</v>
      </c>
      <c r="L338" s="233"/>
      <c r="M338" s="233">
        <f>SUM(M339:M383)</f>
        <v>0</v>
      </c>
      <c r="N338" s="233"/>
      <c r="O338" s="233">
        <f>SUM(O339:O383)</f>
        <v>0.17</v>
      </c>
      <c r="P338" s="233"/>
      <c r="Q338" s="233">
        <f>SUM(Q339:Q383)</f>
        <v>0.05</v>
      </c>
      <c r="R338" s="233"/>
      <c r="S338" s="233"/>
      <c r="T338" s="233"/>
      <c r="U338" s="233"/>
      <c r="V338" s="233">
        <f>SUM(V339:V383)</f>
        <v>44.95</v>
      </c>
      <c r="W338" s="233"/>
      <c r="X338" s="233"/>
      <c r="AG338" t="s">
        <v>133</v>
      </c>
    </row>
    <row r="339" spans="1:60" outlineLevel="1" x14ac:dyDescent="0.25">
      <c r="A339" s="240">
        <v>123</v>
      </c>
      <c r="B339" s="241" t="s">
        <v>483</v>
      </c>
      <c r="C339" s="254" t="s">
        <v>484</v>
      </c>
      <c r="D339" s="242" t="s">
        <v>150</v>
      </c>
      <c r="E339" s="243">
        <v>49.12</v>
      </c>
      <c r="F339" s="244"/>
      <c r="G339" s="245">
        <f>ROUND(E339*F339,2)</f>
        <v>0</v>
      </c>
      <c r="H339" s="228">
        <v>0</v>
      </c>
      <c r="I339" s="227">
        <f>ROUND(E339*H339,2)</f>
        <v>0</v>
      </c>
      <c r="J339" s="228">
        <v>7.9</v>
      </c>
      <c r="K339" s="227">
        <f>ROUND(E339*J339,2)</f>
        <v>388.05</v>
      </c>
      <c r="L339" s="227">
        <v>15</v>
      </c>
      <c r="M339" s="227">
        <f>G339*(1+L339/100)</f>
        <v>0</v>
      </c>
      <c r="N339" s="227">
        <v>0</v>
      </c>
      <c r="O339" s="227">
        <f>ROUND(E339*N339,2)</f>
        <v>0</v>
      </c>
      <c r="P339" s="227">
        <v>0</v>
      </c>
      <c r="Q339" s="227">
        <f>ROUND(E339*P339,2)</f>
        <v>0</v>
      </c>
      <c r="R339" s="227"/>
      <c r="S339" s="227" t="s">
        <v>137</v>
      </c>
      <c r="T339" s="227" t="s">
        <v>138</v>
      </c>
      <c r="U339" s="227">
        <v>1.6E-2</v>
      </c>
      <c r="V339" s="227">
        <f>ROUND(E339*U339,2)</f>
        <v>0.79</v>
      </c>
      <c r="W339" s="227"/>
      <c r="X339" s="227" t="s">
        <v>139</v>
      </c>
      <c r="Y339" s="208"/>
      <c r="Z339" s="208"/>
      <c r="AA339" s="208"/>
      <c r="AB339" s="208"/>
      <c r="AC339" s="208"/>
      <c r="AD339" s="208"/>
      <c r="AE339" s="208"/>
      <c r="AF339" s="208"/>
      <c r="AG339" s="208" t="s">
        <v>140</v>
      </c>
      <c r="AH339" s="208"/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08"/>
      <c r="AT339" s="208"/>
      <c r="AU339" s="208"/>
      <c r="AV339" s="208"/>
      <c r="AW339" s="208"/>
      <c r="AX339" s="208"/>
      <c r="AY339" s="208"/>
      <c r="AZ339" s="208"/>
      <c r="BA339" s="208"/>
      <c r="BB339" s="208"/>
      <c r="BC339" s="208"/>
      <c r="BD339" s="208"/>
      <c r="BE339" s="208"/>
      <c r="BF339" s="208"/>
      <c r="BG339" s="208"/>
      <c r="BH339" s="208"/>
    </row>
    <row r="340" spans="1:60" outlineLevel="1" x14ac:dyDescent="0.25">
      <c r="A340" s="225"/>
      <c r="B340" s="226"/>
      <c r="C340" s="255" t="s">
        <v>168</v>
      </c>
      <c r="D340" s="229"/>
      <c r="E340" s="230">
        <v>7.34</v>
      </c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08"/>
      <c r="Z340" s="208"/>
      <c r="AA340" s="208"/>
      <c r="AB340" s="208"/>
      <c r="AC340" s="208"/>
      <c r="AD340" s="208"/>
      <c r="AE340" s="208"/>
      <c r="AF340" s="208"/>
      <c r="AG340" s="208" t="s">
        <v>142</v>
      </c>
      <c r="AH340" s="208">
        <v>0</v>
      </c>
      <c r="AI340" s="208"/>
      <c r="AJ340" s="208"/>
      <c r="AK340" s="208"/>
      <c r="AL340" s="208"/>
      <c r="AM340" s="208"/>
      <c r="AN340" s="208"/>
      <c r="AO340" s="208"/>
      <c r="AP340" s="208"/>
      <c r="AQ340" s="208"/>
      <c r="AR340" s="208"/>
      <c r="AS340" s="208"/>
      <c r="AT340" s="208"/>
      <c r="AU340" s="208"/>
      <c r="AV340" s="208"/>
      <c r="AW340" s="208"/>
      <c r="AX340" s="208"/>
      <c r="AY340" s="208"/>
      <c r="AZ340" s="208"/>
      <c r="BA340" s="208"/>
      <c r="BB340" s="208"/>
      <c r="BC340" s="208"/>
      <c r="BD340" s="208"/>
      <c r="BE340" s="208"/>
      <c r="BF340" s="208"/>
      <c r="BG340" s="208"/>
      <c r="BH340" s="208"/>
    </row>
    <row r="341" spans="1:60" outlineLevel="1" x14ac:dyDescent="0.25">
      <c r="A341" s="225"/>
      <c r="B341" s="226"/>
      <c r="C341" s="255" t="s">
        <v>209</v>
      </c>
      <c r="D341" s="229"/>
      <c r="E341" s="230">
        <v>7.75</v>
      </c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08"/>
      <c r="Z341" s="208"/>
      <c r="AA341" s="208"/>
      <c r="AB341" s="208"/>
      <c r="AC341" s="208"/>
      <c r="AD341" s="208"/>
      <c r="AE341" s="208"/>
      <c r="AF341" s="208"/>
      <c r="AG341" s="208" t="s">
        <v>142</v>
      </c>
      <c r="AH341" s="208">
        <v>0</v>
      </c>
      <c r="AI341" s="208"/>
      <c r="AJ341" s="208"/>
      <c r="AK341" s="208"/>
      <c r="AL341" s="208"/>
      <c r="AM341" s="208"/>
      <c r="AN341" s="208"/>
      <c r="AO341" s="208"/>
      <c r="AP341" s="208"/>
      <c r="AQ341" s="208"/>
      <c r="AR341" s="208"/>
      <c r="AS341" s="208"/>
      <c r="AT341" s="208"/>
      <c r="AU341" s="208"/>
      <c r="AV341" s="208"/>
      <c r="AW341" s="208"/>
      <c r="AX341" s="208"/>
      <c r="AY341" s="208"/>
      <c r="AZ341" s="208"/>
      <c r="BA341" s="208"/>
      <c r="BB341" s="208"/>
      <c r="BC341" s="208"/>
      <c r="BD341" s="208"/>
      <c r="BE341" s="208"/>
      <c r="BF341" s="208"/>
      <c r="BG341" s="208"/>
      <c r="BH341" s="208"/>
    </row>
    <row r="342" spans="1:60" outlineLevel="1" x14ac:dyDescent="0.25">
      <c r="A342" s="225"/>
      <c r="B342" s="226"/>
      <c r="C342" s="255" t="s">
        <v>210</v>
      </c>
      <c r="D342" s="229"/>
      <c r="E342" s="230">
        <v>12.04</v>
      </c>
      <c r="F342" s="227"/>
      <c r="G342" s="227"/>
      <c r="H342" s="227"/>
      <c r="I342" s="227"/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08"/>
      <c r="Z342" s="208"/>
      <c r="AA342" s="208"/>
      <c r="AB342" s="208"/>
      <c r="AC342" s="208"/>
      <c r="AD342" s="208"/>
      <c r="AE342" s="208"/>
      <c r="AF342" s="208"/>
      <c r="AG342" s="208" t="s">
        <v>142</v>
      </c>
      <c r="AH342" s="208">
        <v>0</v>
      </c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8"/>
      <c r="AT342" s="208"/>
      <c r="AU342" s="208"/>
      <c r="AV342" s="208"/>
      <c r="AW342" s="208"/>
      <c r="AX342" s="208"/>
      <c r="AY342" s="208"/>
      <c r="AZ342" s="208"/>
      <c r="BA342" s="208"/>
      <c r="BB342" s="208"/>
      <c r="BC342" s="208"/>
      <c r="BD342" s="208"/>
      <c r="BE342" s="208"/>
      <c r="BF342" s="208"/>
      <c r="BG342" s="208"/>
      <c r="BH342" s="208"/>
    </row>
    <row r="343" spans="1:60" outlineLevel="1" x14ac:dyDescent="0.25">
      <c r="A343" s="225"/>
      <c r="B343" s="226"/>
      <c r="C343" s="255" t="s">
        <v>211</v>
      </c>
      <c r="D343" s="229"/>
      <c r="E343" s="230">
        <v>17.05</v>
      </c>
      <c r="F343" s="227"/>
      <c r="G343" s="227"/>
      <c r="H343" s="227"/>
      <c r="I343" s="227"/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08"/>
      <c r="Z343" s="208"/>
      <c r="AA343" s="208"/>
      <c r="AB343" s="208"/>
      <c r="AC343" s="208"/>
      <c r="AD343" s="208"/>
      <c r="AE343" s="208"/>
      <c r="AF343" s="208"/>
      <c r="AG343" s="208" t="s">
        <v>142</v>
      </c>
      <c r="AH343" s="208">
        <v>0</v>
      </c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8"/>
      <c r="AT343" s="208"/>
      <c r="AU343" s="208"/>
      <c r="AV343" s="208"/>
      <c r="AW343" s="208"/>
      <c r="AX343" s="208"/>
      <c r="AY343" s="208"/>
      <c r="AZ343" s="208"/>
      <c r="BA343" s="208"/>
      <c r="BB343" s="208"/>
      <c r="BC343" s="208"/>
      <c r="BD343" s="208"/>
      <c r="BE343" s="208"/>
      <c r="BF343" s="208"/>
      <c r="BG343" s="208"/>
      <c r="BH343" s="208"/>
    </row>
    <row r="344" spans="1:60" outlineLevel="1" x14ac:dyDescent="0.25">
      <c r="A344" s="225"/>
      <c r="B344" s="226"/>
      <c r="C344" s="255" t="s">
        <v>212</v>
      </c>
      <c r="D344" s="229"/>
      <c r="E344" s="230">
        <v>4.9400000000000004</v>
      </c>
      <c r="F344" s="227"/>
      <c r="G344" s="227"/>
      <c r="H344" s="227"/>
      <c r="I344" s="227"/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  <c r="Y344" s="208"/>
      <c r="Z344" s="208"/>
      <c r="AA344" s="208"/>
      <c r="AB344" s="208"/>
      <c r="AC344" s="208"/>
      <c r="AD344" s="208"/>
      <c r="AE344" s="208"/>
      <c r="AF344" s="208"/>
      <c r="AG344" s="208" t="s">
        <v>142</v>
      </c>
      <c r="AH344" s="208">
        <v>0</v>
      </c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8"/>
      <c r="AT344" s="208"/>
      <c r="AU344" s="208"/>
      <c r="AV344" s="208"/>
      <c r="AW344" s="208"/>
      <c r="AX344" s="208"/>
      <c r="AY344" s="208"/>
      <c r="AZ344" s="208"/>
      <c r="BA344" s="208"/>
      <c r="BB344" s="208"/>
      <c r="BC344" s="208"/>
      <c r="BD344" s="208"/>
      <c r="BE344" s="208"/>
      <c r="BF344" s="208"/>
      <c r="BG344" s="208"/>
      <c r="BH344" s="208"/>
    </row>
    <row r="345" spans="1:60" outlineLevel="1" x14ac:dyDescent="0.25">
      <c r="A345" s="240">
        <v>124</v>
      </c>
      <c r="B345" s="241" t="s">
        <v>485</v>
      </c>
      <c r="C345" s="254" t="s">
        <v>486</v>
      </c>
      <c r="D345" s="242" t="s">
        <v>150</v>
      </c>
      <c r="E345" s="243">
        <v>49.12</v>
      </c>
      <c r="F345" s="244"/>
      <c r="G345" s="245">
        <f>ROUND(E345*F345,2)</f>
        <v>0</v>
      </c>
      <c r="H345" s="228">
        <v>0</v>
      </c>
      <c r="I345" s="227">
        <f>ROUND(E345*H345,2)</f>
        <v>0</v>
      </c>
      <c r="J345" s="228">
        <v>25.7</v>
      </c>
      <c r="K345" s="227">
        <f>ROUND(E345*J345,2)</f>
        <v>1262.3800000000001</v>
      </c>
      <c r="L345" s="227">
        <v>15</v>
      </c>
      <c r="M345" s="227">
        <f>G345*(1+L345/100)</f>
        <v>0</v>
      </c>
      <c r="N345" s="227">
        <v>0</v>
      </c>
      <c r="O345" s="227">
        <f>ROUND(E345*N345,2)</f>
        <v>0</v>
      </c>
      <c r="P345" s="227">
        <v>0</v>
      </c>
      <c r="Q345" s="227">
        <f>ROUND(E345*P345,2)</f>
        <v>0</v>
      </c>
      <c r="R345" s="227"/>
      <c r="S345" s="227" t="s">
        <v>137</v>
      </c>
      <c r="T345" s="227" t="s">
        <v>138</v>
      </c>
      <c r="U345" s="227">
        <v>4.5999999999999999E-2</v>
      </c>
      <c r="V345" s="227">
        <f>ROUND(E345*U345,2)</f>
        <v>2.2599999999999998</v>
      </c>
      <c r="W345" s="227"/>
      <c r="X345" s="227" t="s">
        <v>139</v>
      </c>
      <c r="Y345" s="208"/>
      <c r="Z345" s="208"/>
      <c r="AA345" s="208"/>
      <c r="AB345" s="208"/>
      <c r="AC345" s="208"/>
      <c r="AD345" s="208"/>
      <c r="AE345" s="208"/>
      <c r="AF345" s="208"/>
      <c r="AG345" s="208" t="s">
        <v>140</v>
      </c>
      <c r="AH345" s="208"/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8"/>
      <c r="AT345" s="208"/>
      <c r="AU345" s="208"/>
      <c r="AV345" s="208"/>
      <c r="AW345" s="208"/>
      <c r="AX345" s="208"/>
      <c r="AY345" s="208"/>
      <c r="AZ345" s="208"/>
      <c r="BA345" s="208"/>
      <c r="BB345" s="208"/>
      <c r="BC345" s="208"/>
      <c r="BD345" s="208"/>
      <c r="BE345" s="208"/>
      <c r="BF345" s="208"/>
      <c r="BG345" s="208"/>
      <c r="BH345" s="208"/>
    </row>
    <row r="346" spans="1:60" outlineLevel="1" x14ac:dyDescent="0.25">
      <c r="A346" s="225"/>
      <c r="B346" s="226"/>
      <c r="C346" s="255" t="s">
        <v>168</v>
      </c>
      <c r="D346" s="229"/>
      <c r="E346" s="230">
        <v>7.34</v>
      </c>
      <c r="F346" s="227"/>
      <c r="G346" s="227"/>
      <c r="H346" s="227"/>
      <c r="I346" s="227"/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  <c r="Y346" s="208"/>
      <c r="Z346" s="208"/>
      <c r="AA346" s="208"/>
      <c r="AB346" s="208"/>
      <c r="AC346" s="208"/>
      <c r="AD346" s="208"/>
      <c r="AE346" s="208"/>
      <c r="AF346" s="208"/>
      <c r="AG346" s="208" t="s">
        <v>142</v>
      </c>
      <c r="AH346" s="208">
        <v>0</v>
      </c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8"/>
      <c r="AT346" s="208"/>
      <c r="AU346" s="208"/>
      <c r="AV346" s="208"/>
      <c r="AW346" s="208"/>
      <c r="AX346" s="208"/>
      <c r="AY346" s="208"/>
      <c r="AZ346" s="208"/>
      <c r="BA346" s="208"/>
      <c r="BB346" s="208"/>
      <c r="BC346" s="208"/>
      <c r="BD346" s="208"/>
      <c r="BE346" s="208"/>
      <c r="BF346" s="208"/>
      <c r="BG346" s="208"/>
      <c r="BH346" s="208"/>
    </row>
    <row r="347" spans="1:60" outlineLevel="1" x14ac:dyDescent="0.25">
      <c r="A347" s="225"/>
      <c r="B347" s="226"/>
      <c r="C347" s="255" t="s">
        <v>209</v>
      </c>
      <c r="D347" s="229"/>
      <c r="E347" s="230">
        <v>7.75</v>
      </c>
      <c r="F347" s="227"/>
      <c r="G347" s="227"/>
      <c r="H347" s="227"/>
      <c r="I347" s="227"/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08"/>
      <c r="Z347" s="208"/>
      <c r="AA347" s="208"/>
      <c r="AB347" s="208"/>
      <c r="AC347" s="208"/>
      <c r="AD347" s="208"/>
      <c r="AE347" s="208"/>
      <c r="AF347" s="208"/>
      <c r="AG347" s="208" t="s">
        <v>142</v>
      </c>
      <c r="AH347" s="208">
        <v>0</v>
      </c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08"/>
      <c r="AT347" s="208"/>
      <c r="AU347" s="208"/>
      <c r="AV347" s="208"/>
      <c r="AW347" s="208"/>
      <c r="AX347" s="208"/>
      <c r="AY347" s="208"/>
      <c r="AZ347" s="208"/>
      <c r="BA347" s="208"/>
      <c r="BB347" s="208"/>
      <c r="BC347" s="208"/>
      <c r="BD347" s="208"/>
      <c r="BE347" s="208"/>
      <c r="BF347" s="208"/>
      <c r="BG347" s="208"/>
      <c r="BH347" s="208"/>
    </row>
    <row r="348" spans="1:60" outlineLevel="1" x14ac:dyDescent="0.25">
      <c r="A348" s="225"/>
      <c r="B348" s="226"/>
      <c r="C348" s="255" t="s">
        <v>210</v>
      </c>
      <c r="D348" s="229"/>
      <c r="E348" s="230">
        <v>12.04</v>
      </c>
      <c r="F348" s="227"/>
      <c r="G348" s="227"/>
      <c r="H348" s="227"/>
      <c r="I348" s="227"/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08"/>
      <c r="Z348" s="208"/>
      <c r="AA348" s="208"/>
      <c r="AB348" s="208"/>
      <c r="AC348" s="208"/>
      <c r="AD348" s="208"/>
      <c r="AE348" s="208"/>
      <c r="AF348" s="208"/>
      <c r="AG348" s="208" t="s">
        <v>142</v>
      </c>
      <c r="AH348" s="208">
        <v>0</v>
      </c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</row>
    <row r="349" spans="1:60" outlineLevel="1" x14ac:dyDescent="0.25">
      <c r="A349" s="225"/>
      <c r="B349" s="226"/>
      <c r="C349" s="255" t="s">
        <v>211</v>
      </c>
      <c r="D349" s="229"/>
      <c r="E349" s="230">
        <v>17.05</v>
      </c>
      <c r="F349" s="227"/>
      <c r="G349" s="227"/>
      <c r="H349" s="227"/>
      <c r="I349" s="227"/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08"/>
      <c r="Z349" s="208"/>
      <c r="AA349" s="208"/>
      <c r="AB349" s="208"/>
      <c r="AC349" s="208"/>
      <c r="AD349" s="208"/>
      <c r="AE349" s="208"/>
      <c r="AF349" s="208"/>
      <c r="AG349" s="208" t="s">
        <v>142</v>
      </c>
      <c r="AH349" s="208">
        <v>0</v>
      </c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</row>
    <row r="350" spans="1:60" outlineLevel="1" x14ac:dyDescent="0.25">
      <c r="A350" s="225"/>
      <c r="B350" s="226"/>
      <c r="C350" s="255" t="s">
        <v>212</v>
      </c>
      <c r="D350" s="229"/>
      <c r="E350" s="230">
        <v>4.9400000000000004</v>
      </c>
      <c r="F350" s="227"/>
      <c r="G350" s="227"/>
      <c r="H350" s="227"/>
      <c r="I350" s="227"/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08"/>
      <c r="Z350" s="208"/>
      <c r="AA350" s="208"/>
      <c r="AB350" s="208"/>
      <c r="AC350" s="208"/>
      <c r="AD350" s="208"/>
      <c r="AE350" s="208"/>
      <c r="AF350" s="208"/>
      <c r="AG350" s="208" t="s">
        <v>142</v>
      </c>
      <c r="AH350" s="208">
        <v>0</v>
      </c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</row>
    <row r="351" spans="1:60" ht="20.399999999999999" outlineLevel="1" x14ac:dyDescent="0.25">
      <c r="A351" s="240">
        <v>125</v>
      </c>
      <c r="B351" s="241" t="s">
        <v>487</v>
      </c>
      <c r="C351" s="254" t="s">
        <v>488</v>
      </c>
      <c r="D351" s="242" t="s">
        <v>158</v>
      </c>
      <c r="E351" s="243">
        <v>55.6</v>
      </c>
      <c r="F351" s="244"/>
      <c r="G351" s="245">
        <f>ROUND(E351*F351,2)</f>
        <v>0</v>
      </c>
      <c r="H351" s="228">
        <v>34.78</v>
      </c>
      <c r="I351" s="227">
        <f>ROUND(E351*H351,2)</f>
        <v>1933.77</v>
      </c>
      <c r="J351" s="228">
        <v>79.42</v>
      </c>
      <c r="K351" s="227">
        <f>ROUND(E351*J351,2)</f>
        <v>4415.75</v>
      </c>
      <c r="L351" s="227">
        <v>15</v>
      </c>
      <c r="M351" s="227">
        <f>G351*(1+L351/100)</f>
        <v>0</v>
      </c>
      <c r="N351" s="227">
        <v>8.0000000000000007E-5</v>
      </c>
      <c r="O351" s="227">
        <f>ROUND(E351*N351,2)</f>
        <v>0</v>
      </c>
      <c r="P351" s="227">
        <v>0</v>
      </c>
      <c r="Q351" s="227">
        <f>ROUND(E351*P351,2)</f>
        <v>0</v>
      </c>
      <c r="R351" s="227"/>
      <c r="S351" s="227" t="s">
        <v>137</v>
      </c>
      <c r="T351" s="227" t="s">
        <v>138</v>
      </c>
      <c r="U351" s="227">
        <v>0.13719999999999999</v>
      </c>
      <c r="V351" s="227">
        <f>ROUND(E351*U351,2)</f>
        <v>7.63</v>
      </c>
      <c r="W351" s="227"/>
      <c r="X351" s="227" t="s">
        <v>139</v>
      </c>
      <c r="Y351" s="208"/>
      <c r="Z351" s="208"/>
      <c r="AA351" s="208"/>
      <c r="AB351" s="208"/>
      <c r="AC351" s="208"/>
      <c r="AD351" s="208"/>
      <c r="AE351" s="208"/>
      <c r="AF351" s="208"/>
      <c r="AG351" s="208" t="s">
        <v>140</v>
      </c>
      <c r="AH351" s="208"/>
      <c r="AI351" s="208"/>
      <c r="AJ351" s="208"/>
      <c r="AK351" s="208"/>
      <c r="AL351" s="208"/>
      <c r="AM351" s="208"/>
      <c r="AN351" s="208"/>
      <c r="AO351" s="208"/>
      <c r="AP351" s="208"/>
      <c r="AQ351" s="208"/>
      <c r="AR351" s="208"/>
      <c r="AS351" s="208"/>
      <c r="AT351" s="208"/>
      <c r="AU351" s="208"/>
      <c r="AV351" s="208"/>
      <c r="AW351" s="208"/>
      <c r="AX351" s="208"/>
      <c r="AY351" s="208"/>
      <c r="AZ351" s="208"/>
      <c r="BA351" s="208"/>
      <c r="BB351" s="208"/>
      <c r="BC351" s="208"/>
      <c r="BD351" s="208"/>
      <c r="BE351" s="208"/>
      <c r="BF351" s="208"/>
      <c r="BG351" s="208"/>
      <c r="BH351" s="208"/>
    </row>
    <row r="352" spans="1:60" outlineLevel="1" x14ac:dyDescent="0.25">
      <c r="A352" s="225"/>
      <c r="B352" s="226"/>
      <c r="C352" s="255" t="s">
        <v>489</v>
      </c>
      <c r="D352" s="229"/>
      <c r="E352" s="230">
        <v>8</v>
      </c>
      <c r="F352" s="227"/>
      <c r="G352" s="227"/>
      <c r="H352" s="227"/>
      <c r="I352" s="227"/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08"/>
      <c r="Z352" s="208"/>
      <c r="AA352" s="208"/>
      <c r="AB352" s="208"/>
      <c r="AC352" s="208"/>
      <c r="AD352" s="208"/>
      <c r="AE352" s="208"/>
      <c r="AF352" s="208"/>
      <c r="AG352" s="208" t="s">
        <v>142</v>
      </c>
      <c r="AH352" s="208">
        <v>0</v>
      </c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</row>
    <row r="353" spans="1:60" outlineLevel="1" x14ac:dyDescent="0.25">
      <c r="A353" s="225"/>
      <c r="B353" s="226"/>
      <c r="C353" s="255" t="s">
        <v>490</v>
      </c>
      <c r="D353" s="229"/>
      <c r="E353" s="230">
        <v>10.4</v>
      </c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08"/>
      <c r="Z353" s="208"/>
      <c r="AA353" s="208"/>
      <c r="AB353" s="208"/>
      <c r="AC353" s="208"/>
      <c r="AD353" s="208"/>
      <c r="AE353" s="208"/>
      <c r="AF353" s="208"/>
      <c r="AG353" s="208" t="s">
        <v>142</v>
      </c>
      <c r="AH353" s="208">
        <v>0</v>
      </c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</row>
    <row r="354" spans="1:60" outlineLevel="1" x14ac:dyDescent="0.25">
      <c r="A354" s="225"/>
      <c r="B354" s="226"/>
      <c r="C354" s="255" t="s">
        <v>491</v>
      </c>
      <c r="D354" s="229"/>
      <c r="E354" s="230">
        <v>13.4</v>
      </c>
      <c r="F354" s="227"/>
      <c r="G354" s="227"/>
      <c r="H354" s="227"/>
      <c r="I354" s="227"/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  <c r="Y354" s="208"/>
      <c r="Z354" s="208"/>
      <c r="AA354" s="208"/>
      <c r="AB354" s="208"/>
      <c r="AC354" s="208"/>
      <c r="AD354" s="208"/>
      <c r="AE354" s="208"/>
      <c r="AF354" s="208"/>
      <c r="AG354" s="208" t="s">
        <v>142</v>
      </c>
      <c r="AH354" s="208">
        <v>0</v>
      </c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</row>
    <row r="355" spans="1:60" outlineLevel="1" x14ac:dyDescent="0.25">
      <c r="A355" s="225"/>
      <c r="B355" s="226"/>
      <c r="C355" s="255" t="s">
        <v>492</v>
      </c>
      <c r="D355" s="229"/>
      <c r="E355" s="230">
        <v>15.6</v>
      </c>
      <c r="F355" s="227"/>
      <c r="G355" s="227"/>
      <c r="H355" s="227"/>
      <c r="I355" s="227"/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  <c r="Y355" s="208"/>
      <c r="Z355" s="208"/>
      <c r="AA355" s="208"/>
      <c r="AB355" s="208"/>
      <c r="AC355" s="208"/>
      <c r="AD355" s="208"/>
      <c r="AE355" s="208"/>
      <c r="AF355" s="208"/>
      <c r="AG355" s="208" t="s">
        <v>142</v>
      </c>
      <c r="AH355" s="208">
        <v>0</v>
      </c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</row>
    <row r="356" spans="1:60" outlineLevel="1" x14ac:dyDescent="0.25">
      <c r="A356" s="225"/>
      <c r="B356" s="226"/>
      <c r="C356" s="255" t="s">
        <v>493</v>
      </c>
      <c r="D356" s="229"/>
      <c r="E356" s="230">
        <v>8.1999999999999993</v>
      </c>
      <c r="F356" s="227"/>
      <c r="G356" s="227"/>
      <c r="H356" s="227"/>
      <c r="I356" s="227"/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  <c r="Y356" s="208"/>
      <c r="Z356" s="208"/>
      <c r="AA356" s="208"/>
      <c r="AB356" s="208"/>
      <c r="AC356" s="208"/>
      <c r="AD356" s="208"/>
      <c r="AE356" s="208"/>
      <c r="AF356" s="208"/>
      <c r="AG356" s="208" t="s">
        <v>142</v>
      </c>
      <c r="AH356" s="208">
        <v>0</v>
      </c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</row>
    <row r="357" spans="1:60" ht="20.399999999999999" outlineLevel="1" x14ac:dyDescent="0.25">
      <c r="A357" s="240">
        <v>126</v>
      </c>
      <c r="B357" s="241" t="s">
        <v>494</v>
      </c>
      <c r="C357" s="254" t="s">
        <v>495</v>
      </c>
      <c r="D357" s="242" t="s">
        <v>150</v>
      </c>
      <c r="E357" s="243">
        <v>52.83</v>
      </c>
      <c r="F357" s="244"/>
      <c r="G357" s="245">
        <f>ROUND(E357*F357,2)</f>
        <v>0</v>
      </c>
      <c r="H357" s="228">
        <v>0</v>
      </c>
      <c r="I357" s="227">
        <f>ROUND(E357*H357,2)</f>
        <v>0</v>
      </c>
      <c r="J357" s="228">
        <v>111.9</v>
      </c>
      <c r="K357" s="227">
        <f>ROUND(E357*J357,2)</f>
        <v>5911.68</v>
      </c>
      <c r="L357" s="227">
        <v>15</v>
      </c>
      <c r="M357" s="227">
        <f>G357*(1+L357/100)</f>
        <v>0</v>
      </c>
      <c r="N357" s="227">
        <v>0</v>
      </c>
      <c r="O357" s="227">
        <f>ROUND(E357*N357,2)</f>
        <v>0</v>
      </c>
      <c r="P357" s="227">
        <v>1E-3</v>
      </c>
      <c r="Q357" s="227">
        <f>ROUND(E357*P357,2)</f>
        <v>0.05</v>
      </c>
      <c r="R357" s="227"/>
      <c r="S357" s="227" t="s">
        <v>137</v>
      </c>
      <c r="T357" s="227" t="s">
        <v>138</v>
      </c>
      <c r="U357" s="227">
        <v>0.255</v>
      </c>
      <c r="V357" s="227">
        <f>ROUND(E357*U357,2)</f>
        <v>13.47</v>
      </c>
      <c r="W357" s="227"/>
      <c r="X357" s="227" t="s">
        <v>139</v>
      </c>
      <c r="Y357" s="208"/>
      <c r="Z357" s="208"/>
      <c r="AA357" s="208"/>
      <c r="AB357" s="208"/>
      <c r="AC357" s="208"/>
      <c r="AD357" s="208"/>
      <c r="AE357" s="208"/>
      <c r="AF357" s="208"/>
      <c r="AG357" s="208" t="s">
        <v>140</v>
      </c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</row>
    <row r="358" spans="1:60" outlineLevel="1" x14ac:dyDescent="0.25">
      <c r="A358" s="225"/>
      <c r="B358" s="226"/>
      <c r="C358" s="255" t="s">
        <v>168</v>
      </c>
      <c r="D358" s="229"/>
      <c r="E358" s="230">
        <v>7.34</v>
      </c>
      <c r="F358" s="227"/>
      <c r="G358" s="227"/>
      <c r="H358" s="227"/>
      <c r="I358" s="227"/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  <c r="Y358" s="208"/>
      <c r="Z358" s="208"/>
      <c r="AA358" s="208"/>
      <c r="AB358" s="208"/>
      <c r="AC358" s="208"/>
      <c r="AD358" s="208"/>
      <c r="AE358" s="208"/>
      <c r="AF358" s="208"/>
      <c r="AG358" s="208" t="s">
        <v>142</v>
      </c>
      <c r="AH358" s="208">
        <v>0</v>
      </c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8"/>
      <c r="BG358" s="208"/>
      <c r="BH358" s="208"/>
    </row>
    <row r="359" spans="1:60" outlineLevel="1" x14ac:dyDescent="0.25">
      <c r="A359" s="225"/>
      <c r="B359" s="226"/>
      <c r="C359" s="255" t="s">
        <v>209</v>
      </c>
      <c r="D359" s="229"/>
      <c r="E359" s="230">
        <v>7.75</v>
      </c>
      <c r="F359" s="227"/>
      <c r="G359" s="227"/>
      <c r="H359" s="227"/>
      <c r="I359" s="227"/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  <c r="Y359" s="208"/>
      <c r="Z359" s="208"/>
      <c r="AA359" s="208"/>
      <c r="AB359" s="208"/>
      <c r="AC359" s="208"/>
      <c r="AD359" s="208"/>
      <c r="AE359" s="208"/>
      <c r="AF359" s="208"/>
      <c r="AG359" s="208" t="s">
        <v>142</v>
      </c>
      <c r="AH359" s="208">
        <v>0</v>
      </c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</row>
    <row r="360" spans="1:60" outlineLevel="1" x14ac:dyDescent="0.25">
      <c r="A360" s="225"/>
      <c r="B360" s="226"/>
      <c r="C360" s="255" t="s">
        <v>210</v>
      </c>
      <c r="D360" s="229"/>
      <c r="E360" s="230">
        <v>12.04</v>
      </c>
      <c r="F360" s="227"/>
      <c r="G360" s="227"/>
      <c r="H360" s="227"/>
      <c r="I360" s="227"/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  <c r="Y360" s="208"/>
      <c r="Z360" s="208"/>
      <c r="AA360" s="208"/>
      <c r="AB360" s="208"/>
      <c r="AC360" s="208"/>
      <c r="AD360" s="208"/>
      <c r="AE360" s="208"/>
      <c r="AF360" s="208"/>
      <c r="AG360" s="208" t="s">
        <v>142</v>
      </c>
      <c r="AH360" s="208">
        <v>0</v>
      </c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</row>
    <row r="361" spans="1:60" outlineLevel="1" x14ac:dyDescent="0.25">
      <c r="A361" s="225"/>
      <c r="B361" s="226"/>
      <c r="C361" s="255" t="s">
        <v>211</v>
      </c>
      <c r="D361" s="229"/>
      <c r="E361" s="230">
        <v>17.05</v>
      </c>
      <c r="F361" s="227"/>
      <c r="G361" s="227"/>
      <c r="H361" s="227"/>
      <c r="I361" s="227"/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  <c r="Y361" s="208"/>
      <c r="Z361" s="208"/>
      <c r="AA361" s="208"/>
      <c r="AB361" s="208"/>
      <c r="AC361" s="208"/>
      <c r="AD361" s="208"/>
      <c r="AE361" s="208"/>
      <c r="AF361" s="208"/>
      <c r="AG361" s="208" t="s">
        <v>142</v>
      </c>
      <c r="AH361" s="208">
        <v>0</v>
      </c>
      <c r="AI361" s="208"/>
      <c r="AJ361" s="208"/>
      <c r="AK361" s="208"/>
      <c r="AL361" s="208"/>
      <c r="AM361" s="208"/>
      <c r="AN361" s="208"/>
      <c r="AO361" s="208"/>
      <c r="AP361" s="208"/>
      <c r="AQ361" s="208"/>
      <c r="AR361" s="208"/>
      <c r="AS361" s="208"/>
      <c r="AT361" s="208"/>
      <c r="AU361" s="208"/>
      <c r="AV361" s="208"/>
      <c r="AW361" s="208"/>
      <c r="AX361" s="208"/>
      <c r="AY361" s="208"/>
      <c r="AZ361" s="208"/>
      <c r="BA361" s="208"/>
      <c r="BB361" s="208"/>
      <c r="BC361" s="208"/>
      <c r="BD361" s="208"/>
      <c r="BE361" s="208"/>
      <c r="BF361" s="208"/>
      <c r="BG361" s="208"/>
      <c r="BH361" s="208"/>
    </row>
    <row r="362" spans="1:60" outlineLevel="1" x14ac:dyDescent="0.25">
      <c r="A362" s="225"/>
      <c r="B362" s="226"/>
      <c r="C362" s="255" t="s">
        <v>212</v>
      </c>
      <c r="D362" s="229"/>
      <c r="E362" s="230">
        <v>4.9400000000000004</v>
      </c>
      <c r="F362" s="227"/>
      <c r="G362" s="227"/>
      <c r="H362" s="227"/>
      <c r="I362" s="227"/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08"/>
      <c r="Z362" s="208"/>
      <c r="AA362" s="208"/>
      <c r="AB362" s="208"/>
      <c r="AC362" s="208"/>
      <c r="AD362" s="208"/>
      <c r="AE362" s="208"/>
      <c r="AF362" s="208"/>
      <c r="AG362" s="208" t="s">
        <v>142</v>
      </c>
      <c r="AH362" s="208">
        <v>0</v>
      </c>
      <c r="AI362" s="208"/>
      <c r="AJ362" s="208"/>
      <c r="AK362" s="208"/>
      <c r="AL362" s="208"/>
      <c r="AM362" s="208"/>
      <c r="AN362" s="208"/>
      <c r="AO362" s="208"/>
      <c r="AP362" s="208"/>
      <c r="AQ362" s="208"/>
      <c r="AR362" s="208"/>
      <c r="AS362" s="208"/>
      <c r="AT362" s="208"/>
      <c r="AU362" s="208"/>
      <c r="AV362" s="208"/>
      <c r="AW362" s="208"/>
      <c r="AX362" s="208"/>
      <c r="AY362" s="208"/>
      <c r="AZ362" s="208"/>
      <c r="BA362" s="208"/>
      <c r="BB362" s="208"/>
      <c r="BC362" s="208"/>
      <c r="BD362" s="208"/>
      <c r="BE362" s="208"/>
      <c r="BF362" s="208"/>
      <c r="BG362" s="208"/>
      <c r="BH362" s="208"/>
    </row>
    <row r="363" spans="1:60" outlineLevel="1" x14ac:dyDescent="0.25">
      <c r="A363" s="225"/>
      <c r="B363" s="226"/>
      <c r="C363" s="255" t="s">
        <v>445</v>
      </c>
      <c r="D363" s="229"/>
      <c r="E363" s="230">
        <v>2.72</v>
      </c>
      <c r="F363" s="227"/>
      <c r="G363" s="227"/>
      <c r="H363" s="227"/>
      <c r="I363" s="227"/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  <c r="Y363" s="208"/>
      <c r="Z363" s="208"/>
      <c r="AA363" s="208"/>
      <c r="AB363" s="208"/>
      <c r="AC363" s="208"/>
      <c r="AD363" s="208"/>
      <c r="AE363" s="208"/>
      <c r="AF363" s="208"/>
      <c r="AG363" s="208" t="s">
        <v>142</v>
      </c>
      <c r="AH363" s="208">
        <v>0</v>
      </c>
      <c r="AI363" s="208"/>
      <c r="AJ363" s="208"/>
      <c r="AK363" s="208"/>
      <c r="AL363" s="208"/>
      <c r="AM363" s="208"/>
      <c r="AN363" s="208"/>
      <c r="AO363" s="208"/>
      <c r="AP363" s="208"/>
      <c r="AQ363" s="208"/>
      <c r="AR363" s="208"/>
      <c r="AS363" s="208"/>
      <c r="AT363" s="208"/>
      <c r="AU363" s="208"/>
      <c r="AV363" s="208"/>
      <c r="AW363" s="208"/>
      <c r="AX363" s="208"/>
      <c r="AY363" s="208"/>
      <c r="AZ363" s="208"/>
      <c r="BA363" s="208"/>
      <c r="BB363" s="208"/>
      <c r="BC363" s="208"/>
      <c r="BD363" s="208"/>
      <c r="BE363" s="208"/>
      <c r="BF363" s="208"/>
      <c r="BG363" s="208"/>
      <c r="BH363" s="208"/>
    </row>
    <row r="364" spans="1:60" outlineLevel="1" x14ac:dyDescent="0.25">
      <c r="A364" s="225"/>
      <c r="B364" s="226"/>
      <c r="C364" s="255" t="s">
        <v>446</v>
      </c>
      <c r="D364" s="229"/>
      <c r="E364" s="230">
        <v>0.99</v>
      </c>
      <c r="F364" s="227"/>
      <c r="G364" s="227"/>
      <c r="H364" s="227"/>
      <c r="I364" s="227"/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  <c r="Y364" s="208"/>
      <c r="Z364" s="208"/>
      <c r="AA364" s="208"/>
      <c r="AB364" s="208"/>
      <c r="AC364" s="208"/>
      <c r="AD364" s="208"/>
      <c r="AE364" s="208"/>
      <c r="AF364" s="208"/>
      <c r="AG364" s="208" t="s">
        <v>142</v>
      </c>
      <c r="AH364" s="208">
        <v>0</v>
      </c>
      <c r="AI364" s="208"/>
      <c r="AJ364" s="208"/>
      <c r="AK364" s="208"/>
      <c r="AL364" s="208"/>
      <c r="AM364" s="208"/>
      <c r="AN364" s="208"/>
      <c r="AO364" s="208"/>
      <c r="AP364" s="208"/>
      <c r="AQ364" s="208"/>
      <c r="AR364" s="208"/>
      <c r="AS364" s="208"/>
      <c r="AT364" s="208"/>
      <c r="AU364" s="208"/>
      <c r="AV364" s="208"/>
      <c r="AW364" s="208"/>
      <c r="AX364" s="208"/>
      <c r="AY364" s="208"/>
      <c r="AZ364" s="208"/>
      <c r="BA364" s="208"/>
      <c r="BB364" s="208"/>
      <c r="BC364" s="208"/>
      <c r="BD364" s="208"/>
      <c r="BE364" s="208"/>
      <c r="BF364" s="208"/>
      <c r="BG364" s="208"/>
      <c r="BH364" s="208"/>
    </row>
    <row r="365" spans="1:60" ht="20.399999999999999" outlineLevel="1" x14ac:dyDescent="0.25">
      <c r="A365" s="240">
        <v>127</v>
      </c>
      <c r="B365" s="241" t="s">
        <v>496</v>
      </c>
      <c r="C365" s="254" t="s">
        <v>497</v>
      </c>
      <c r="D365" s="242" t="s">
        <v>150</v>
      </c>
      <c r="E365" s="243">
        <v>49.12</v>
      </c>
      <c r="F365" s="244"/>
      <c r="G365" s="245">
        <f>ROUND(E365*F365,2)</f>
        <v>0</v>
      </c>
      <c r="H365" s="228">
        <v>501.08</v>
      </c>
      <c r="I365" s="227">
        <f>ROUND(E365*H365,2)</f>
        <v>24613.05</v>
      </c>
      <c r="J365" s="228">
        <v>217.02</v>
      </c>
      <c r="K365" s="227">
        <f>ROUND(E365*J365,2)</f>
        <v>10660.02</v>
      </c>
      <c r="L365" s="227">
        <v>15</v>
      </c>
      <c r="M365" s="227">
        <f>G365*(1+L365/100)</f>
        <v>0</v>
      </c>
      <c r="N365" s="227">
        <v>3.46E-3</v>
      </c>
      <c r="O365" s="227">
        <f>ROUND(E365*N365,2)</f>
        <v>0.17</v>
      </c>
      <c r="P365" s="227">
        <v>0</v>
      </c>
      <c r="Q365" s="227">
        <f>ROUND(E365*P365,2)</f>
        <v>0</v>
      </c>
      <c r="R365" s="227"/>
      <c r="S365" s="227" t="s">
        <v>137</v>
      </c>
      <c r="T365" s="227" t="s">
        <v>138</v>
      </c>
      <c r="U365" s="227">
        <v>0.38</v>
      </c>
      <c r="V365" s="227">
        <f>ROUND(E365*U365,2)</f>
        <v>18.670000000000002</v>
      </c>
      <c r="W365" s="227"/>
      <c r="X365" s="227" t="s">
        <v>139</v>
      </c>
      <c r="Y365" s="208"/>
      <c r="Z365" s="208"/>
      <c r="AA365" s="208"/>
      <c r="AB365" s="208"/>
      <c r="AC365" s="208"/>
      <c r="AD365" s="208"/>
      <c r="AE365" s="208"/>
      <c r="AF365" s="208"/>
      <c r="AG365" s="208" t="s">
        <v>140</v>
      </c>
      <c r="AH365" s="208"/>
      <c r="AI365" s="208"/>
      <c r="AJ365" s="208"/>
      <c r="AK365" s="208"/>
      <c r="AL365" s="208"/>
      <c r="AM365" s="208"/>
      <c r="AN365" s="208"/>
      <c r="AO365" s="208"/>
      <c r="AP365" s="208"/>
      <c r="AQ365" s="208"/>
      <c r="AR365" s="208"/>
      <c r="AS365" s="208"/>
      <c r="AT365" s="208"/>
      <c r="AU365" s="208"/>
      <c r="AV365" s="208"/>
      <c r="AW365" s="208"/>
      <c r="AX365" s="208"/>
      <c r="AY365" s="208"/>
      <c r="AZ365" s="208"/>
      <c r="BA365" s="208"/>
      <c r="BB365" s="208"/>
      <c r="BC365" s="208"/>
      <c r="BD365" s="208"/>
      <c r="BE365" s="208"/>
      <c r="BF365" s="208"/>
      <c r="BG365" s="208"/>
      <c r="BH365" s="208"/>
    </row>
    <row r="366" spans="1:60" outlineLevel="1" x14ac:dyDescent="0.25">
      <c r="A366" s="225"/>
      <c r="B366" s="226"/>
      <c r="C366" s="255" t="s">
        <v>168</v>
      </c>
      <c r="D366" s="229"/>
      <c r="E366" s="230">
        <v>7.34</v>
      </c>
      <c r="F366" s="227"/>
      <c r="G366" s="227"/>
      <c r="H366" s="227"/>
      <c r="I366" s="227"/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  <c r="Y366" s="208"/>
      <c r="Z366" s="208"/>
      <c r="AA366" s="208"/>
      <c r="AB366" s="208"/>
      <c r="AC366" s="208"/>
      <c r="AD366" s="208"/>
      <c r="AE366" s="208"/>
      <c r="AF366" s="208"/>
      <c r="AG366" s="208" t="s">
        <v>142</v>
      </c>
      <c r="AH366" s="208">
        <v>0</v>
      </c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208"/>
      <c r="BA366" s="208"/>
      <c r="BB366" s="208"/>
      <c r="BC366" s="208"/>
      <c r="BD366" s="208"/>
      <c r="BE366" s="208"/>
      <c r="BF366" s="208"/>
      <c r="BG366" s="208"/>
      <c r="BH366" s="208"/>
    </row>
    <row r="367" spans="1:60" outlineLevel="1" x14ac:dyDescent="0.25">
      <c r="A367" s="225"/>
      <c r="B367" s="226"/>
      <c r="C367" s="255" t="s">
        <v>209</v>
      </c>
      <c r="D367" s="229"/>
      <c r="E367" s="230">
        <v>7.75</v>
      </c>
      <c r="F367" s="227"/>
      <c r="G367" s="227"/>
      <c r="H367" s="227"/>
      <c r="I367" s="227"/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  <c r="Y367" s="208"/>
      <c r="Z367" s="208"/>
      <c r="AA367" s="208"/>
      <c r="AB367" s="208"/>
      <c r="AC367" s="208"/>
      <c r="AD367" s="208"/>
      <c r="AE367" s="208"/>
      <c r="AF367" s="208"/>
      <c r="AG367" s="208" t="s">
        <v>142</v>
      </c>
      <c r="AH367" s="208">
        <v>0</v>
      </c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8"/>
      <c r="AT367" s="208"/>
      <c r="AU367" s="208"/>
      <c r="AV367" s="208"/>
      <c r="AW367" s="208"/>
      <c r="AX367" s="208"/>
      <c r="AY367" s="208"/>
      <c r="AZ367" s="208"/>
      <c r="BA367" s="208"/>
      <c r="BB367" s="208"/>
      <c r="BC367" s="208"/>
      <c r="BD367" s="208"/>
      <c r="BE367" s="208"/>
      <c r="BF367" s="208"/>
      <c r="BG367" s="208"/>
      <c r="BH367" s="208"/>
    </row>
    <row r="368" spans="1:60" outlineLevel="1" x14ac:dyDescent="0.25">
      <c r="A368" s="225"/>
      <c r="B368" s="226"/>
      <c r="C368" s="255" t="s">
        <v>210</v>
      </c>
      <c r="D368" s="229"/>
      <c r="E368" s="230">
        <v>12.04</v>
      </c>
      <c r="F368" s="227"/>
      <c r="G368" s="227"/>
      <c r="H368" s="227"/>
      <c r="I368" s="227"/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  <c r="Y368" s="208"/>
      <c r="Z368" s="208"/>
      <c r="AA368" s="208"/>
      <c r="AB368" s="208"/>
      <c r="AC368" s="208"/>
      <c r="AD368" s="208"/>
      <c r="AE368" s="208"/>
      <c r="AF368" s="208"/>
      <c r="AG368" s="208" t="s">
        <v>142</v>
      </c>
      <c r="AH368" s="208">
        <v>0</v>
      </c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8"/>
      <c r="AT368" s="208"/>
      <c r="AU368" s="208"/>
      <c r="AV368" s="208"/>
      <c r="AW368" s="208"/>
      <c r="AX368" s="208"/>
      <c r="AY368" s="208"/>
      <c r="AZ368" s="208"/>
      <c r="BA368" s="208"/>
      <c r="BB368" s="208"/>
      <c r="BC368" s="208"/>
      <c r="BD368" s="208"/>
      <c r="BE368" s="208"/>
      <c r="BF368" s="208"/>
      <c r="BG368" s="208"/>
      <c r="BH368" s="208"/>
    </row>
    <row r="369" spans="1:60" outlineLevel="1" x14ac:dyDescent="0.25">
      <c r="A369" s="225"/>
      <c r="B369" s="226"/>
      <c r="C369" s="255" t="s">
        <v>211</v>
      </c>
      <c r="D369" s="229"/>
      <c r="E369" s="230">
        <v>17.05</v>
      </c>
      <c r="F369" s="227"/>
      <c r="G369" s="227"/>
      <c r="H369" s="227"/>
      <c r="I369" s="227"/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  <c r="Y369" s="208"/>
      <c r="Z369" s="208"/>
      <c r="AA369" s="208"/>
      <c r="AB369" s="208"/>
      <c r="AC369" s="208"/>
      <c r="AD369" s="208"/>
      <c r="AE369" s="208"/>
      <c r="AF369" s="208"/>
      <c r="AG369" s="208" t="s">
        <v>142</v>
      </c>
      <c r="AH369" s="208">
        <v>0</v>
      </c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208"/>
      <c r="AZ369" s="208"/>
      <c r="BA369" s="208"/>
      <c r="BB369" s="208"/>
      <c r="BC369" s="208"/>
      <c r="BD369" s="208"/>
      <c r="BE369" s="208"/>
      <c r="BF369" s="208"/>
      <c r="BG369" s="208"/>
      <c r="BH369" s="208"/>
    </row>
    <row r="370" spans="1:60" outlineLevel="1" x14ac:dyDescent="0.25">
      <c r="A370" s="225"/>
      <c r="B370" s="226"/>
      <c r="C370" s="255" t="s">
        <v>212</v>
      </c>
      <c r="D370" s="229"/>
      <c r="E370" s="230">
        <v>4.9400000000000004</v>
      </c>
      <c r="F370" s="227"/>
      <c r="G370" s="227"/>
      <c r="H370" s="227"/>
      <c r="I370" s="227"/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  <c r="Y370" s="208"/>
      <c r="Z370" s="208"/>
      <c r="AA370" s="208"/>
      <c r="AB370" s="208"/>
      <c r="AC370" s="208"/>
      <c r="AD370" s="208"/>
      <c r="AE370" s="208"/>
      <c r="AF370" s="208"/>
      <c r="AG370" s="208" t="s">
        <v>142</v>
      </c>
      <c r="AH370" s="208">
        <v>0</v>
      </c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</row>
    <row r="371" spans="1:60" outlineLevel="1" x14ac:dyDescent="0.25">
      <c r="A371" s="240">
        <v>128</v>
      </c>
      <c r="B371" s="241" t="s">
        <v>498</v>
      </c>
      <c r="C371" s="254" t="s">
        <v>499</v>
      </c>
      <c r="D371" s="242" t="s">
        <v>158</v>
      </c>
      <c r="E371" s="243">
        <v>1.4</v>
      </c>
      <c r="F371" s="244"/>
      <c r="G371" s="245">
        <f>ROUND(E371*F371,2)</f>
        <v>0</v>
      </c>
      <c r="H371" s="228">
        <v>0</v>
      </c>
      <c r="I371" s="227">
        <f>ROUND(E371*H371,2)</f>
        <v>0</v>
      </c>
      <c r="J371" s="228">
        <v>84.9</v>
      </c>
      <c r="K371" s="227">
        <f>ROUND(E371*J371,2)</f>
        <v>118.86</v>
      </c>
      <c r="L371" s="227">
        <v>15</v>
      </c>
      <c r="M371" s="227">
        <f>G371*(1+L371/100)</f>
        <v>0</v>
      </c>
      <c r="N371" s="227">
        <v>0</v>
      </c>
      <c r="O371" s="227">
        <f>ROUND(E371*N371,2)</f>
        <v>0</v>
      </c>
      <c r="P371" s="227">
        <v>0</v>
      </c>
      <c r="Q371" s="227">
        <f>ROUND(E371*P371,2)</f>
        <v>0</v>
      </c>
      <c r="R371" s="227"/>
      <c r="S371" s="227" t="s">
        <v>137</v>
      </c>
      <c r="T371" s="227" t="s">
        <v>138</v>
      </c>
      <c r="U371" s="227">
        <v>0.152</v>
      </c>
      <c r="V371" s="227">
        <f>ROUND(E371*U371,2)</f>
        <v>0.21</v>
      </c>
      <c r="W371" s="227"/>
      <c r="X371" s="227" t="s">
        <v>139</v>
      </c>
      <c r="Y371" s="208"/>
      <c r="Z371" s="208"/>
      <c r="AA371" s="208"/>
      <c r="AB371" s="208"/>
      <c r="AC371" s="208"/>
      <c r="AD371" s="208"/>
      <c r="AE371" s="208"/>
      <c r="AF371" s="208"/>
      <c r="AG371" s="208" t="s">
        <v>140</v>
      </c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</row>
    <row r="372" spans="1:60" outlineLevel="1" x14ac:dyDescent="0.25">
      <c r="A372" s="225"/>
      <c r="B372" s="226"/>
      <c r="C372" s="255" t="s">
        <v>500</v>
      </c>
      <c r="D372" s="229"/>
      <c r="E372" s="230">
        <v>1.4</v>
      </c>
      <c r="F372" s="227"/>
      <c r="G372" s="227"/>
      <c r="H372" s="227"/>
      <c r="I372" s="227"/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  <c r="Y372" s="208"/>
      <c r="Z372" s="208"/>
      <c r="AA372" s="208"/>
      <c r="AB372" s="208"/>
      <c r="AC372" s="208"/>
      <c r="AD372" s="208"/>
      <c r="AE372" s="208"/>
      <c r="AF372" s="208"/>
      <c r="AG372" s="208" t="s">
        <v>142</v>
      </c>
      <c r="AH372" s="208">
        <v>0</v>
      </c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</row>
    <row r="373" spans="1:60" ht="20.399999999999999" outlineLevel="1" x14ac:dyDescent="0.25">
      <c r="A373" s="240">
        <v>129</v>
      </c>
      <c r="B373" s="241" t="s">
        <v>501</v>
      </c>
      <c r="C373" s="254" t="s">
        <v>502</v>
      </c>
      <c r="D373" s="242" t="s">
        <v>158</v>
      </c>
      <c r="E373" s="243">
        <v>24.56</v>
      </c>
      <c r="F373" s="244"/>
      <c r="G373" s="245">
        <f>ROUND(E373*F373,2)</f>
        <v>0</v>
      </c>
      <c r="H373" s="228">
        <v>11.47</v>
      </c>
      <c r="I373" s="227">
        <f>ROUND(E373*H373,2)</f>
        <v>281.7</v>
      </c>
      <c r="J373" s="228">
        <v>44.33</v>
      </c>
      <c r="K373" s="227">
        <f>ROUND(E373*J373,2)</f>
        <v>1088.74</v>
      </c>
      <c r="L373" s="227">
        <v>15</v>
      </c>
      <c r="M373" s="227">
        <f>G373*(1+L373/100)</f>
        <v>0</v>
      </c>
      <c r="N373" s="227">
        <v>4.0000000000000003E-5</v>
      </c>
      <c r="O373" s="227">
        <f>ROUND(E373*N373,2)</f>
        <v>0</v>
      </c>
      <c r="P373" s="227">
        <v>0</v>
      </c>
      <c r="Q373" s="227">
        <f>ROUND(E373*P373,2)</f>
        <v>0</v>
      </c>
      <c r="R373" s="227"/>
      <c r="S373" s="227" t="s">
        <v>137</v>
      </c>
      <c r="T373" s="227" t="s">
        <v>138</v>
      </c>
      <c r="U373" s="227">
        <v>7.8200000000000006E-2</v>
      </c>
      <c r="V373" s="227">
        <f>ROUND(E373*U373,2)</f>
        <v>1.92</v>
      </c>
      <c r="W373" s="227"/>
      <c r="X373" s="227" t="s">
        <v>139</v>
      </c>
      <c r="Y373" s="208"/>
      <c r="Z373" s="208"/>
      <c r="AA373" s="208"/>
      <c r="AB373" s="208"/>
      <c r="AC373" s="208"/>
      <c r="AD373" s="208"/>
      <c r="AE373" s="208"/>
      <c r="AF373" s="208"/>
      <c r="AG373" s="208" t="s">
        <v>140</v>
      </c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</row>
    <row r="374" spans="1:60" outlineLevel="1" x14ac:dyDescent="0.25">
      <c r="A374" s="225"/>
      <c r="B374" s="226"/>
      <c r="C374" s="257" t="s">
        <v>475</v>
      </c>
      <c r="D374" s="231"/>
      <c r="E374" s="232"/>
      <c r="F374" s="227"/>
      <c r="G374" s="227"/>
      <c r="H374" s="227"/>
      <c r="I374" s="227"/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  <c r="Y374" s="208"/>
      <c r="Z374" s="208"/>
      <c r="AA374" s="208"/>
      <c r="AB374" s="208"/>
      <c r="AC374" s="208"/>
      <c r="AD374" s="208"/>
      <c r="AE374" s="208"/>
      <c r="AF374" s="208"/>
      <c r="AG374" s="208" t="s">
        <v>142</v>
      </c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</row>
    <row r="375" spans="1:60" outlineLevel="1" x14ac:dyDescent="0.25">
      <c r="A375" s="225"/>
      <c r="B375" s="226"/>
      <c r="C375" s="258" t="s">
        <v>503</v>
      </c>
      <c r="D375" s="231"/>
      <c r="E375" s="232">
        <v>7.34</v>
      </c>
      <c r="F375" s="227"/>
      <c r="G375" s="227"/>
      <c r="H375" s="227"/>
      <c r="I375" s="227"/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  <c r="Y375" s="208"/>
      <c r="Z375" s="208"/>
      <c r="AA375" s="208"/>
      <c r="AB375" s="208"/>
      <c r="AC375" s="208"/>
      <c r="AD375" s="208"/>
      <c r="AE375" s="208"/>
      <c r="AF375" s="208"/>
      <c r="AG375" s="208" t="s">
        <v>142</v>
      </c>
      <c r="AH375" s="208">
        <v>2</v>
      </c>
      <c r="AI375" s="208"/>
      <c r="AJ375" s="208"/>
      <c r="AK375" s="208"/>
      <c r="AL375" s="208"/>
      <c r="AM375" s="208"/>
      <c r="AN375" s="208"/>
      <c r="AO375" s="208"/>
      <c r="AP375" s="208"/>
      <c r="AQ375" s="208"/>
      <c r="AR375" s="208"/>
      <c r="AS375" s="208"/>
      <c r="AT375" s="208"/>
      <c r="AU375" s="208"/>
      <c r="AV375" s="208"/>
      <c r="AW375" s="208"/>
      <c r="AX375" s="208"/>
      <c r="AY375" s="208"/>
      <c r="AZ375" s="208"/>
      <c r="BA375" s="208"/>
      <c r="BB375" s="208"/>
      <c r="BC375" s="208"/>
      <c r="BD375" s="208"/>
      <c r="BE375" s="208"/>
      <c r="BF375" s="208"/>
      <c r="BG375" s="208"/>
      <c r="BH375" s="208"/>
    </row>
    <row r="376" spans="1:60" outlineLevel="1" x14ac:dyDescent="0.25">
      <c r="A376" s="225"/>
      <c r="B376" s="226"/>
      <c r="C376" s="258" t="s">
        <v>504</v>
      </c>
      <c r="D376" s="231"/>
      <c r="E376" s="232">
        <v>7.75</v>
      </c>
      <c r="F376" s="227"/>
      <c r="G376" s="227"/>
      <c r="H376" s="227"/>
      <c r="I376" s="227"/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08"/>
      <c r="Z376" s="208"/>
      <c r="AA376" s="208"/>
      <c r="AB376" s="208"/>
      <c r="AC376" s="208"/>
      <c r="AD376" s="208"/>
      <c r="AE376" s="208"/>
      <c r="AF376" s="208"/>
      <c r="AG376" s="208" t="s">
        <v>142</v>
      </c>
      <c r="AH376" s="208">
        <v>2</v>
      </c>
      <c r="AI376" s="208"/>
      <c r="AJ376" s="208"/>
      <c r="AK376" s="208"/>
      <c r="AL376" s="208"/>
      <c r="AM376" s="208"/>
      <c r="AN376" s="208"/>
      <c r="AO376" s="208"/>
      <c r="AP376" s="208"/>
      <c r="AQ376" s="208"/>
      <c r="AR376" s="208"/>
      <c r="AS376" s="208"/>
      <c r="AT376" s="208"/>
      <c r="AU376" s="208"/>
      <c r="AV376" s="208"/>
      <c r="AW376" s="208"/>
      <c r="AX376" s="208"/>
      <c r="AY376" s="208"/>
      <c r="AZ376" s="208"/>
      <c r="BA376" s="208"/>
      <c r="BB376" s="208"/>
      <c r="BC376" s="208"/>
      <c r="BD376" s="208"/>
      <c r="BE376" s="208"/>
      <c r="BF376" s="208"/>
      <c r="BG376" s="208"/>
      <c r="BH376" s="208"/>
    </row>
    <row r="377" spans="1:60" outlineLevel="1" x14ac:dyDescent="0.25">
      <c r="A377" s="225"/>
      <c r="B377" s="226"/>
      <c r="C377" s="258" t="s">
        <v>505</v>
      </c>
      <c r="D377" s="231"/>
      <c r="E377" s="232">
        <v>12.04</v>
      </c>
      <c r="F377" s="227"/>
      <c r="G377" s="227"/>
      <c r="H377" s="227"/>
      <c r="I377" s="227"/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  <c r="Y377" s="208"/>
      <c r="Z377" s="208"/>
      <c r="AA377" s="208"/>
      <c r="AB377" s="208"/>
      <c r="AC377" s="208"/>
      <c r="AD377" s="208"/>
      <c r="AE377" s="208"/>
      <c r="AF377" s="208"/>
      <c r="AG377" s="208" t="s">
        <v>142</v>
      </c>
      <c r="AH377" s="208">
        <v>2</v>
      </c>
      <c r="AI377" s="208"/>
      <c r="AJ377" s="208"/>
      <c r="AK377" s="208"/>
      <c r="AL377" s="208"/>
      <c r="AM377" s="208"/>
      <c r="AN377" s="208"/>
      <c r="AO377" s="208"/>
      <c r="AP377" s="208"/>
      <c r="AQ377" s="208"/>
      <c r="AR377" s="208"/>
      <c r="AS377" s="208"/>
      <c r="AT377" s="208"/>
      <c r="AU377" s="208"/>
      <c r="AV377" s="208"/>
      <c r="AW377" s="208"/>
      <c r="AX377" s="208"/>
      <c r="AY377" s="208"/>
      <c r="AZ377" s="208"/>
      <c r="BA377" s="208"/>
      <c r="BB377" s="208"/>
      <c r="BC377" s="208"/>
      <c r="BD377" s="208"/>
      <c r="BE377" s="208"/>
      <c r="BF377" s="208"/>
      <c r="BG377" s="208"/>
      <c r="BH377" s="208"/>
    </row>
    <row r="378" spans="1:60" outlineLevel="1" x14ac:dyDescent="0.25">
      <c r="A378" s="225"/>
      <c r="B378" s="226"/>
      <c r="C378" s="258" t="s">
        <v>506</v>
      </c>
      <c r="D378" s="231"/>
      <c r="E378" s="232">
        <v>17.05</v>
      </c>
      <c r="F378" s="227"/>
      <c r="G378" s="227"/>
      <c r="H378" s="227"/>
      <c r="I378" s="227"/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08"/>
      <c r="Z378" s="208"/>
      <c r="AA378" s="208"/>
      <c r="AB378" s="208"/>
      <c r="AC378" s="208"/>
      <c r="AD378" s="208"/>
      <c r="AE378" s="208"/>
      <c r="AF378" s="208"/>
      <c r="AG378" s="208" t="s">
        <v>142</v>
      </c>
      <c r="AH378" s="208">
        <v>2</v>
      </c>
      <c r="AI378" s="208"/>
      <c r="AJ378" s="208"/>
      <c r="AK378" s="208"/>
      <c r="AL378" s="208"/>
      <c r="AM378" s="208"/>
      <c r="AN378" s="208"/>
      <c r="AO378" s="208"/>
      <c r="AP378" s="208"/>
      <c r="AQ378" s="208"/>
      <c r="AR378" s="208"/>
      <c r="AS378" s="208"/>
      <c r="AT378" s="208"/>
      <c r="AU378" s="208"/>
      <c r="AV378" s="208"/>
      <c r="AW378" s="208"/>
      <c r="AX378" s="208"/>
      <c r="AY378" s="208"/>
      <c r="AZ378" s="208"/>
      <c r="BA378" s="208"/>
      <c r="BB378" s="208"/>
      <c r="BC378" s="208"/>
      <c r="BD378" s="208"/>
      <c r="BE378" s="208"/>
      <c r="BF378" s="208"/>
      <c r="BG378" s="208"/>
      <c r="BH378" s="208"/>
    </row>
    <row r="379" spans="1:60" outlineLevel="1" x14ac:dyDescent="0.25">
      <c r="A379" s="225"/>
      <c r="B379" s="226"/>
      <c r="C379" s="258" t="s">
        <v>507</v>
      </c>
      <c r="D379" s="231"/>
      <c r="E379" s="232">
        <v>4.9400000000000004</v>
      </c>
      <c r="F379" s="227"/>
      <c r="G379" s="227"/>
      <c r="H379" s="227"/>
      <c r="I379" s="227"/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08"/>
      <c r="Z379" s="208"/>
      <c r="AA379" s="208"/>
      <c r="AB379" s="208"/>
      <c r="AC379" s="208"/>
      <c r="AD379" s="208"/>
      <c r="AE379" s="208"/>
      <c r="AF379" s="208"/>
      <c r="AG379" s="208" t="s">
        <v>142</v>
      </c>
      <c r="AH379" s="208">
        <v>2</v>
      </c>
      <c r="AI379" s="208"/>
      <c r="AJ379" s="208"/>
      <c r="AK379" s="208"/>
      <c r="AL379" s="208"/>
      <c r="AM379" s="208"/>
      <c r="AN379" s="208"/>
      <c r="AO379" s="208"/>
      <c r="AP379" s="208"/>
      <c r="AQ379" s="208"/>
      <c r="AR379" s="208"/>
      <c r="AS379" s="208"/>
      <c r="AT379" s="208"/>
      <c r="AU379" s="208"/>
      <c r="AV379" s="208"/>
      <c r="AW379" s="208"/>
      <c r="AX379" s="208"/>
      <c r="AY379" s="208"/>
      <c r="AZ379" s="208"/>
      <c r="BA379" s="208"/>
      <c r="BB379" s="208"/>
      <c r="BC379" s="208"/>
      <c r="BD379" s="208"/>
      <c r="BE379" s="208"/>
      <c r="BF379" s="208"/>
      <c r="BG379" s="208"/>
      <c r="BH379" s="208"/>
    </row>
    <row r="380" spans="1:60" outlineLevel="1" x14ac:dyDescent="0.25">
      <c r="A380" s="225"/>
      <c r="B380" s="226"/>
      <c r="C380" s="257" t="s">
        <v>478</v>
      </c>
      <c r="D380" s="231"/>
      <c r="E380" s="232"/>
      <c r="F380" s="227"/>
      <c r="G380" s="227"/>
      <c r="H380" s="227"/>
      <c r="I380" s="227"/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08"/>
      <c r="Z380" s="208"/>
      <c r="AA380" s="208"/>
      <c r="AB380" s="208"/>
      <c r="AC380" s="208"/>
      <c r="AD380" s="208"/>
      <c r="AE380" s="208"/>
      <c r="AF380" s="208"/>
      <c r="AG380" s="208" t="s">
        <v>142</v>
      </c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08"/>
      <c r="AT380" s="208"/>
      <c r="AU380" s="208"/>
      <c r="AV380" s="208"/>
      <c r="AW380" s="208"/>
      <c r="AX380" s="208"/>
      <c r="AY380" s="208"/>
      <c r="AZ380" s="208"/>
      <c r="BA380" s="208"/>
      <c r="BB380" s="208"/>
      <c r="BC380" s="208"/>
      <c r="BD380" s="208"/>
      <c r="BE380" s="208"/>
      <c r="BF380" s="208"/>
      <c r="BG380" s="208"/>
      <c r="BH380" s="208"/>
    </row>
    <row r="381" spans="1:60" outlineLevel="1" x14ac:dyDescent="0.25">
      <c r="A381" s="225"/>
      <c r="B381" s="226"/>
      <c r="C381" s="255" t="s">
        <v>508</v>
      </c>
      <c r="D381" s="229"/>
      <c r="E381" s="230">
        <v>24.56</v>
      </c>
      <c r="F381" s="227"/>
      <c r="G381" s="227"/>
      <c r="H381" s="227"/>
      <c r="I381" s="227"/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08"/>
      <c r="Z381" s="208"/>
      <c r="AA381" s="208"/>
      <c r="AB381" s="208"/>
      <c r="AC381" s="208"/>
      <c r="AD381" s="208"/>
      <c r="AE381" s="208"/>
      <c r="AF381" s="208"/>
      <c r="AG381" s="208" t="s">
        <v>142</v>
      </c>
      <c r="AH381" s="208">
        <v>0</v>
      </c>
      <c r="AI381" s="208"/>
      <c r="AJ381" s="208"/>
      <c r="AK381" s="208"/>
      <c r="AL381" s="208"/>
      <c r="AM381" s="208"/>
      <c r="AN381" s="208"/>
      <c r="AO381" s="208"/>
      <c r="AP381" s="208"/>
      <c r="AQ381" s="208"/>
      <c r="AR381" s="208"/>
      <c r="AS381" s="208"/>
      <c r="AT381" s="208"/>
      <c r="AU381" s="208"/>
      <c r="AV381" s="208"/>
      <c r="AW381" s="208"/>
      <c r="AX381" s="208"/>
      <c r="AY381" s="208"/>
      <c r="AZ381" s="208"/>
      <c r="BA381" s="208"/>
      <c r="BB381" s="208"/>
      <c r="BC381" s="208"/>
      <c r="BD381" s="208"/>
      <c r="BE381" s="208"/>
      <c r="BF381" s="208"/>
      <c r="BG381" s="208"/>
      <c r="BH381" s="208"/>
    </row>
    <row r="382" spans="1:60" outlineLevel="1" x14ac:dyDescent="0.25">
      <c r="A382" s="246">
        <v>130</v>
      </c>
      <c r="B382" s="247" t="s">
        <v>509</v>
      </c>
      <c r="C382" s="256" t="s">
        <v>510</v>
      </c>
      <c r="D382" s="248" t="s">
        <v>145</v>
      </c>
      <c r="E382" s="249">
        <v>2</v>
      </c>
      <c r="F382" s="250"/>
      <c r="G382" s="251">
        <f>ROUND(E382*F382,2)</f>
        <v>0</v>
      </c>
      <c r="H382" s="228">
        <v>145.69999999999999</v>
      </c>
      <c r="I382" s="227">
        <f>ROUND(E382*H382,2)</f>
        <v>291.39999999999998</v>
      </c>
      <c r="J382" s="228">
        <v>0</v>
      </c>
      <c r="K382" s="227">
        <f>ROUND(E382*J382,2)</f>
        <v>0</v>
      </c>
      <c r="L382" s="227">
        <v>15</v>
      </c>
      <c r="M382" s="227">
        <f>G382*(1+L382/100)</f>
        <v>0</v>
      </c>
      <c r="N382" s="227">
        <v>1.3999999999999999E-4</v>
      </c>
      <c r="O382" s="227">
        <f>ROUND(E382*N382,2)</f>
        <v>0</v>
      </c>
      <c r="P382" s="227">
        <v>0</v>
      </c>
      <c r="Q382" s="227">
        <f>ROUND(E382*P382,2)</f>
        <v>0</v>
      </c>
      <c r="R382" s="227" t="s">
        <v>178</v>
      </c>
      <c r="S382" s="227" t="s">
        <v>137</v>
      </c>
      <c r="T382" s="227" t="s">
        <v>138</v>
      </c>
      <c r="U382" s="227">
        <v>0</v>
      </c>
      <c r="V382" s="227">
        <f>ROUND(E382*U382,2)</f>
        <v>0</v>
      </c>
      <c r="W382" s="227"/>
      <c r="X382" s="227" t="s">
        <v>174</v>
      </c>
      <c r="Y382" s="208"/>
      <c r="Z382" s="208"/>
      <c r="AA382" s="208"/>
      <c r="AB382" s="208"/>
      <c r="AC382" s="208"/>
      <c r="AD382" s="208"/>
      <c r="AE382" s="208"/>
      <c r="AF382" s="208"/>
      <c r="AG382" s="208" t="s">
        <v>175</v>
      </c>
      <c r="AH382" s="208"/>
      <c r="AI382" s="208"/>
      <c r="AJ382" s="208"/>
      <c r="AK382" s="208"/>
      <c r="AL382" s="208"/>
      <c r="AM382" s="208"/>
      <c r="AN382" s="208"/>
      <c r="AO382" s="208"/>
      <c r="AP382" s="208"/>
      <c r="AQ382" s="208"/>
      <c r="AR382" s="208"/>
      <c r="AS382" s="208"/>
      <c r="AT382" s="208"/>
      <c r="AU382" s="208"/>
      <c r="AV382" s="208"/>
      <c r="AW382" s="208"/>
      <c r="AX382" s="208"/>
      <c r="AY382" s="208"/>
      <c r="AZ382" s="208"/>
      <c r="BA382" s="208"/>
      <c r="BB382" s="208"/>
      <c r="BC382" s="208"/>
      <c r="BD382" s="208"/>
      <c r="BE382" s="208"/>
      <c r="BF382" s="208"/>
      <c r="BG382" s="208"/>
      <c r="BH382" s="208"/>
    </row>
    <row r="383" spans="1:60" outlineLevel="1" x14ac:dyDescent="0.25">
      <c r="A383" s="246">
        <v>131</v>
      </c>
      <c r="B383" s="247" t="s">
        <v>511</v>
      </c>
      <c r="C383" s="256" t="s">
        <v>512</v>
      </c>
      <c r="D383" s="248" t="s">
        <v>0</v>
      </c>
      <c r="E383" s="249">
        <v>509.65410000000003</v>
      </c>
      <c r="F383" s="250"/>
      <c r="G383" s="251">
        <f>ROUND(E383*F383,2)</f>
        <v>0</v>
      </c>
      <c r="H383" s="228">
        <v>0</v>
      </c>
      <c r="I383" s="227">
        <f>ROUND(E383*H383,2)</f>
        <v>0</v>
      </c>
      <c r="J383" s="228">
        <v>0.9</v>
      </c>
      <c r="K383" s="227">
        <f>ROUND(E383*J383,2)</f>
        <v>458.69</v>
      </c>
      <c r="L383" s="227">
        <v>15</v>
      </c>
      <c r="M383" s="227">
        <f>G383*(1+L383/100)</f>
        <v>0</v>
      </c>
      <c r="N383" s="227">
        <v>0</v>
      </c>
      <c r="O383" s="227">
        <f>ROUND(E383*N383,2)</f>
        <v>0</v>
      </c>
      <c r="P383" s="227">
        <v>0</v>
      </c>
      <c r="Q383" s="227">
        <f>ROUND(E383*P383,2)</f>
        <v>0</v>
      </c>
      <c r="R383" s="227"/>
      <c r="S383" s="227" t="s">
        <v>137</v>
      </c>
      <c r="T383" s="227" t="s">
        <v>138</v>
      </c>
      <c r="U383" s="227">
        <v>0</v>
      </c>
      <c r="V383" s="227">
        <f>ROUND(E383*U383,2)</f>
        <v>0</v>
      </c>
      <c r="W383" s="227"/>
      <c r="X383" s="227" t="s">
        <v>275</v>
      </c>
      <c r="Y383" s="208"/>
      <c r="Z383" s="208"/>
      <c r="AA383" s="208"/>
      <c r="AB383" s="208"/>
      <c r="AC383" s="208"/>
      <c r="AD383" s="208"/>
      <c r="AE383" s="208"/>
      <c r="AF383" s="208"/>
      <c r="AG383" s="208" t="s">
        <v>276</v>
      </c>
      <c r="AH383" s="208"/>
      <c r="AI383" s="208"/>
      <c r="AJ383" s="208"/>
      <c r="AK383" s="208"/>
      <c r="AL383" s="208"/>
      <c r="AM383" s="208"/>
      <c r="AN383" s="208"/>
      <c r="AO383" s="208"/>
      <c r="AP383" s="208"/>
      <c r="AQ383" s="208"/>
      <c r="AR383" s="208"/>
      <c r="AS383" s="208"/>
      <c r="AT383" s="208"/>
      <c r="AU383" s="208"/>
      <c r="AV383" s="208"/>
      <c r="AW383" s="208"/>
      <c r="AX383" s="208"/>
      <c r="AY383" s="208"/>
      <c r="AZ383" s="208"/>
      <c r="BA383" s="208"/>
      <c r="BB383" s="208"/>
      <c r="BC383" s="208"/>
      <c r="BD383" s="208"/>
      <c r="BE383" s="208"/>
      <c r="BF383" s="208"/>
      <c r="BG383" s="208"/>
      <c r="BH383" s="208"/>
    </row>
    <row r="384" spans="1:60" x14ac:dyDescent="0.25">
      <c r="A384" s="234" t="s">
        <v>132</v>
      </c>
      <c r="B384" s="235" t="s">
        <v>90</v>
      </c>
      <c r="C384" s="253" t="s">
        <v>91</v>
      </c>
      <c r="D384" s="236"/>
      <c r="E384" s="237"/>
      <c r="F384" s="238"/>
      <c r="G384" s="239">
        <f>SUMIF(AG385:AG414,"&lt;&gt;NOR",G385:G414)</f>
        <v>0</v>
      </c>
      <c r="H384" s="233"/>
      <c r="I384" s="233">
        <f>SUM(I385:I414)</f>
        <v>12133.1</v>
      </c>
      <c r="J384" s="233"/>
      <c r="K384" s="233">
        <f>SUM(K385:K414)</f>
        <v>14856.720000000001</v>
      </c>
      <c r="L384" s="233"/>
      <c r="M384" s="233">
        <f>SUM(M385:M414)</f>
        <v>0</v>
      </c>
      <c r="N384" s="233"/>
      <c r="O384" s="233">
        <f>SUM(O385:O414)</f>
        <v>0.09</v>
      </c>
      <c r="P384" s="233"/>
      <c r="Q384" s="233">
        <f>SUM(Q385:Q414)</f>
        <v>0</v>
      </c>
      <c r="R384" s="233"/>
      <c r="S384" s="233"/>
      <c r="T384" s="233"/>
      <c r="U384" s="233"/>
      <c r="V384" s="233">
        <f>SUM(V385:V414)</f>
        <v>23.67</v>
      </c>
      <c r="W384" s="233"/>
      <c r="X384" s="233"/>
      <c r="AG384" t="s">
        <v>133</v>
      </c>
    </row>
    <row r="385" spans="1:60" outlineLevel="1" x14ac:dyDescent="0.25">
      <c r="A385" s="240">
        <v>132</v>
      </c>
      <c r="B385" s="241" t="s">
        <v>513</v>
      </c>
      <c r="C385" s="254" t="s">
        <v>514</v>
      </c>
      <c r="D385" s="242" t="s">
        <v>150</v>
      </c>
      <c r="E385" s="243">
        <v>15.085000000000001</v>
      </c>
      <c r="F385" s="244"/>
      <c r="G385" s="245">
        <f>ROUND(E385*F385,2)</f>
        <v>0</v>
      </c>
      <c r="H385" s="228">
        <v>27.14</v>
      </c>
      <c r="I385" s="227">
        <f>ROUND(E385*H385,2)</f>
        <v>409.41</v>
      </c>
      <c r="J385" s="228">
        <v>28.36</v>
      </c>
      <c r="K385" s="227">
        <f>ROUND(E385*J385,2)</f>
        <v>427.81</v>
      </c>
      <c r="L385" s="227">
        <v>15</v>
      </c>
      <c r="M385" s="227">
        <f>G385*(1+L385/100)</f>
        <v>0</v>
      </c>
      <c r="N385" s="227">
        <v>2.1000000000000001E-4</v>
      </c>
      <c r="O385" s="227">
        <f>ROUND(E385*N385,2)</f>
        <v>0</v>
      </c>
      <c r="P385" s="227">
        <v>0</v>
      </c>
      <c r="Q385" s="227">
        <f>ROUND(E385*P385,2)</f>
        <v>0</v>
      </c>
      <c r="R385" s="227"/>
      <c r="S385" s="227" t="s">
        <v>137</v>
      </c>
      <c r="T385" s="227" t="s">
        <v>138</v>
      </c>
      <c r="U385" s="227">
        <v>0.05</v>
      </c>
      <c r="V385" s="227">
        <f>ROUND(E385*U385,2)</f>
        <v>0.75</v>
      </c>
      <c r="W385" s="227"/>
      <c r="X385" s="227" t="s">
        <v>139</v>
      </c>
      <c r="Y385" s="208"/>
      <c r="Z385" s="208"/>
      <c r="AA385" s="208"/>
      <c r="AB385" s="208"/>
      <c r="AC385" s="208"/>
      <c r="AD385" s="208"/>
      <c r="AE385" s="208"/>
      <c r="AF385" s="208"/>
      <c r="AG385" s="208" t="s">
        <v>140</v>
      </c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8"/>
      <c r="AT385" s="208"/>
      <c r="AU385" s="208"/>
      <c r="AV385" s="208"/>
      <c r="AW385" s="208"/>
      <c r="AX385" s="208"/>
      <c r="AY385" s="208"/>
      <c r="AZ385" s="208"/>
      <c r="BA385" s="208"/>
      <c r="BB385" s="208"/>
      <c r="BC385" s="208"/>
      <c r="BD385" s="208"/>
      <c r="BE385" s="208"/>
      <c r="BF385" s="208"/>
      <c r="BG385" s="208"/>
      <c r="BH385" s="208"/>
    </row>
    <row r="386" spans="1:60" outlineLevel="1" x14ac:dyDescent="0.25">
      <c r="A386" s="225"/>
      <c r="B386" s="226"/>
      <c r="C386" s="255" t="s">
        <v>515</v>
      </c>
      <c r="D386" s="229"/>
      <c r="E386" s="230">
        <v>13.86</v>
      </c>
      <c r="F386" s="227"/>
      <c r="G386" s="227"/>
      <c r="H386" s="227"/>
      <c r="I386" s="227"/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  <c r="Y386" s="208"/>
      <c r="Z386" s="208"/>
      <c r="AA386" s="208"/>
      <c r="AB386" s="208"/>
      <c r="AC386" s="208"/>
      <c r="AD386" s="208"/>
      <c r="AE386" s="208"/>
      <c r="AF386" s="208"/>
      <c r="AG386" s="208" t="s">
        <v>142</v>
      </c>
      <c r="AH386" s="208">
        <v>0</v>
      </c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8"/>
      <c r="AT386" s="208"/>
      <c r="AU386" s="208"/>
      <c r="AV386" s="208"/>
      <c r="AW386" s="208"/>
      <c r="AX386" s="208"/>
      <c r="AY386" s="208"/>
      <c r="AZ386" s="208"/>
      <c r="BA386" s="208"/>
      <c r="BB386" s="208"/>
      <c r="BC386" s="208"/>
      <c r="BD386" s="208"/>
      <c r="BE386" s="208"/>
      <c r="BF386" s="208"/>
      <c r="BG386" s="208"/>
      <c r="BH386" s="208"/>
    </row>
    <row r="387" spans="1:60" outlineLevel="1" x14ac:dyDescent="0.25">
      <c r="A387" s="225"/>
      <c r="B387" s="226"/>
      <c r="C387" s="255" t="s">
        <v>201</v>
      </c>
      <c r="D387" s="229"/>
      <c r="E387" s="230">
        <v>-1.4</v>
      </c>
      <c r="F387" s="227"/>
      <c r="G387" s="227"/>
      <c r="H387" s="227"/>
      <c r="I387" s="227"/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  <c r="Y387" s="208"/>
      <c r="Z387" s="208"/>
      <c r="AA387" s="208"/>
      <c r="AB387" s="208"/>
      <c r="AC387" s="208"/>
      <c r="AD387" s="208"/>
      <c r="AE387" s="208"/>
      <c r="AF387" s="208"/>
      <c r="AG387" s="208" t="s">
        <v>142</v>
      </c>
      <c r="AH387" s="208">
        <v>0</v>
      </c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8"/>
      <c r="AT387" s="208"/>
      <c r="AU387" s="208"/>
      <c r="AV387" s="208"/>
      <c r="AW387" s="208"/>
      <c r="AX387" s="208"/>
      <c r="AY387" s="208"/>
      <c r="AZ387" s="208"/>
      <c r="BA387" s="208"/>
      <c r="BB387" s="208"/>
      <c r="BC387" s="208"/>
      <c r="BD387" s="208"/>
      <c r="BE387" s="208"/>
      <c r="BF387" s="208"/>
      <c r="BG387" s="208"/>
      <c r="BH387" s="208"/>
    </row>
    <row r="388" spans="1:60" outlineLevel="1" x14ac:dyDescent="0.25">
      <c r="A388" s="225"/>
      <c r="B388" s="226"/>
      <c r="C388" s="255" t="s">
        <v>516</v>
      </c>
      <c r="D388" s="229"/>
      <c r="E388" s="230">
        <v>2.625</v>
      </c>
      <c r="F388" s="227"/>
      <c r="G388" s="227"/>
      <c r="H388" s="227"/>
      <c r="I388" s="227"/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  <c r="Y388" s="208"/>
      <c r="Z388" s="208"/>
      <c r="AA388" s="208"/>
      <c r="AB388" s="208"/>
      <c r="AC388" s="208"/>
      <c r="AD388" s="208"/>
      <c r="AE388" s="208"/>
      <c r="AF388" s="208"/>
      <c r="AG388" s="208" t="s">
        <v>142</v>
      </c>
      <c r="AH388" s="208">
        <v>0</v>
      </c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8"/>
      <c r="AT388" s="208"/>
      <c r="AU388" s="208"/>
      <c r="AV388" s="208"/>
      <c r="AW388" s="208"/>
      <c r="AX388" s="208"/>
      <c r="AY388" s="208"/>
      <c r="AZ388" s="208"/>
      <c r="BA388" s="208"/>
      <c r="BB388" s="208"/>
      <c r="BC388" s="208"/>
      <c r="BD388" s="208"/>
      <c r="BE388" s="208"/>
      <c r="BF388" s="208"/>
      <c r="BG388" s="208"/>
      <c r="BH388" s="208"/>
    </row>
    <row r="389" spans="1:60" outlineLevel="1" x14ac:dyDescent="0.25">
      <c r="A389" s="246">
        <v>133</v>
      </c>
      <c r="B389" s="247" t="s">
        <v>517</v>
      </c>
      <c r="C389" s="256" t="s">
        <v>518</v>
      </c>
      <c r="D389" s="248" t="s">
        <v>145</v>
      </c>
      <c r="E389" s="249">
        <v>8</v>
      </c>
      <c r="F389" s="250"/>
      <c r="G389" s="251">
        <f>ROUND(E389*F389,2)</f>
        <v>0</v>
      </c>
      <c r="H389" s="228">
        <v>6.94</v>
      </c>
      <c r="I389" s="227">
        <f>ROUND(E389*H389,2)</f>
        <v>55.52</v>
      </c>
      <c r="J389" s="228">
        <v>103.86</v>
      </c>
      <c r="K389" s="227">
        <f>ROUND(E389*J389,2)</f>
        <v>830.88</v>
      </c>
      <c r="L389" s="227">
        <v>15</v>
      </c>
      <c r="M389" s="227">
        <f>G389*(1+L389/100)</f>
        <v>0</v>
      </c>
      <c r="N389" s="227">
        <v>0</v>
      </c>
      <c r="O389" s="227">
        <f>ROUND(E389*N389,2)</f>
        <v>0</v>
      </c>
      <c r="P389" s="227">
        <v>0</v>
      </c>
      <c r="Q389" s="227">
        <f>ROUND(E389*P389,2)</f>
        <v>0</v>
      </c>
      <c r="R389" s="227"/>
      <c r="S389" s="227" t="s">
        <v>137</v>
      </c>
      <c r="T389" s="227" t="s">
        <v>138</v>
      </c>
      <c r="U389" s="227">
        <v>0.11</v>
      </c>
      <c r="V389" s="227">
        <f>ROUND(E389*U389,2)</f>
        <v>0.88</v>
      </c>
      <c r="W389" s="227"/>
      <c r="X389" s="227" t="s">
        <v>139</v>
      </c>
      <c r="Y389" s="208"/>
      <c r="Z389" s="208"/>
      <c r="AA389" s="208"/>
      <c r="AB389" s="208"/>
      <c r="AC389" s="208"/>
      <c r="AD389" s="208"/>
      <c r="AE389" s="208"/>
      <c r="AF389" s="208"/>
      <c r="AG389" s="208" t="s">
        <v>140</v>
      </c>
      <c r="AH389" s="208"/>
      <c r="AI389" s="208"/>
      <c r="AJ389" s="208"/>
      <c r="AK389" s="208"/>
      <c r="AL389" s="208"/>
      <c r="AM389" s="208"/>
      <c r="AN389" s="208"/>
      <c r="AO389" s="208"/>
      <c r="AP389" s="208"/>
      <c r="AQ389" s="208"/>
      <c r="AR389" s="208"/>
      <c r="AS389" s="208"/>
      <c r="AT389" s="208"/>
      <c r="AU389" s="208"/>
      <c r="AV389" s="208"/>
      <c r="AW389" s="208"/>
      <c r="AX389" s="208"/>
      <c r="AY389" s="208"/>
      <c r="AZ389" s="208"/>
      <c r="BA389" s="208"/>
      <c r="BB389" s="208"/>
      <c r="BC389" s="208"/>
      <c r="BD389" s="208"/>
      <c r="BE389" s="208"/>
      <c r="BF389" s="208"/>
      <c r="BG389" s="208"/>
      <c r="BH389" s="208"/>
    </row>
    <row r="390" spans="1:60" outlineLevel="1" x14ac:dyDescent="0.25">
      <c r="A390" s="240">
        <v>134</v>
      </c>
      <c r="B390" s="241" t="s">
        <v>519</v>
      </c>
      <c r="C390" s="254" t="s">
        <v>520</v>
      </c>
      <c r="D390" s="242" t="s">
        <v>150</v>
      </c>
      <c r="E390" s="243">
        <v>15.085000000000001</v>
      </c>
      <c r="F390" s="244"/>
      <c r="G390" s="245">
        <f>ROUND(E390*F390,2)</f>
        <v>0</v>
      </c>
      <c r="H390" s="228">
        <v>0</v>
      </c>
      <c r="I390" s="227">
        <f>ROUND(E390*H390,2)</f>
        <v>0</v>
      </c>
      <c r="J390" s="228">
        <v>55.9</v>
      </c>
      <c r="K390" s="227">
        <f>ROUND(E390*J390,2)</f>
        <v>843.25</v>
      </c>
      <c r="L390" s="227">
        <v>15</v>
      </c>
      <c r="M390" s="227">
        <f>G390*(1+L390/100)</f>
        <v>0</v>
      </c>
      <c r="N390" s="227">
        <v>0</v>
      </c>
      <c r="O390" s="227">
        <f>ROUND(E390*N390,2)</f>
        <v>0</v>
      </c>
      <c r="P390" s="227">
        <v>0</v>
      </c>
      <c r="Q390" s="227">
        <f>ROUND(E390*P390,2)</f>
        <v>0</v>
      </c>
      <c r="R390" s="227"/>
      <c r="S390" s="227" t="s">
        <v>137</v>
      </c>
      <c r="T390" s="227" t="s">
        <v>138</v>
      </c>
      <c r="U390" s="227">
        <v>0.1</v>
      </c>
      <c r="V390" s="227">
        <f>ROUND(E390*U390,2)</f>
        <v>1.51</v>
      </c>
      <c r="W390" s="227"/>
      <c r="X390" s="227" t="s">
        <v>139</v>
      </c>
      <c r="Y390" s="208"/>
      <c r="Z390" s="208"/>
      <c r="AA390" s="208"/>
      <c r="AB390" s="208"/>
      <c r="AC390" s="208"/>
      <c r="AD390" s="208"/>
      <c r="AE390" s="208"/>
      <c r="AF390" s="208"/>
      <c r="AG390" s="208" t="s">
        <v>140</v>
      </c>
      <c r="AH390" s="208"/>
      <c r="AI390" s="208"/>
      <c r="AJ390" s="208"/>
      <c r="AK390" s="208"/>
      <c r="AL390" s="208"/>
      <c r="AM390" s="208"/>
      <c r="AN390" s="208"/>
      <c r="AO390" s="208"/>
      <c r="AP390" s="208"/>
      <c r="AQ390" s="208"/>
      <c r="AR390" s="208"/>
      <c r="AS390" s="208"/>
      <c r="AT390" s="208"/>
      <c r="AU390" s="208"/>
      <c r="AV390" s="208"/>
      <c r="AW390" s="208"/>
      <c r="AX390" s="208"/>
      <c r="AY390" s="208"/>
      <c r="AZ390" s="208"/>
      <c r="BA390" s="208"/>
      <c r="BB390" s="208"/>
      <c r="BC390" s="208"/>
      <c r="BD390" s="208"/>
      <c r="BE390" s="208"/>
      <c r="BF390" s="208"/>
      <c r="BG390" s="208"/>
      <c r="BH390" s="208"/>
    </row>
    <row r="391" spans="1:60" outlineLevel="1" x14ac:dyDescent="0.25">
      <c r="A391" s="225"/>
      <c r="B391" s="226"/>
      <c r="C391" s="255" t="s">
        <v>515</v>
      </c>
      <c r="D391" s="229"/>
      <c r="E391" s="230">
        <v>13.86</v>
      </c>
      <c r="F391" s="227"/>
      <c r="G391" s="227"/>
      <c r="H391" s="227"/>
      <c r="I391" s="227"/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  <c r="Y391" s="208"/>
      <c r="Z391" s="208"/>
      <c r="AA391" s="208"/>
      <c r="AB391" s="208"/>
      <c r="AC391" s="208"/>
      <c r="AD391" s="208"/>
      <c r="AE391" s="208"/>
      <c r="AF391" s="208"/>
      <c r="AG391" s="208" t="s">
        <v>142</v>
      </c>
      <c r="AH391" s="208">
        <v>0</v>
      </c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8"/>
      <c r="AT391" s="208"/>
      <c r="AU391" s="208"/>
      <c r="AV391" s="208"/>
      <c r="AW391" s="208"/>
      <c r="AX391" s="208"/>
      <c r="AY391" s="208"/>
      <c r="AZ391" s="208"/>
      <c r="BA391" s="208"/>
      <c r="BB391" s="208"/>
      <c r="BC391" s="208"/>
      <c r="BD391" s="208"/>
      <c r="BE391" s="208"/>
      <c r="BF391" s="208"/>
      <c r="BG391" s="208"/>
      <c r="BH391" s="208"/>
    </row>
    <row r="392" spans="1:60" outlineLevel="1" x14ac:dyDescent="0.25">
      <c r="A392" s="225"/>
      <c r="B392" s="226"/>
      <c r="C392" s="255" t="s">
        <v>201</v>
      </c>
      <c r="D392" s="229"/>
      <c r="E392" s="230">
        <v>-1.4</v>
      </c>
      <c r="F392" s="227"/>
      <c r="G392" s="227"/>
      <c r="H392" s="227"/>
      <c r="I392" s="227"/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08"/>
      <c r="Z392" s="208"/>
      <c r="AA392" s="208"/>
      <c r="AB392" s="208"/>
      <c r="AC392" s="208"/>
      <c r="AD392" s="208"/>
      <c r="AE392" s="208"/>
      <c r="AF392" s="208"/>
      <c r="AG392" s="208" t="s">
        <v>142</v>
      </c>
      <c r="AH392" s="208">
        <v>0</v>
      </c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8"/>
      <c r="AT392" s="208"/>
      <c r="AU392" s="208"/>
      <c r="AV392" s="208"/>
      <c r="AW392" s="208"/>
      <c r="AX392" s="208"/>
      <c r="AY392" s="208"/>
      <c r="AZ392" s="208"/>
      <c r="BA392" s="208"/>
      <c r="BB392" s="208"/>
      <c r="BC392" s="208"/>
      <c r="BD392" s="208"/>
      <c r="BE392" s="208"/>
      <c r="BF392" s="208"/>
      <c r="BG392" s="208"/>
      <c r="BH392" s="208"/>
    </row>
    <row r="393" spans="1:60" outlineLevel="1" x14ac:dyDescent="0.25">
      <c r="A393" s="225"/>
      <c r="B393" s="226"/>
      <c r="C393" s="255" t="s">
        <v>516</v>
      </c>
      <c r="D393" s="229"/>
      <c r="E393" s="230">
        <v>2.625</v>
      </c>
      <c r="F393" s="227"/>
      <c r="G393" s="227"/>
      <c r="H393" s="227"/>
      <c r="I393" s="227"/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  <c r="Y393" s="208"/>
      <c r="Z393" s="208"/>
      <c r="AA393" s="208"/>
      <c r="AB393" s="208"/>
      <c r="AC393" s="208"/>
      <c r="AD393" s="208"/>
      <c r="AE393" s="208"/>
      <c r="AF393" s="208"/>
      <c r="AG393" s="208" t="s">
        <v>142</v>
      </c>
      <c r="AH393" s="208">
        <v>0</v>
      </c>
      <c r="AI393" s="208"/>
      <c r="AJ393" s="208"/>
      <c r="AK393" s="208"/>
      <c r="AL393" s="208"/>
      <c r="AM393" s="208"/>
      <c r="AN393" s="208"/>
      <c r="AO393" s="208"/>
      <c r="AP393" s="208"/>
      <c r="AQ393" s="208"/>
      <c r="AR393" s="208"/>
      <c r="AS393" s="208"/>
      <c r="AT393" s="208"/>
      <c r="AU393" s="208"/>
      <c r="AV393" s="208"/>
      <c r="AW393" s="208"/>
      <c r="AX393" s="208"/>
      <c r="AY393" s="208"/>
      <c r="AZ393" s="208"/>
      <c r="BA393" s="208"/>
      <c r="BB393" s="208"/>
      <c r="BC393" s="208"/>
      <c r="BD393" s="208"/>
      <c r="BE393" s="208"/>
      <c r="BF393" s="208"/>
      <c r="BG393" s="208"/>
      <c r="BH393" s="208"/>
    </row>
    <row r="394" spans="1:60" outlineLevel="1" x14ac:dyDescent="0.25">
      <c r="A394" s="240">
        <v>135</v>
      </c>
      <c r="B394" s="241" t="s">
        <v>521</v>
      </c>
      <c r="C394" s="254" t="s">
        <v>522</v>
      </c>
      <c r="D394" s="242" t="s">
        <v>150</v>
      </c>
      <c r="E394" s="243">
        <v>15.085000000000001</v>
      </c>
      <c r="F394" s="244"/>
      <c r="G394" s="245">
        <f>ROUND(E394*F394,2)</f>
        <v>0</v>
      </c>
      <c r="H394" s="228">
        <v>149.38</v>
      </c>
      <c r="I394" s="227">
        <f>ROUND(E394*H394,2)</f>
        <v>2253.4</v>
      </c>
      <c r="J394" s="228">
        <v>732.72</v>
      </c>
      <c r="K394" s="227">
        <f>ROUND(E394*J394,2)</f>
        <v>11053.08</v>
      </c>
      <c r="L394" s="227">
        <v>15</v>
      </c>
      <c r="M394" s="227">
        <f>G394*(1+L394/100)</f>
        <v>0</v>
      </c>
      <c r="N394" s="227">
        <v>5.3499999999999997E-3</v>
      </c>
      <c r="O394" s="227">
        <f>ROUND(E394*N394,2)</f>
        <v>0.08</v>
      </c>
      <c r="P394" s="227">
        <v>0</v>
      </c>
      <c r="Q394" s="227">
        <f>ROUND(E394*P394,2)</f>
        <v>0</v>
      </c>
      <c r="R394" s="227"/>
      <c r="S394" s="227" t="s">
        <v>137</v>
      </c>
      <c r="T394" s="227" t="s">
        <v>138</v>
      </c>
      <c r="U394" s="227">
        <v>1.288</v>
      </c>
      <c r="V394" s="227">
        <f>ROUND(E394*U394,2)</f>
        <v>19.43</v>
      </c>
      <c r="W394" s="227"/>
      <c r="X394" s="227" t="s">
        <v>139</v>
      </c>
      <c r="Y394" s="208"/>
      <c r="Z394" s="208"/>
      <c r="AA394" s="208"/>
      <c r="AB394" s="208"/>
      <c r="AC394" s="208"/>
      <c r="AD394" s="208"/>
      <c r="AE394" s="208"/>
      <c r="AF394" s="208"/>
      <c r="AG394" s="208" t="s">
        <v>140</v>
      </c>
      <c r="AH394" s="208"/>
      <c r="AI394" s="208"/>
      <c r="AJ394" s="208"/>
      <c r="AK394" s="208"/>
      <c r="AL394" s="208"/>
      <c r="AM394" s="208"/>
      <c r="AN394" s="208"/>
      <c r="AO394" s="208"/>
      <c r="AP394" s="208"/>
      <c r="AQ394" s="208"/>
      <c r="AR394" s="208"/>
      <c r="AS394" s="208"/>
      <c r="AT394" s="208"/>
      <c r="AU394" s="208"/>
      <c r="AV394" s="208"/>
      <c r="AW394" s="208"/>
      <c r="AX394" s="208"/>
      <c r="AY394" s="208"/>
      <c r="AZ394" s="208"/>
      <c r="BA394" s="208"/>
      <c r="BB394" s="208"/>
      <c r="BC394" s="208"/>
      <c r="BD394" s="208"/>
      <c r="BE394" s="208"/>
      <c r="BF394" s="208"/>
      <c r="BG394" s="208"/>
      <c r="BH394" s="208"/>
    </row>
    <row r="395" spans="1:60" outlineLevel="1" x14ac:dyDescent="0.25">
      <c r="A395" s="225"/>
      <c r="B395" s="226"/>
      <c r="C395" s="255" t="s">
        <v>515</v>
      </c>
      <c r="D395" s="229"/>
      <c r="E395" s="230">
        <v>13.86</v>
      </c>
      <c r="F395" s="227"/>
      <c r="G395" s="227"/>
      <c r="H395" s="227"/>
      <c r="I395" s="227"/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  <c r="Y395" s="208"/>
      <c r="Z395" s="208"/>
      <c r="AA395" s="208"/>
      <c r="AB395" s="208"/>
      <c r="AC395" s="208"/>
      <c r="AD395" s="208"/>
      <c r="AE395" s="208"/>
      <c r="AF395" s="208"/>
      <c r="AG395" s="208" t="s">
        <v>142</v>
      </c>
      <c r="AH395" s="208">
        <v>0</v>
      </c>
      <c r="AI395" s="208"/>
      <c r="AJ395" s="208"/>
      <c r="AK395" s="208"/>
      <c r="AL395" s="208"/>
      <c r="AM395" s="208"/>
      <c r="AN395" s="208"/>
      <c r="AO395" s="208"/>
      <c r="AP395" s="208"/>
      <c r="AQ395" s="208"/>
      <c r="AR395" s="208"/>
      <c r="AS395" s="208"/>
      <c r="AT395" s="208"/>
      <c r="AU395" s="208"/>
      <c r="AV395" s="208"/>
      <c r="AW395" s="208"/>
      <c r="AX395" s="208"/>
      <c r="AY395" s="208"/>
      <c r="AZ395" s="208"/>
      <c r="BA395" s="208"/>
      <c r="BB395" s="208"/>
      <c r="BC395" s="208"/>
      <c r="BD395" s="208"/>
      <c r="BE395" s="208"/>
      <c r="BF395" s="208"/>
      <c r="BG395" s="208"/>
      <c r="BH395" s="208"/>
    </row>
    <row r="396" spans="1:60" outlineLevel="1" x14ac:dyDescent="0.25">
      <c r="A396" s="225"/>
      <c r="B396" s="226"/>
      <c r="C396" s="255" t="s">
        <v>201</v>
      </c>
      <c r="D396" s="229"/>
      <c r="E396" s="230">
        <v>-1.4</v>
      </c>
      <c r="F396" s="227"/>
      <c r="G396" s="227"/>
      <c r="H396" s="227"/>
      <c r="I396" s="227"/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  <c r="Y396" s="208"/>
      <c r="Z396" s="208"/>
      <c r="AA396" s="208"/>
      <c r="AB396" s="208"/>
      <c r="AC396" s="208"/>
      <c r="AD396" s="208"/>
      <c r="AE396" s="208"/>
      <c r="AF396" s="208"/>
      <c r="AG396" s="208" t="s">
        <v>142</v>
      </c>
      <c r="AH396" s="208">
        <v>0</v>
      </c>
      <c r="AI396" s="208"/>
      <c r="AJ396" s="208"/>
      <c r="AK396" s="208"/>
      <c r="AL396" s="208"/>
      <c r="AM396" s="208"/>
      <c r="AN396" s="208"/>
      <c r="AO396" s="208"/>
      <c r="AP396" s="208"/>
      <c r="AQ396" s="208"/>
      <c r="AR396" s="208"/>
      <c r="AS396" s="208"/>
      <c r="AT396" s="208"/>
      <c r="AU396" s="208"/>
      <c r="AV396" s="208"/>
      <c r="AW396" s="208"/>
      <c r="AX396" s="208"/>
      <c r="AY396" s="208"/>
      <c r="AZ396" s="208"/>
      <c r="BA396" s="208"/>
      <c r="BB396" s="208"/>
      <c r="BC396" s="208"/>
      <c r="BD396" s="208"/>
      <c r="BE396" s="208"/>
      <c r="BF396" s="208"/>
      <c r="BG396" s="208"/>
      <c r="BH396" s="208"/>
    </row>
    <row r="397" spans="1:60" outlineLevel="1" x14ac:dyDescent="0.25">
      <c r="A397" s="225"/>
      <c r="B397" s="226"/>
      <c r="C397" s="255" t="s">
        <v>516</v>
      </c>
      <c r="D397" s="229"/>
      <c r="E397" s="230">
        <v>2.625</v>
      </c>
      <c r="F397" s="227"/>
      <c r="G397" s="227"/>
      <c r="H397" s="227"/>
      <c r="I397" s="227"/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  <c r="Y397" s="208"/>
      <c r="Z397" s="208"/>
      <c r="AA397" s="208"/>
      <c r="AB397" s="208"/>
      <c r="AC397" s="208"/>
      <c r="AD397" s="208"/>
      <c r="AE397" s="208"/>
      <c r="AF397" s="208"/>
      <c r="AG397" s="208" t="s">
        <v>142</v>
      </c>
      <c r="AH397" s="208">
        <v>0</v>
      </c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08"/>
      <c r="AT397" s="208"/>
      <c r="AU397" s="208"/>
      <c r="AV397" s="208"/>
      <c r="AW397" s="208"/>
      <c r="AX397" s="208"/>
      <c r="AY397" s="208"/>
      <c r="AZ397" s="208"/>
      <c r="BA397" s="208"/>
      <c r="BB397" s="208"/>
      <c r="BC397" s="208"/>
      <c r="BD397" s="208"/>
      <c r="BE397" s="208"/>
      <c r="BF397" s="208"/>
      <c r="BG397" s="208"/>
      <c r="BH397" s="208"/>
    </row>
    <row r="398" spans="1:60" outlineLevel="1" x14ac:dyDescent="0.25">
      <c r="A398" s="240">
        <v>136</v>
      </c>
      <c r="B398" s="241" t="s">
        <v>523</v>
      </c>
      <c r="C398" s="254" t="s">
        <v>524</v>
      </c>
      <c r="D398" s="242" t="s">
        <v>150</v>
      </c>
      <c r="E398" s="243">
        <v>15.085000000000001</v>
      </c>
      <c r="F398" s="244"/>
      <c r="G398" s="245">
        <f>ROUND(E398*F398,2)</f>
        <v>0</v>
      </c>
      <c r="H398" s="228">
        <v>10.210000000000001</v>
      </c>
      <c r="I398" s="227">
        <f>ROUND(E398*H398,2)</f>
        <v>154.02000000000001</v>
      </c>
      <c r="J398" s="228">
        <v>-0.01</v>
      </c>
      <c r="K398" s="227">
        <f>ROUND(E398*J398,2)</f>
        <v>-0.15</v>
      </c>
      <c r="L398" s="227">
        <v>15</v>
      </c>
      <c r="M398" s="227">
        <f>G398*(1+L398/100)</f>
        <v>0</v>
      </c>
      <c r="N398" s="227">
        <v>8.9999999999999998E-4</v>
      </c>
      <c r="O398" s="227">
        <f>ROUND(E398*N398,2)</f>
        <v>0.01</v>
      </c>
      <c r="P398" s="227">
        <v>0</v>
      </c>
      <c r="Q398" s="227">
        <f>ROUND(E398*P398,2)</f>
        <v>0</v>
      </c>
      <c r="R398" s="227"/>
      <c r="S398" s="227" t="s">
        <v>137</v>
      </c>
      <c r="T398" s="227" t="s">
        <v>138</v>
      </c>
      <c r="U398" s="227">
        <v>0</v>
      </c>
      <c r="V398" s="227">
        <f>ROUND(E398*U398,2)</f>
        <v>0</v>
      </c>
      <c r="W398" s="227"/>
      <c r="X398" s="227" t="s">
        <v>139</v>
      </c>
      <c r="Y398" s="208"/>
      <c r="Z398" s="208"/>
      <c r="AA398" s="208"/>
      <c r="AB398" s="208"/>
      <c r="AC398" s="208"/>
      <c r="AD398" s="208"/>
      <c r="AE398" s="208"/>
      <c r="AF398" s="208"/>
      <c r="AG398" s="208" t="s">
        <v>140</v>
      </c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08"/>
      <c r="AT398" s="208"/>
      <c r="AU398" s="208"/>
      <c r="AV398" s="208"/>
      <c r="AW398" s="208"/>
      <c r="AX398" s="208"/>
      <c r="AY398" s="208"/>
      <c r="AZ398" s="208"/>
      <c r="BA398" s="208"/>
      <c r="BB398" s="208"/>
      <c r="BC398" s="208"/>
      <c r="BD398" s="208"/>
      <c r="BE398" s="208"/>
      <c r="BF398" s="208"/>
      <c r="BG398" s="208"/>
      <c r="BH398" s="208"/>
    </row>
    <row r="399" spans="1:60" outlineLevel="1" x14ac:dyDescent="0.25">
      <c r="A399" s="225"/>
      <c r="B399" s="226"/>
      <c r="C399" s="255" t="s">
        <v>515</v>
      </c>
      <c r="D399" s="229"/>
      <c r="E399" s="230">
        <v>13.86</v>
      </c>
      <c r="F399" s="227"/>
      <c r="G399" s="227"/>
      <c r="H399" s="227"/>
      <c r="I399" s="227"/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  <c r="Y399" s="208"/>
      <c r="Z399" s="208"/>
      <c r="AA399" s="208"/>
      <c r="AB399" s="208"/>
      <c r="AC399" s="208"/>
      <c r="AD399" s="208"/>
      <c r="AE399" s="208"/>
      <c r="AF399" s="208"/>
      <c r="AG399" s="208" t="s">
        <v>142</v>
      </c>
      <c r="AH399" s="208">
        <v>0</v>
      </c>
      <c r="AI399" s="208"/>
      <c r="AJ399" s="208"/>
      <c r="AK399" s="208"/>
      <c r="AL399" s="208"/>
      <c r="AM399" s="208"/>
      <c r="AN399" s="208"/>
      <c r="AO399" s="208"/>
      <c r="AP399" s="208"/>
      <c r="AQ399" s="208"/>
      <c r="AR399" s="208"/>
      <c r="AS399" s="208"/>
      <c r="AT399" s="208"/>
      <c r="AU399" s="208"/>
      <c r="AV399" s="208"/>
      <c r="AW399" s="208"/>
      <c r="AX399" s="208"/>
      <c r="AY399" s="208"/>
      <c r="AZ399" s="208"/>
      <c r="BA399" s="208"/>
      <c r="BB399" s="208"/>
      <c r="BC399" s="208"/>
      <c r="BD399" s="208"/>
      <c r="BE399" s="208"/>
      <c r="BF399" s="208"/>
      <c r="BG399" s="208"/>
      <c r="BH399" s="208"/>
    </row>
    <row r="400" spans="1:60" outlineLevel="1" x14ac:dyDescent="0.25">
      <c r="A400" s="225"/>
      <c r="B400" s="226"/>
      <c r="C400" s="255" t="s">
        <v>201</v>
      </c>
      <c r="D400" s="229"/>
      <c r="E400" s="230">
        <v>-1.4</v>
      </c>
      <c r="F400" s="227"/>
      <c r="G400" s="227"/>
      <c r="H400" s="227"/>
      <c r="I400" s="227"/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  <c r="Y400" s="208"/>
      <c r="Z400" s="208"/>
      <c r="AA400" s="208"/>
      <c r="AB400" s="208"/>
      <c r="AC400" s="208"/>
      <c r="AD400" s="208"/>
      <c r="AE400" s="208"/>
      <c r="AF400" s="208"/>
      <c r="AG400" s="208" t="s">
        <v>142</v>
      </c>
      <c r="AH400" s="208">
        <v>0</v>
      </c>
      <c r="AI400" s="208"/>
      <c r="AJ400" s="208"/>
      <c r="AK400" s="208"/>
      <c r="AL400" s="208"/>
      <c r="AM400" s="208"/>
      <c r="AN400" s="208"/>
      <c r="AO400" s="208"/>
      <c r="AP400" s="208"/>
      <c r="AQ400" s="208"/>
      <c r="AR400" s="208"/>
      <c r="AS400" s="208"/>
      <c r="AT400" s="208"/>
      <c r="AU400" s="208"/>
      <c r="AV400" s="208"/>
      <c r="AW400" s="208"/>
      <c r="AX400" s="208"/>
      <c r="AY400" s="208"/>
      <c r="AZ400" s="208"/>
      <c r="BA400" s="208"/>
      <c r="BB400" s="208"/>
      <c r="BC400" s="208"/>
      <c r="BD400" s="208"/>
      <c r="BE400" s="208"/>
      <c r="BF400" s="208"/>
      <c r="BG400" s="208"/>
      <c r="BH400" s="208"/>
    </row>
    <row r="401" spans="1:60" outlineLevel="1" x14ac:dyDescent="0.25">
      <c r="A401" s="225"/>
      <c r="B401" s="226"/>
      <c r="C401" s="255" t="s">
        <v>516</v>
      </c>
      <c r="D401" s="229"/>
      <c r="E401" s="230">
        <v>2.625</v>
      </c>
      <c r="F401" s="227"/>
      <c r="G401" s="227"/>
      <c r="H401" s="227"/>
      <c r="I401" s="227"/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  <c r="Y401" s="208"/>
      <c r="Z401" s="208"/>
      <c r="AA401" s="208"/>
      <c r="AB401" s="208"/>
      <c r="AC401" s="208"/>
      <c r="AD401" s="208"/>
      <c r="AE401" s="208"/>
      <c r="AF401" s="208"/>
      <c r="AG401" s="208" t="s">
        <v>142</v>
      </c>
      <c r="AH401" s="208">
        <v>0</v>
      </c>
      <c r="AI401" s="208"/>
      <c r="AJ401" s="208"/>
      <c r="AK401" s="208"/>
      <c r="AL401" s="208"/>
      <c r="AM401" s="208"/>
      <c r="AN401" s="208"/>
      <c r="AO401" s="208"/>
      <c r="AP401" s="208"/>
      <c r="AQ401" s="208"/>
      <c r="AR401" s="208"/>
      <c r="AS401" s="208"/>
      <c r="AT401" s="208"/>
      <c r="AU401" s="208"/>
      <c r="AV401" s="208"/>
      <c r="AW401" s="208"/>
      <c r="AX401" s="208"/>
      <c r="AY401" s="208"/>
      <c r="AZ401" s="208"/>
      <c r="BA401" s="208"/>
      <c r="BB401" s="208"/>
      <c r="BC401" s="208"/>
      <c r="BD401" s="208"/>
      <c r="BE401" s="208"/>
      <c r="BF401" s="208"/>
      <c r="BG401" s="208"/>
      <c r="BH401" s="208"/>
    </row>
    <row r="402" spans="1:60" outlineLevel="1" x14ac:dyDescent="0.25">
      <c r="A402" s="240">
        <v>137</v>
      </c>
      <c r="B402" s="241" t="s">
        <v>525</v>
      </c>
      <c r="C402" s="254" t="s">
        <v>526</v>
      </c>
      <c r="D402" s="242" t="s">
        <v>158</v>
      </c>
      <c r="E402" s="243">
        <v>9.15</v>
      </c>
      <c r="F402" s="244"/>
      <c r="G402" s="245">
        <f>ROUND(E402*F402,2)</f>
        <v>0</v>
      </c>
      <c r="H402" s="228">
        <v>0</v>
      </c>
      <c r="I402" s="227">
        <f>ROUND(E402*H402,2)</f>
        <v>0</v>
      </c>
      <c r="J402" s="228">
        <v>67.099999999999994</v>
      </c>
      <c r="K402" s="227">
        <f>ROUND(E402*J402,2)</f>
        <v>613.97</v>
      </c>
      <c r="L402" s="227">
        <v>15</v>
      </c>
      <c r="M402" s="227">
        <f>G402*(1+L402/100)</f>
        <v>0</v>
      </c>
      <c r="N402" s="227">
        <v>0</v>
      </c>
      <c r="O402" s="227">
        <f>ROUND(E402*N402,2)</f>
        <v>0</v>
      </c>
      <c r="P402" s="227">
        <v>0</v>
      </c>
      <c r="Q402" s="227">
        <f>ROUND(E402*P402,2)</f>
        <v>0</v>
      </c>
      <c r="R402" s="227"/>
      <c r="S402" s="227" t="s">
        <v>137</v>
      </c>
      <c r="T402" s="227" t="s">
        <v>138</v>
      </c>
      <c r="U402" s="227">
        <v>0.12</v>
      </c>
      <c r="V402" s="227">
        <f>ROUND(E402*U402,2)</f>
        <v>1.1000000000000001</v>
      </c>
      <c r="W402" s="227"/>
      <c r="X402" s="227" t="s">
        <v>139</v>
      </c>
      <c r="Y402" s="208"/>
      <c r="Z402" s="208"/>
      <c r="AA402" s="208"/>
      <c r="AB402" s="208"/>
      <c r="AC402" s="208"/>
      <c r="AD402" s="208"/>
      <c r="AE402" s="208"/>
      <c r="AF402" s="208"/>
      <c r="AG402" s="208" t="s">
        <v>140</v>
      </c>
      <c r="AH402" s="208"/>
      <c r="AI402" s="208"/>
      <c r="AJ402" s="208"/>
      <c r="AK402" s="208"/>
      <c r="AL402" s="208"/>
      <c r="AM402" s="208"/>
      <c r="AN402" s="208"/>
      <c r="AO402" s="208"/>
      <c r="AP402" s="208"/>
      <c r="AQ402" s="208"/>
      <c r="AR402" s="208"/>
      <c r="AS402" s="208"/>
      <c r="AT402" s="208"/>
      <c r="AU402" s="208"/>
      <c r="AV402" s="208"/>
      <c r="AW402" s="208"/>
      <c r="AX402" s="208"/>
      <c r="AY402" s="208"/>
      <c r="AZ402" s="208"/>
      <c r="BA402" s="208"/>
      <c r="BB402" s="208"/>
      <c r="BC402" s="208"/>
      <c r="BD402" s="208"/>
      <c r="BE402" s="208"/>
      <c r="BF402" s="208"/>
      <c r="BG402" s="208"/>
      <c r="BH402" s="208"/>
    </row>
    <row r="403" spans="1:60" outlineLevel="1" x14ac:dyDescent="0.25">
      <c r="A403" s="225"/>
      <c r="B403" s="226"/>
      <c r="C403" s="255" t="s">
        <v>527</v>
      </c>
      <c r="D403" s="229"/>
      <c r="E403" s="230">
        <v>4.2</v>
      </c>
      <c r="F403" s="227"/>
      <c r="G403" s="227"/>
      <c r="H403" s="227"/>
      <c r="I403" s="227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  <c r="Y403" s="208"/>
      <c r="Z403" s="208"/>
      <c r="AA403" s="208"/>
      <c r="AB403" s="208"/>
      <c r="AC403" s="208"/>
      <c r="AD403" s="208"/>
      <c r="AE403" s="208"/>
      <c r="AF403" s="208"/>
      <c r="AG403" s="208" t="s">
        <v>142</v>
      </c>
      <c r="AH403" s="208">
        <v>0</v>
      </c>
      <c r="AI403" s="208"/>
      <c r="AJ403" s="208"/>
      <c r="AK403" s="208"/>
      <c r="AL403" s="208"/>
      <c r="AM403" s="208"/>
      <c r="AN403" s="208"/>
      <c r="AO403" s="208"/>
      <c r="AP403" s="208"/>
      <c r="AQ403" s="208"/>
      <c r="AR403" s="208"/>
      <c r="AS403" s="208"/>
      <c r="AT403" s="208"/>
      <c r="AU403" s="208"/>
      <c r="AV403" s="208"/>
      <c r="AW403" s="208"/>
      <c r="AX403" s="208"/>
      <c r="AY403" s="208"/>
      <c r="AZ403" s="208"/>
      <c r="BA403" s="208"/>
      <c r="BB403" s="208"/>
      <c r="BC403" s="208"/>
      <c r="BD403" s="208"/>
      <c r="BE403" s="208"/>
      <c r="BF403" s="208"/>
      <c r="BG403" s="208"/>
      <c r="BH403" s="208"/>
    </row>
    <row r="404" spans="1:60" outlineLevel="1" x14ac:dyDescent="0.25">
      <c r="A404" s="225"/>
      <c r="B404" s="226"/>
      <c r="C404" s="255" t="s">
        <v>528</v>
      </c>
      <c r="D404" s="229"/>
      <c r="E404" s="230">
        <v>1.7</v>
      </c>
      <c r="F404" s="227"/>
      <c r="G404" s="227"/>
      <c r="H404" s="227"/>
      <c r="I404" s="227"/>
      <c r="J404" s="227"/>
      <c r="K404" s="227"/>
      <c r="L404" s="227"/>
      <c r="M404" s="227"/>
      <c r="N404" s="227"/>
      <c r="O404" s="227"/>
      <c r="P404" s="227"/>
      <c r="Q404" s="227"/>
      <c r="R404" s="227"/>
      <c r="S404" s="227"/>
      <c r="T404" s="227"/>
      <c r="U404" s="227"/>
      <c r="V404" s="227"/>
      <c r="W404" s="227"/>
      <c r="X404" s="227"/>
      <c r="Y404" s="208"/>
      <c r="Z404" s="208"/>
      <c r="AA404" s="208"/>
      <c r="AB404" s="208"/>
      <c r="AC404" s="208"/>
      <c r="AD404" s="208"/>
      <c r="AE404" s="208"/>
      <c r="AF404" s="208"/>
      <c r="AG404" s="208" t="s">
        <v>142</v>
      </c>
      <c r="AH404" s="208">
        <v>0</v>
      </c>
      <c r="AI404" s="208"/>
      <c r="AJ404" s="208"/>
      <c r="AK404" s="208"/>
      <c r="AL404" s="208"/>
      <c r="AM404" s="208"/>
      <c r="AN404" s="208"/>
      <c r="AO404" s="208"/>
      <c r="AP404" s="208"/>
      <c r="AQ404" s="208"/>
      <c r="AR404" s="208"/>
      <c r="AS404" s="208"/>
      <c r="AT404" s="208"/>
      <c r="AU404" s="208"/>
      <c r="AV404" s="208"/>
      <c r="AW404" s="208"/>
      <c r="AX404" s="208"/>
      <c r="AY404" s="208"/>
      <c r="AZ404" s="208"/>
      <c r="BA404" s="208"/>
      <c r="BB404" s="208"/>
      <c r="BC404" s="208"/>
      <c r="BD404" s="208"/>
      <c r="BE404" s="208"/>
      <c r="BF404" s="208"/>
      <c r="BG404" s="208"/>
      <c r="BH404" s="208"/>
    </row>
    <row r="405" spans="1:60" outlineLevel="1" x14ac:dyDescent="0.25">
      <c r="A405" s="225"/>
      <c r="B405" s="226"/>
      <c r="C405" s="255" t="s">
        <v>529</v>
      </c>
      <c r="D405" s="229"/>
      <c r="E405" s="230">
        <v>3.25</v>
      </c>
      <c r="F405" s="227"/>
      <c r="G405" s="227"/>
      <c r="H405" s="227"/>
      <c r="I405" s="227"/>
      <c r="J405" s="227"/>
      <c r="K405" s="227"/>
      <c r="L405" s="227"/>
      <c r="M405" s="227"/>
      <c r="N405" s="227"/>
      <c r="O405" s="227"/>
      <c r="P405" s="227"/>
      <c r="Q405" s="227"/>
      <c r="R405" s="227"/>
      <c r="S405" s="227"/>
      <c r="T405" s="227"/>
      <c r="U405" s="227"/>
      <c r="V405" s="227"/>
      <c r="W405" s="227"/>
      <c r="X405" s="227"/>
      <c r="Y405" s="208"/>
      <c r="Z405" s="208"/>
      <c r="AA405" s="208"/>
      <c r="AB405" s="208"/>
      <c r="AC405" s="208"/>
      <c r="AD405" s="208"/>
      <c r="AE405" s="208"/>
      <c r="AF405" s="208"/>
      <c r="AG405" s="208" t="s">
        <v>142</v>
      </c>
      <c r="AH405" s="208">
        <v>0</v>
      </c>
      <c r="AI405" s="208"/>
      <c r="AJ405" s="208"/>
      <c r="AK405" s="208"/>
      <c r="AL405" s="208"/>
      <c r="AM405" s="208"/>
      <c r="AN405" s="208"/>
      <c r="AO405" s="208"/>
      <c r="AP405" s="208"/>
      <c r="AQ405" s="208"/>
      <c r="AR405" s="208"/>
      <c r="AS405" s="208"/>
      <c r="AT405" s="208"/>
      <c r="AU405" s="208"/>
      <c r="AV405" s="208"/>
      <c r="AW405" s="208"/>
      <c r="AX405" s="208"/>
      <c r="AY405" s="208"/>
      <c r="AZ405" s="208"/>
      <c r="BA405" s="208"/>
      <c r="BB405" s="208"/>
      <c r="BC405" s="208"/>
      <c r="BD405" s="208"/>
      <c r="BE405" s="208"/>
      <c r="BF405" s="208"/>
      <c r="BG405" s="208"/>
      <c r="BH405" s="208"/>
    </row>
    <row r="406" spans="1:60" outlineLevel="1" x14ac:dyDescent="0.25">
      <c r="A406" s="240">
        <v>138</v>
      </c>
      <c r="B406" s="241" t="s">
        <v>530</v>
      </c>
      <c r="C406" s="254" t="s">
        <v>531</v>
      </c>
      <c r="D406" s="242" t="s">
        <v>150</v>
      </c>
      <c r="E406" s="243">
        <v>16.593499999999999</v>
      </c>
      <c r="F406" s="244"/>
      <c r="G406" s="245">
        <f>ROUND(E406*F406,2)</f>
        <v>0</v>
      </c>
      <c r="H406" s="228">
        <v>500</v>
      </c>
      <c r="I406" s="227">
        <f>ROUND(E406*H406,2)</f>
        <v>8296.75</v>
      </c>
      <c r="J406" s="228">
        <v>0</v>
      </c>
      <c r="K406" s="227">
        <f>ROUND(E406*J406,2)</f>
        <v>0</v>
      </c>
      <c r="L406" s="227">
        <v>15</v>
      </c>
      <c r="M406" s="227">
        <f>G406*(1+L406/100)</f>
        <v>0</v>
      </c>
      <c r="N406" s="227">
        <v>0</v>
      </c>
      <c r="O406" s="227">
        <f>ROUND(E406*N406,2)</f>
        <v>0</v>
      </c>
      <c r="P406" s="227">
        <v>0</v>
      </c>
      <c r="Q406" s="227">
        <f>ROUND(E406*P406,2)</f>
        <v>0</v>
      </c>
      <c r="R406" s="227"/>
      <c r="S406" s="227" t="s">
        <v>173</v>
      </c>
      <c r="T406" s="227" t="s">
        <v>138</v>
      </c>
      <c r="U406" s="227">
        <v>0</v>
      </c>
      <c r="V406" s="227">
        <f>ROUND(E406*U406,2)</f>
        <v>0</v>
      </c>
      <c r="W406" s="227"/>
      <c r="X406" s="227" t="s">
        <v>271</v>
      </c>
      <c r="Y406" s="208"/>
      <c r="Z406" s="208"/>
      <c r="AA406" s="208"/>
      <c r="AB406" s="208"/>
      <c r="AC406" s="208"/>
      <c r="AD406" s="208"/>
      <c r="AE406" s="208"/>
      <c r="AF406" s="208"/>
      <c r="AG406" s="208" t="s">
        <v>360</v>
      </c>
      <c r="AH406" s="208"/>
      <c r="AI406" s="208"/>
      <c r="AJ406" s="208"/>
      <c r="AK406" s="208"/>
      <c r="AL406" s="208"/>
      <c r="AM406" s="208"/>
      <c r="AN406" s="208"/>
      <c r="AO406" s="208"/>
      <c r="AP406" s="208"/>
      <c r="AQ406" s="208"/>
      <c r="AR406" s="208"/>
      <c r="AS406" s="208"/>
      <c r="AT406" s="208"/>
      <c r="AU406" s="208"/>
      <c r="AV406" s="208"/>
      <c r="AW406" s="208"/>
      <c r="AX406" s="208"/>
      <c r="AY406" s="208"/>
      <c r="AZ406" s="208"/>
      <c r="BA406" s="208"/>
      <c r="BB406" s="208"/>
      <c r="BC406" s="208"/>
      <c r="BD406" s="208"/>
      <c r="BE406" s="208"/>
      <c r="BF406" s="208"/>
      <c r="BG406" s="208"/>
      <c r="BH406" s="208"/>
    </row>
    <row r="407" spans="1:60" outlineLevel="1" x14ac:dyDescent="0.25">
      <c r="A407" s="225"/>
      <c r="B407" s="226"/>
      <c r="C407" s="257" t="s">
        <v>475</v>
      </c>
      <c r="D407" s="231"/>
      <c r="E407" s="232"/>
      <c r="F407" s="227"/>
      <c r="G407" s="227"/>
      <c r="H407" s="227"/>
      <c r="I407" s="227"/>
      <c r="J407" s="227"/>
      <c r="K407" s="227"/>
      <c r="L407" s="227"/>
      <c r="M407" s="227"/>
      <c r="N407" s="227"/>
      <c r="O407" s="227"/>
      <c r="P407" s="227"/>
      <c r="Q407" s="227"/>
      <c r="R407" s="227"/>
      <c r="S407" s="227"/>
      <c r="T407" s="227"/>
      <c r="U407" s="227"/>
      <c r="V407" s="227"/>
      <c r="W407" s="227"/>
      <c r="X407" s="227"/>
      <c r="Y407" s="208"/>
      <c r="Z407" s="208"/>
      <c r="AA407" s="208"/>
      <c r="AB407" s="208"/>
      <c r="AC407" s="208"/>
      <c r="AD407" s="208"/>
      <c r="AE407" s="208"/>
      <c r="AF407" s="208"/>
      <c r="AG407" s="208" t="s">
        <v>142</v>
      </c>
      <c r="AH407" s="208"/>
      <c r="AI407" s="208"/>
      <c r="AJ407" s="208"/>
      <c r="AK407" s="208"/>
      <c r="AL407" s="208"/>
      <c r="AM407" s="208"/>
      <c r="AN407" s="208"/>
      <c r="AO407" s="208"/>
      <c r="AP407" s="208"/>
      <c r="AQ407" s="208"/>
      <c r="AR407" s="208"/>
      <c r="AS407" s="208"/>
      <c r="AT407" s="208"/>
      <c r="AU407" s="208"/>
      <c r="AV407" s="208"/>
      <c r="AW407" s="208"/>
      <c r="AX407" s="208"/>
      <c r="AY407" s="208"/>
      <c r="AZ407" s="208"/>
      <c r="BA407" s="208"/>
      <c r="BB407" s="208"/>
      <c r="BC407" s="208"/>
      <c r="BD407" s="208"/>
      <c r="BE407" s="208"/>
      <c r="BF407" s="208"/>
      <c r="BG407" s="208"/>
      <c r="BH407" s="208"/>
    </row>
    <row r="408" spans="1:60" outlineLevel="1" x14ac:dyDescent="0.25">
      <c r="A408" s="225"/>
      <c r="B408" s="226"/>
      <c r="C408" s="258" t="s">
        <v>532</v>
      </c>
      <c r="D408" s="231"/>
      <c r="E408" s="232">
        <v>13.86</v>
      </c>
      <c r="F408" s="227"/>
      <c r="G408" s="227"/>
      <c r="H408" s="227"/>
      <c r="I408" s="227"/>
      <c r="J408" s="227"/>
      <c r="K408" s="227"/>
      <c r="L408" s="227"/>
      <c r="M408" s="227"/>
      <c r="N408" s="227"/>
      <c r="O408" s="227"/>
      <c r="P408" s="227"/>
      <c r="Q408" s="227"/>
      <c r="R408" s="227"/>
      <c r="S408" s="227"/>
      <c r="T408" s="227"/>
      <c r="U408" s="227"/>
      <c r="V408" s="227"/>
      <c r="W408" s="227"/>
      <c r="X408" s="227"/>
      <c r="Y408" s="208"/>
      <c r="Z408" s="208"/>
      <c r="AA408" s="208"/>
      <c r="AB408" s="208"/>
      <c r="AC408" s="208"/>
      <c r="AD408" s="208"/>
      <c r="AE408" s="208"/>
      <c r="AF408" s="208"/>
      <c r="AG408" s="208" t="s">
        <v>142</v>
      </c>
      <c r="AH408" s="208">
        <v>2</v>
      </c>
      <c r="AI408" s="208"/>
      <c r="AJ408" s="208"/>
      <c r="AK408" s="208"/>
      <c r="AL408" s="208"/>
      <c r="AM408" s="208"/>
      <c r="AN408" s="208"/>
      <c r="AO408" s="208"/>
      <c r="AP408" s="208"/>
      <c r="AQ408" s="208"/>
      <c r="AR408" s="208"/>
      <c r="AS408" s="208"/>
      <c r="AT408" s="208"/>
      <c r="AU408" s="208"/>
      <c r="AV408" s="208"/>
      <c r="AW408" s="208"/>
      <c r="AX408" s="208"/>
      <c r="AY408" s="208"/>
      <c r="AZ408" s="208"/>
      <c r="BA408" s="208"/>
      <c r="BB408" s="208"/>
      <c r="BC408" s="208"/>
      <c r="BD408" s="208"/>
      <c r="BE408" s="208"/>
      <c r="BF408" s="208"/>
      <c r="BG408" s="208"/>
      <c r="BH408" s="208"/>
    </row>
    <row r="409" spans="1:60" outlineLevel="1" x14ac:dyDescent="0.25">
      <c r="A409" s="225"/>
      <c r="B409" s="226"/>
      <c r="C409" s="258" t="s">
        <v>533</v>
      </c>
      <c r="D409" s="231"/>
      <c r="E409" s="232">
        <v>-1.4</v>
      </c>
      <c r="F409" s="227"/>
      <c r="G409" s="227"/>
      <c r="H409" s="227"/>
      <c r="I409" s="227"/>
      <c r="J409" s="227"/>
      <c r="K409" s="227"/>
      <c r="L409" s="227"/>
      <c r="M409" s="227"/>
      <c r="N409" s="227"/>
      <c r="O409" s="227"/>
      <c r="P409" s="227"/>
      <c r="Q409" s="227"/>
      <c r="R409" s="227"/>
      <c r="S409" s="227"/>
      <c r="T409" s="227"/>
      <c r="U409" s="227"/>
      <c r="V409" s="227"/>
      <c r="W409" s="227"/>
      <c r="X409" s="227"/>
      <c r="Y409" s="208"/>
      <c r="Z409" s="208"/>
      <c r="AA409" s="208"/>
      <c r="AB409" s="208"/>
      <c r="AC409" s="208"/>
      <c r="AD409" s="208"/>
      <c r="AE409" s="208"/>
      <c r="AF409" s="208"/>
      <c r="AG409" s="208" t="s">
        <v>142</v>
      </c>
      <c r="AH409" s="208">
        <v>2</v>
      </c>
      <c r="AI409" s="208"/>
      <c r="AJ409" s="208"/>
      <c r="AK409" s="208"/>
      <c r="AL409" s="208"/>
      <c r="AM409" s="208"/>
      <c r="AN409" s="208"/>
      <c r="AO409" s="208"/>
      <c r="AP409" s="208"/>
      <c r="AQ409" s="208"/>
      <c r="AR409" s="208"/>
      <c r="AS409" s="208"/>
      <c r="AT409" s="208"/>
      <c r="AU409" s="208"/>
      <c r="AV409" s="208"/>
      <c r="AW409" s="208"/>
      <c r="AX409" s="208"/>
      <c r="AY409" s="208"/>
      <c r="AZ409" s="208"/>
      <c r="BA409" s="208"/>
      <c r="BB409" s="208"/>
      <c r="BC409" s="208"/>
      <c r="BD409" s="208"/>
      <c r="BE409" s="208"/>
      <c r="BF409" s="208"/>
      <c r="BG409" s="208"/>
      <c r="BH409" s="208"/>
    </row>
    <row r="410" spans="1:60" outlineLevel="1" x14ac:dyDescent="0.25">
      <c r="A410" s="225"/>
      <c r="B410" s="226"/>
      <c r="C410" s="258" t="s">
        <v>534</v>
      </c>
      <c r="D410" s="231"/>
      <c r="E410" s="232">
        <v>2.625</v>
      </c>
      <c r="F410" s="227"/>
      <c r="G410" s="227"/>
      <c r="H410" s="227"/>
      <c r="I410" s="227"/>
      <c r="J410" s="227"/>
      <c r="K410" s="227"/>
      <c r="L410" s="227"/>
      <c r="M410" s="227"/>
      <c r="N410" s="227"/>
      <c r="O410" s="227"/>
      <c r="P410" s="227"/>
      <c r="Q410" s="227"/>
      <c r="R410" s="227"/>
      <c r="S410" s="227"/>
      <c r="T410" s="227"/>
      <c r="U410" s="227"/>
      <c r="V410" s="227"/>
      <c r="W410" s="227"/>
      <c r="X410" s="227"/>
      <c r="Y410" s="208"/>
      <c r="Z410" s="208"/>
      <c r="AA410" s="208"/>
      <c r="AB410" s="208"/>
      <c r="AC410" s="208"/>
      <c r="AD410" s="208"/>
      <c r="AE410" s="208"/>
      <c r="AF410" s="208"/>
      <c r="AG410" s="208" t="s">
        <v>142</v>
      </c>
      <c r="AH410" s="208">
        <v>2</v>
      </c>
      <c r="AI410" s="208"/>
      <c r="AJ410" s="208"/>
      <c r="AK410" s="208"/>
      <c r="AL410" s="208"/>
      <c r="AM410" s="208"/>
      <c r="AN410" s="208"/>
      <c r="AO410" s="208"/>
      <c r="AP410" s="208"/>
      <c r="AQ410" s="208"/>
      <c r="AR410" s="208"/>
      <c r="AS410" s="208"/>
      <c r="AT410" s="208"/>
      <c r="AU410" s="208"/>
      <c r="AV410" s="208"/>
      <c r="AW410" s="208"/>
      <c r="AX410" s="208"/>
      <c r="AY410" s="208"/>
      <c r="AZ410" s="208"/>
      <c r="BA410" s="208"/>
      <c r="BB410" s="208"/>
      <c r="BC410" s="208"/>
      <c r="BD410" s="208"/>
      <c r="BE410" s="208"/>
      <c r="BF410" s="208"/>
      <c r="BG410" s="208"/>
      <c r="BH410" s="208"/>
    </row>
    <row r="411" spans="1:60" outlineLevel="1" x14ac:dyDescent="0.25">
      <c r="A411" s="225"/>
      <c r="B411" s="226"/>
      <c r="C411" s="257" t="s">
        <v>478</v>
      </c>
      <c r="D411" s="231"/>
      <c r="E411" s="232"/>
      <c r="F411" s="227"/>
      <c r="G411" s="227"/>
      <c r="H411" s="227"/>
      <c r="I411" s="227"/>
      <c r="J411" s="227"/>
      <c r="K411" s="227"/>
      <c r="L411" s="227"/>
      <c r="M411" s="227"/>
      <c r="N411" s="227"/>
      <c r="O411" s="227"/>
      <c r="P411" s="227"/>
      <c r="Q411" s="227"/>
      <c r="R411" s="227"/>
      <c r="S411" s="227"/>
      <c r="T411" s="227"/>
      <c r="U411" s="227"/>
      <c r="V411" s="227"/>
      <c r="W411" s="227"/>
      <c r="X411" s="227"/>
      <c r="Y411" s="208"/>
      <c r="Z411" s="208"/>
      <c r="AA411" s="208"/>
      <c r="AB411" s="208"/>
      <c r="AC411" s="208"/>
      <c r="AD411" s="208"/>
      <c r="AE411" s="208"/>
      <c r="AF411" s="208"/>
      <c r="AG411" s="208" t="s">
        <v>142</v>
      </c>
      <c r="AH411" s="208"/>
      <c r="AI411" s="208"/>
      <c r="AJ411" s="208"/>
      <c r="AK411" s="208"/>
      <c r="AL411" s="208"/>
      <c r="AM411" s="208"/>
      <c r="AN411" s="208"/>
      <c r="AO411" s="208"/>
      <c r="AP411" s="208"/>
      <c r="AQ411" s="208"/>
      <c r="AR411" s="208"/>
      <c r="AS411" s="208"/>
      <c r="AT411" s="208"/>
      <c r="AU411" s="208"/>
      <c r="AV411" s="208"/>
      <c r="AW411" s="208"/>
      <c r="AX411" s="208"/>
      <c r="AY411" s="208"/>
      <c r="AZ411" s="208"/>
      <c r="BA411" s="208"/>
      <c r="BB411" s="208"/>
      <c r="BC411" s="208"/>
      <c r="BD411" s="208"/>
      <c r="BE411" s="208"/>
      <c r="BF411" s="208"/>
      <c r="BG411" s="208"/>
      <c r="BH411" s="208"/>
    </row>
    <row r="412" spans="1:60" outlineLevel="1" x14ac:dyDescent="0.25">
      <c r="A412" s="225"/>
      <c r="B412" s="226"/>
      <c r="C412" s="255" t="s">
        <v>535</v>
      </c>
      <c r="D412" s="229"/>
      <c r="E412" s="230">
        <v>16.593499999999999</v>
      </c>
      <c r="F412" s="227"/>
      <c r="G412" s="227"/>
      <c r="H412" s="227"/>
      <c r="I412" s="227"/>
      <c r="J412" s="227"/>
      <c r="K412" s="227"/>
      <c r="L412" s="227"/>
      <c r="M412" s="227"/>
      <c r="N412" s="227"/>
      <c r="O412" s="227"/>
      <c r="P412" s="227"/>
      <c r="Q412" s="227"/>
      <c r="R412" s="227"/>
      <c r="S412" s="227"/>
      <c r="T412" s="227"/>
      <c r="U412" s="227"/>
      <c r="V412" s="227"/>
      <c r="W412" s="227"/>
      <c r="X412" s="227"/>
      <c r="Y412" s="208"/>
      <c r="Z412" s="208"/>
      <c r="AA412" s="208"/>
      <c r="AB412" s="208"/>
      <c r="AC412" s="208"/>
      <c r="AD412" s="208"/>
      <c r="AE412" s="208"/>
      <c r="AF412" s="208"/>
      <c r="AG412" s="208" t="s">
        <v>142</v>
      </c>
      <c r="AH412" s="208">
        <v>0</v>
      </c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8"/>
      <c r="AT412" s="208"/>
      <c r="AU412" s="208"/>
      <c r="AV412" s="208"/>
      <c r="AW412" s="208"/>
      <c r="AX412" s="208"/>
      <c r="AY412" s="208"/>
      <c r="AZ412" s="208"/>
      <c r="BA412" s="208"/>
      <c r="BB412" s="208"/>
      <c r="BC412" s="208"/>
      <c r="BD412" s="208"/>
      <c r="BE412" s="208"/>
      <c r="BF412" s="208"/>
      <c r="BG412" s="208"/>
      <c r="BH412" s="208"/>
    </row>
    <row r="413" spans="1:60" outlineLevel="1" x14ac:dyDescent="0.25">
      <c r="A413" s="246">
        <v>139</v>
      </c>
      <c r="B413" s="247" t="s">
        <v>536</v>
      </c>
      <c r="C413" s="256" t="s">
        <v>537</v>
      </c>
      <c r="D413" s="248" t="s">
        <v>158</v>
      </c>
      <c r="E413" s="249">
        <v>10</v>
      </c>
      <c r="F413" s="250"/>
      <c r="G413" s="251">
        <f>ROUND(E413*F413,2)</f>
        <v>0</v>
      </c>
      <c r="H413" s="228">
        <v>96.4</v>
      </c>
      <c r="I413" s="227">
        <f>ROUND(E413*H413,2)</f>
        <v>964</v>
      </c>
      <c r="J413" s="228">
        <v>0</v>
      </c>
      <c r="K413" s="227">
        <f>ROUND(E413*J413,2)</f>
        <v>0</v>
      </c>
      <c r="L413" s="227">
        <v>15</v>
      </c>
      <c r="M413" s="227">
        <f>G413*(1+L413/100)</f>
        <v>0</v>
      </c>
      <c r="N413" s="227">
        <v>2.2000000000000001E-4</v>
      </c>
      <c r="O413" s="227">
        <f>ROUND(E413*N413,2)</f>
        <v>0</v>
      </c>
      <c r="P413" s="227">
        <v>0</v>
      </c>
      <c r="Q413" s="227">
        <f>ROUND(E413*P413,2)</f>
        <v>0</v>
      </c>
      <c r="R413" s="227"/>
      <c r="S413" s="227" t="s">
        <v>173</v>
      </c>
      <c r="T413" s="227" t="s">
        <v>138</v>
      </c>
      <c r="U413" s="227">
        <v>0</v>
      </c>
      <c r="V413" s="227">
        <f>ROUND(E413*U413,2)</f>
        <v>0</v>
      </c>
      <c r="W413" s="227"/>
      <c r="X413" s="227" t="s">
        <v>271</v>
      </c>
      <c r="Y413" s="208"/>
      <c r="Z413" s="208"/>
      <c r="AA413" s="208"/>
      <c r="AB413" s="208"/>
      <c r="AC413" s="208"/>
      <c r="AD413" s="208"/>
      <c r="AE413" s="208"/>
      <c r="AF413" s="208"/>
      <c r="AG413" s="208" t="s">
        <v>360</v>
      </c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8"/>
      <c r="AT413" s="208"/>
      <c r="AU413" s="208"/>
      <c r="AV413" s="208"/>
      <c r="AW413" s="208"/>
      <c r="AX413" s="208"/>
      <c r="AY413" s="208"/>
      <c r="AZ413" s="208"/>
      <c r="BA413" s="208"/>
      <c r="BB413" s="208"/>
      <c r="BC413" s="208"/>
      <c r="BD413" s="208"/>
      <c r="BE413" s="208"/>
      <c r="BF413" s="208"/>
      <c r="BG413" s="208"/>
      <c r="BH413" s="208"/>
    </row>
    <row r="414" spans="1:60" outlineLevel="1" x14ac:dyDescent="0.25">
      <c r="A414" s="246">
        <v>140</v>
      </c>
      <c r="B414" s="247" t="s">
        <v>538</v>
      </c>
      <c r="C414" s="256" t="s">
        <v>539</v>
      </c>
      <c r="D414" s="248" t="s">
        <v>0</v>
      </c>
      <c r="E414" s="249">
        <v>259.01940000000002</v>
      </c>
      <c r="F414" s="250"/>
      <c r="G414" s="251">
        <f>ROUND(E414*F414,2)</f>
        <v>0</v>
      </c>
      <c r="H414" s="228">
        <v>0</v>
      </c>
      <c r="I414" s="227">
        <f>ROUND(E414*H414,2)</f>
        <v>0</v>
      </c>
      <c r="J414" s="228">
        <v>4.2</v>
      </c>
      <c r="K414" s="227">
        <f>ROUND(E414*J414,2)</f>
        <v>1087.8800000000001</v>
      </c>
      <c r="L414" s="227">
        <v>15</v>
      </c>
      <c r="M414" s="227">
        <f>G414*(1+L414/100)</f>
        <v>0</v>
      </c>
      <c r="N414" s="227">
        <v>0</v>
      </c>
      <c r="O414" s="227">
        <f>ROUND(E414*N414,2)</f>
        <v>0</v>
      </c>
      <c r="P414" s="227">
        <v>0</v>
      </c>
      <c r="Q414" s="227">
        <f>ROUND(E414*P414,2)</f>
        <v>0</v>
      </c>
      <c r="R414" s="227"/>
      <c r="S414" s="227" t="s">
        <v>137</v>
      </c>
      <c r="T414" s="227" t="s">
        <v>138</v>
      </c>
      <c r="U414" s="227">
        <v>0</v>
      </c>
      <c r="V414" s="227">
        <f>ROUND(E414*U414,2)</f>
        <v>0</v>
      </c>
      <c r="W414" s="227"/>
      <c r="X414" s="227" t="s">
        <v>275</v>
      </c>
      <c r="Y414" s="208"/>
      <c r="Z414" s="208"/>
      <c r="AA414" s="208"/>
      <c r="AB414" s="208"/>
      <c r="AC414" s="208"/>
      <c r="AD414" s="208"/>
      <c r="AE414" s="208"/>
      <c r="AF414" s="208"/>
      <c r="AG414" s="208" t="s">
        <v>276</v>
      </c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8"/>
      <c r="AT414" s="208"/>
      <c r="AU414" s="208"/>
      <c r="AV414" s="208"/>
      <c r="AW414" s="208"/>
      <c r="AX414" s="208"/>
      <c r="AY414" s="208"/>
      <c r="AZ414" s="208"/>
      <c r="BA414" s="208"/>
      <c r="BB414" s="208"/>
      <c r="BC414" s="208"/>
      <c r="BD414" s="208"/>
      <c r="BE414" s="208"/>
      <c r="BF414" s="208"/>
      <c r="BG414" s="208"/>
      <c r="BH414" s="208"/>
    </row>
    <row r="415" spans="1:60" x14ac:dyDescent="0.25">
      <c r="A415" s="234" t="s">
        <v>132</v>
      </c>
      <c r="B415" s="235" t="s">
        <v>92</v>
      </c>
      <c r="C415" s="253" t="s">
        <v>93</v>
      </c>
      <c r="D415" s="236"/>
      <c r="E415" s="237"/>
      <c r="F415" s="238"/>
      <c r="G415" s="239">
        <f>SUMIF(AG416:AG428,"&lt;&gt;NOR",G416:G428)</f>
        <v>0</v>
      </c>
      <c r="H415" s="233"/>
      <c r="I415" s="233">
        <f>SUM(I416:I428)</f>
        <v>1908.2200000000003</v>
      </c>
      <c r="J415" s="233"/>
      <c r="K415" s="233">
        <f>SUM(K416:K428)</f>
        <v>4776.92</v>
      </c>
      <c r="L415" s="233"/>
      <c r="M415" s="233">
        <f>SUM(M416:M428)</f>
        <v>0</v>
      </c>
      <c r="N415" s="233"/>
      <c r="O415" s="233">
        <f>SUM(O416:O428)</f>
        <v>0</v>
      </c>
      <c r="P415" s="233"/>
      <c r="Q415" s="233">
        <f>SUM(Q416:Q428)</f>
        <v>0</v>
      </c>
      <c r="R415" s="233"/>
      <c r="S415" s="233"/>
      <c r="T415" s="233"/>
      <c r="U415" s="233"/>
      <c r="V415" s="233">
        <f>SUM(V416:V428)</f>
        <v>8.879999999999999</v>
      </c>
      <c r="W415" s="233"/>
      <c r="X415" s="233"/>
      <c r="AG415" t="s">
        <v>133</v>
      </c>
    </row>
    <row r="416" spans="1:60" outlineLevel="1" x14ac:dyDescent="0.25">
      <c r="A416" s="240">
        <v>141</v>
      </c>
      <c r="B416" s="241" t="s">
        <v>540</v>
      </c>
      <c r="C416" s="254" t="s">
        <v>541</v>
      </c>
      <c r="D416" s="242" t="s">
        <v>150</v>
      </c>
      <c r="E416" s="243">
        <v>12.672000000000001</v>
      </c>
      <c r="F416" s="244"/>
      <c r="G416" s="245">
        <f>ROUND(E416*F416,2)</f>
        <v>0</v>
      </c>
      <c r="H416" s="228">
        <v>78.95</v>
      </c>
      <c r="I416" s="227">
        <f>ROUND(E416*H416,2)</f>
        <v>1000.45</v>
      </c>
      <c r="J416" s="228">
        <v>79.55</v>
      </c>
      <c r="K416" s="227">
        <f>ROUND(E416*J416,2)</f>
        <v>1008.06</v>
      </c>
      <c r="L416" s="227">
        <v>15</v>
      </c>
      <c r="M416" s="227">
        <f>G416*(1+L416/100)</f>
        <v>0</v>
      </c>
      <c r="N416" s="227">
        <v>3.6999999999999999E-4</v>
      </c>
      <c r="O416" s="227">
        <f>ROUND(E416*N416,2)</f>
        <v>0</v>
      </c>
      <c r="P416" s="227">
        <v>0</v>
      </c>
      <c r="Q416" s="227">
        <f>ROUND(E416*P416,2)</f>
        <v>0</v>
      </c>
      <c r="R416" s="227"/>
      <c r="S416" s="227" t="s">
        <v>137</v>
      </c>
      <c r="T416" s="227" t="s">
        <v>138</v>
      </c>
      <c r="U416" s="227">
        <v>0.13900000000000001</v>
      </c>
      <c r="V416" s="227">
        <f>ROUND(E416*U416,2)</f>
        <v>1.76</v>
      </c>
      <c r="W416" s="227"/>
      <c r="X416" s="227" t="s">
        <v>139</v>
      </c>
      <c r="Y416" s="208"/>
      <c r="Z416" s="208"/>
      <c r="AA416" s="208"/>
      <c r="AB416" s="208"/>
      <c r="AC416" s="208"/>
      <c r="AD416" s="208"/>
      <c r="AE416" s="208"/>
      <c r="AF416" s="208"/>
      <c r="AG416" s="208" t="s">
        <v>140</v>
      </c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8"/>
      <c r="AT416" s="208"/>
      <c r="AU416" s="208"/>
      <c r="AV416" s="208"/>
      <c r="AW416" s="208"/>
      <c r="AX416" s="208"/>
      <c r="AY416" s="208"/>
      <c r="AZ416" s="208"/>
      <c r="BA416" s="208"/>
      <c r="BB416" s="208"/>
      <c r="BC416" s="208"/>
      <c r="BD416" s="208"/>
      <c r="BE416" s="208"/>
      <c r="BF416" s="208"/>
      <c r="BG416" s="208"/>
      <c r="BH416" s="208"/>
    </row>
    <row r="417" spans="1:60" outlineLevel="1" x14ac:dyDescent="0.25">
      <c r="A417" s="225"/>
      <c r="B417" s="226"/>
      <c r="C417" s="255" t="s">
        <v>542</v>
      </c>
      <c r="D417" s="229"/>
      <c r="E417" s="230">
        <v>2.3039999999999998</v>
      </c>
      <c r="F417" s="227"/>
      <c r="G417" s="227"/>
      <c r="H417" s="227"/>
      <c r="I417" s="227"/>
      <c r="J417" s="227"/>
      <c r="K417" s="227"/>
      <c r="L417" s="227"/>
      <c r="M417" s="227"/>
      <c r="N417" s="227"/>
      <c r="O417" s="227"/>
      <c r="P417" s="227"/>
      <c r="Q417" s="227"/>
      <c r="R417" s="227"/>
      <c r="S417" s="227"/>
      <c r="T417" s="227"/>
      <c r="U417" s="227"/>
      <c r="V417" s="227"/>
      <c r="W417" s="227"/>
      <c r="X417" s="227"/>
      <c r="Y417" s="208"/>
      <c r="Z417" s="208"/>
      <c r="AA417" s="208"/>
      <c r="AB417" s="208"/>
      <c r="AC417" s="208"/>
      <c r="AD417" s="208"/>
      <c r="AE417" s="208"/>
      <c r="AF417" s="208"/>
      <c r="AG417" s="208" t="s">
        <v>142</v>
      </c>
      <c r="AH417" s="208">
        <v>0</v>
      </c>
      <c r="AI417" s="208"/>
      <c r="AJ417" s="208"/>
      <c r="AK417" s="208"/>
      <c r="AL417" s="208"/>
      <c r="AM417" s="208"/>
      <c r="AN417" s="208"/>
      <c r="AO417" s="208"/>
      <c r="AP417" s="208"/>
      <c r="AQ417" s="208"/>
      <c r="AR417" s="208"/>
      <c r="AS417" s="208"/>
      <c r="AT417" s="208"/>
      <c r="AU417" s="208"/>
      <c r="AV417" s="208"/>
      <c r="AW417" s="208"/>
      <c r="AX417" s="208"/>
      <c r="AY417" s="208"/>
      <c r="AZ417" s="208"/>
      <c r="BA417" s="208"/>
      <c r="BB417" s="208"/>
      <c r="BC417" s="208"/>
      <c r="BD417" s="208"/>
      <c r="BE417" s="208"/>
      <c r="BF417" s="208"/>
      <c r="BG417" s="208"/>
      <c r="BH417" s="208"/>
    </row>
    <row r="418" spans="1:60" outlineLevel="1" x14ac:dyDescent="0.25">
      <c r="A418" s="225"/>
      <c r="B418" s="226"/>
      <c r="C418" s="255" t="s">
        <v>543</v>
      </c>
      <c r="D418" s="229"/>
      <c r="E418" s="230">
        <v>3.0720000000000001</v>
      </c>
      <c r="F418" s="227"/>
      <c r="G418" s="227"/>
      <c r="H418" s="227"/>
      <c r="I418" s="227"/>
      <c r="J418" s="227"/>
      <c r="K418" s="227"/>
      <c r="L418" s="227"/>
      <c r="M418" s="227"/>
      <c r="N418" s="227"/>
      <c r="O418" s="227"/>
      <c r="P418" s="227"/>
      <c r="Q418" s="227"/>
      <c r="R418" s="227"/>
      <c r="S418" s="227"/>
      <c r="T418" s="227"/>
      <c r="U418" s="227"/>
      <c r="V418" s="227"/>
      <c r="W418" s="227"/>
      <c r="X418" s="227"/>
      <c r="Y418" s="208"/>
      <c r="Z418" s="208"/>
      <c r="AA418" s="208"/>
      <c r="AB418" s="208"/>
      <c r="AC418" s="208"/>
      <c r="AD418" s="208"/>
      <c r="AE418" s="208"/>
      <c r="AF418" s="208"/>
      <c r="AG418" s="208" t="s">
        <v>142</v>
      </c>
      <c r="AH418" s="208">
        <v>0</v>
      </c>
      <c r="AI418" s="208"/>
      <c r="AJ418" s="208"/>
      <c r="AK418" s="208"/>
      <c r="AL418" s="208"/>
      <c r="AM418" s="208"/>
      <c r="AN418" s="208"/>
      <c r="AO418" s="208"/>
      <c r="AP418" s="208"/>
      <c r="AQ418" s="208"/>
      <c r="AR418" s="208"/>
      <c r="AS418" s="208"/>
      <c r="AT418" s="208"/>
      <c r="AU418" s="208"/>
      <c r="AV418" s="208"/>
      <c r="AW418" s="208"/>
      <c r="AX418" s="208"/>
      <c r="AY418" s="208"/>
      <c r="AZ418" s="208"/>
      <c r="BA418" s="208"/>
      <c r="BB418" s="208"/>
      <c r="BC418" s="208"/>
      <c r="BD418" s="208"/>
      <c r="BE418" s="208"/>
      <c r="BF418" s="208"/>
      <c r="BG418" s="208"/>
      <c r="BH418" s="208"/>
    </row>
    <row r="419" spans="1:60" outlineLevel="1" x14ac:dyDescent="0.25">
      <c r="A419" s="225"/>
      <c r="B419" s="226"/>
      <c r="C419" s="255" t="s">
        <v>544</v>
      </c>
      <c r="D419" s="229"/>
      <c r="E419" s="230">
        <v>5.76</v>
      </c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227"/>
      <c r="Q419" s="227"/>
      <c r="R419" s="227"/>
      <c r="S419" s="227"/>
      <c r="T419" s="227"/>
      <c r="U419" s="227"/>
      <c r="V419" s="227"/>
      <c r="W419" s="227"/>
      <c r="X419" s="227"/>
      <c r="Y419" s="208"/>
      <c r="Z419" s="208"/>
      <c r="AA419" s="208"/>
      <c r="AB419" s="208"/>
      <c r="AC419" s="208"/>
      <c r="AD419" s="208"/>
      <c r="AE419" s="208"/>
      <c r="AF419" s="208"/>
      <c r="AG419" s="208" t="s">
        <v>142</v>
      </c>
      <c r="AH419" s="208">
        <v>0</v>
      </c>
      <c r="AI419" s="208"/>
      <c r="AJ419" s="208"/>
      <c r="AK419" s="208"/>
      <c r="AL419" s="208"/>
      <c r="AM419" s="208"/>
      <c r="AN419" s="208"/>
      <c r="AO419" s="208"/>
      <c r="AP419" s="208"/>
      <c r="AQ419" s="208"/>
      <c r="AR419" s="208"/>
      <c r="AS419" s="208"/>
      <c r="AT419" s="208"/>
      <c r="AU419" s="208"/>
      <c r="AV419" s="208"/>
      <c r="AW419" s="208"/>
      <c r="AX419" s="208"/>
      <c r="AY419" s="208"/>
      <c r="AZ419" s="208"/>
      <c r="BA419" s="208"/>
      <c r="BB419" s="208"/>
      <c r="BC419" s="208"/>
      <c r="BD419" s="208"/>
      <c r="BE419" s="208"/>
      <c r="BF419" s="208"/>
      <c r="BG419" s="208"/>
      <c r="BH419" s="208"/>
    </row>
    <row r="420" spans="1:60" outlineLevel="1" x14ac:dyDescent="0.25">
      <c r="A420" s="225"/>
      <c r="B420" s="226"/>
      <c r="C420" s="255" t="s">
        <v>545</v>
      </c>
      <c r="D420" s="229"/>
      <c r="E420" s="230">
        <v>1.536</v>
      </c>
      <c r="F420" s="227"/>
      <c r="G420" s="227"/>
      <c r="H420" s="227"/>
      <c r="I420" s="227"/>
      <c r="J420" s="227"/>
      <c r="K420" s="227"/>
      <c r="L420" s="227"/>
      <c r="M420" s="227"/>
      <c r="N420" s="227"/>
      <c r="O420" s="227"/>
      <c r="P420" s="227"/>
      <c r="Q420" s="227"/>
      <c r="R420" s="227"/>
      <c r="S420" s="227"/>
      <c r="T420" s="227"/>
      <c r="U420" s="227"/>
      <c r="V420" s="227"/>
      <c r="W420" s="227"/>
      <c r="X420" s="227"/>
      <c r="Y420" s="208"/>
      <c r="Z420" s="208"/>
      <c r="AA420" s="208"/>
      <c r="AB420" s="208"/>
      <c r="AC420" s="208"/>
      <c r="AD420" s="208"/>
      <c r="AE420" s="208"/>
      <c r="AF420" s="208"/>
      <c r="AG420" s="208" t="s">
        <v>142</v>
      </c>
      <c r="AH420" s="208">
        <v>0</v>
      </c>
      <c r="AI420" s="208"/>
      <c r="AJ420" s="208"/>
      <c r="AK420" s="208"/>
      <c r="AL420" s="208"/>
      <c r="AM420" s="208"/>
      <c r="AN420" s="208"/>
      <c r="AO420" s="208"/>
      <c r="AP420" s="208"/>
      <c r="AQ420" s="208"/>
      <c r="AR420" s="208"/>
      <c r="AS420" s="208"/>
      <c r="AT420" s="208"/>
      <c r="AU420" s="208"/>
      <c r="AV420" s="208"/>
      <c r="AW420" s="208"/>
      <c r="AX420" s="208"/>
      <c r="AY420" s="208"/>
      <c r="AZ420" s="208"/>
      <c r="BA420" s="208"/>
      <c r="BB420" s="208"/>
      <c r="BC420" s="208"/>
      <c r="BD420" s="208"/>
      <c r="BE420" s="208"/>
      <c r="BF420" s="208"/>
      <c r="BG420" s="208"/>
      <c r="BH420" s="208"/>
    </row>
    <row r="421" spans="1:60" outlineLevel="1" x14ac:dyDescent="0.25">
      <c r="A421" s="240">
        <v>142</v>
      </c>
      <c r="B421" s="241" t="s">
        <v>546</v>
      </c>
      <c r="C421" s="254" t="s">
        <v>547</v>
      </c>
      <c r="D421" s="242" t="s">
        <v>150</v>
      </c>
      <c r="E421" s="243">
        <v>8.6999999999999993</v>
      </c>
      <c r="F421" s="244"/>
      <c r="G421" s="245">
        <f>ROUND(E421*F421,2)</f>
        <v>0</v>
      </c>
      <c r="H421" s="228">
        <v>1.51</v>
      </c>
      <c r="I421" s="227">
        <f>ROUND(E421*H421,2)</f>
        <v>13.14</v>
      </c>
      <c r="J421" s="228">
        <v>28.49</v>
      </c>
      <c r="K421" s="227">
        <f>ROUND(E421*J421,2)</f>
        <v>247.86</v>
      </c>
      <c r="L421" s="227">
        <v>15</v>
      </c>
      <c r="M421" s="227">
        <f>G421*(1+L421/100)</f>
        <v>0</v>
      </c>
      <c r="N421" s="227">
        <v>1.0000000000000001E-5</v>
      </c>
      <c r="O421" s="227">
        <f>ROUND(E421*N421,2)</f>
        <v>0</v>
      </c>
      <c r="P421" s="227">
        <v>0</v>
      </c>
      <c r="Q421" s="227">
        <f>ROUND(E421*P421,2)</f>
        <v>0</v>
      </c>
      <c r="R421" s="227"/>
      <c r="S421" s="227" t="s">
        <v>137</v>
      </c>
      <c r="T421" s="227" t="s">
        <v>137</v>
      </c>
      <c r="U421" s="227">
        <v>7.1999999999999995E-2</v>
      </c>
      <c r="V421" s="227">
        <f>ROUND(E421*U421,2)</f>
        <v>0.63</v>
      </c>
      <c r="W421" s="227"/>
      <c r="X421" s="227" t="s">
        <v>139</v>
      </c>
      <c r="Y421" s="208"/>
      <c r="Z421" s="208"/>
      <c r="AA421" s="208"/>
      <c r="AB421" s="208"/>
      <c r="AC421" s="208"/>
      <c r="AD421" s="208"/>
      <c r="AE421" s="208"/>
      <c r="AF421" s="208"/>
      <c r="AG421" s="208" t="s">
        <v>140</v>
      </c>
      <c r="AH421" s="208"/>
      <c r="AI421" s="208"/>
      <c r="AJ421" s="208"/>
      <c r="AK421" s="208"/>
      <c r="AL421" s="208"/>
      <c r="AM421" s="208"/>
      <c r="AN421" s="208"/>
      <c r="AO421" s="208"/>
      <c r="AP421" s="208"/>
      <c r="AQ421" s="208"/>
      <c r="AR421" s="208"/>
      <c r="AS421" s="208"/>
      <c r="AT421" s="208"/>
      <c r="AU421" s="208"/>
      <c r="AV421" s="208"/>
      <c r="AW421" s="208"/>
      <c r="AX421" s="208"/>
      <c r="AY421" s="208"/>
      <c r="AZ421" s="208"/>
      <c r="BA421" s="208"/>
      <c r="BB421" s="208"/>
      <c r="BC421" s="208"/>
      <c r="BD421" s="208"/>
      <c r="BE421" s="208"/>
      <c r="BF421" s="208"/>
      <c r="BG421" s="208"/>
      <c r="BH421" s="208"/>
    </row>
    <row r="422" spans="1:60" outlineLevel="1" x14ac:dyDescent="0.25">
      <c r="A422" s="225"/>
      <c r="B422" s="226"/>
      <c r="C422" s="255" t="s">
        <v>548</v>
      </c>
      <c r="D422" s="229"/>
      <c r="E422" s="230">
        <v>2.4500000000000002</v>
      </c>
      <c r="F422" s="227"/>
      <c r="G422" s="227"/>
      <c r="H422" s="227"/>
      <c r="I422" s="227"/>
      <c r="J422" s="227"/>
      <c r="K422" s="227"/>
      <c r="L422" s="227"/>
      <c r="M422" s="227"/>
      <c r="N422" s="227"/>
      <c r="O422" s="227"/>
      <c r="P422" s="227"/>
      <c r="Q422" s="227"/>
      <c r="R422" s="227"/>
      <c r="S422" s="227"/>
      <c r="T422" s="227"/>
      <c r="U422" s="227"/>
      <c r="V422" s="227"/>
      <c r="W422" s="227"/>
      <c r="X422" s="227"/>
      <c r="Y422" s="208"/>
      <c r="Z422" s="208"/>
      <c r="AA422" s="208"/>
      <c r="AB422" s="208"/>
      <c r="AC422" s="208"/>
      <c r="AD422" s="208"/>
      <c r="AE422" s="208"/>
      <c r="AF422" s="208"/>
      <c r="AG422" s="208" t="s">
        <v>142</v>
      </c>
      <c r="AH422" s="208">
        <v>0</v>
      </c>
      <c r="AI422" s="208"/>
      <c r="AJ422" s="208"/>
      <c r="AK422" s="208"/>
      <c r="AL422" s="208"/>
      <c r="AM422" s="208"/>
      <c r="AN422" s="208"/>
      <c r="AO422" s="208"/>
      <c r="AP422" s="208"/>
      <c r="AQ422" s="208"/>
      <c r="AR422" s="208"/>
      <c r="AS422" s="208"/>
      <c r="AT422" s="208"/>
      <c r="AU422" s="208"/>
      <c r="AV422" s="208"/>
      <c r="AW422" s="208"/>
      <c r="AX422" s="208"/>
      <c r="AY422" s="208"/>
      <c r="AZ422" s="208"/>
      <c r="BA422" s="208"/>
      <c r="BB422" s="208"/>
      <c r="BC422" s="208"/>
      <c r="BD422" s="208"/>
      <c r="BE422" s="208"/>
      <c r="BF422" s="208"/>
      <c r="BG422" s="208"/>
      <c r="BH422" s="208"/>
    </row>
    <row r="423" spans="1:60" outlineLevel="1" x14ac:dyDescent="0.25">
      <c r="A423" s="225"/>
      <c r="B423" s="226"/>
      <c r="C423" s="255" t="s">
        <v>549</v>
      </c>
      <c r="D423" s="229"/>
      <c r="E423" s="230">
        <v>6.25</v>
      </c>
      <c r="F423" s="227"/>
      <c r="G423" s="227"/>
      <c r="H423" s="227"/>
      <c r="I423" s="227"/>
      <c r="J423" s="227"/>
      <c r="K423" s="227"/>
      <c r="L423" s="227"/>
      <c r="M423" s="227"/>
      <c r="N423" s="227"/>
      <c r="O423" s="227"/>
      <c r="P423" s="227"/>
      <c r="Q423" s="227"/>
      <c r="R423" s="227"/>
      <c r="S423" s="227"/>
      <c r="T423" s="227"/>
      <c r="U423" s="227"/>
      <c r="V423" s="227"/>
      <c r="W423" s="227"/>
      <c r="X423" s="227"/>
      <c r="Y423" s="208"/>
      <c r="Z423" s="208"/>
      <c r="AA423" s="208"/>
      <c r="AB423" s="208"/>
      <c r="AC423" s="208"/>
      <c r="AD423" s="208"/>
      <c r="AE423" s="208"/>
      <c r="AF423" s="208"/>
      <c r="AG423" s="208" t="s">
        <v>142</v>
      </c>
      <c r="AH423" s="208">
        <v>0</v>
      </c>
      <c r="AI423" s="208"/>
      <c r="AJ423" s="208"/>
      <c r="AK423" s="208"/>
      <c r="AL423" s="208"/>
      <c r="AM423" s="208"/>
      <c r="AN423" s="208"/>
      <c r="AO423" s="208"/>
      <c r="AP423" s="208"/>
      <c r="AQ423" s="208"/>
      <c r="AR423" s="208"/>
      <c r="AS423" s="208"/>
      <c r="AT423" s="208"/>
      <c r="AU423" s="208"/>
      <c r="AV423" s="208"/>
      <c r="AW423" s="208"/>
      <c r="AX423" s="208"/>
      <c r="AY423" s="208"/>
      <c r="AZ423" s="208"/>
      <c r="BA423" s="208"/>
      <c r="BB423" s="208"/>
      <c r="BC423" s="208"/>
      <c r="BD423" s="208"/>
      <c r="BE423" s="208"/>
      <c r="BF423" s="208"/>
      <c r="BG423" s="208"/>
      <c r="BH423" s="208"/>
    </row>
    <row r="424" spans="1:60" outlineLevel="1" x14ac:dyDescent="0.25">
      <c r="A424" s="240">
        <v>143</v>
      </c>
      <c r="B424" s="241" t="s">
        <v>550</v>
      </c>
      <c r="C424" s="254" t="s">
        <v>551</v>
      </c>
      <c r="D424" s="242" t="s">
        <v>158</v>
      </c>
      <c r="E424" s="243">
        <v>25</v>
      </c>
      <c r="F424" s="244"/>
      <c r="G424" s="245">
        <f>ROUND(E424*F424,2)</f>
        <v>0</v>
      </c>
      <c r="H424" s="228">
        <v>17.39</v>
      </c>
      <c r="I424" s="227">
        <f>ROUND(E424*H424,2)</f>
        <v>434.75</v>
      </c>
      <c r="J424" s="228">
        <v>65.31</v>
      </c>
      <c r="K424" s="227">
        <f>ROUND(E424*J424,2)</f>
        <v>1632.75</v>
      </c>
      <c r="L424" s="227">
        <v>15</v>
      </c>
      <c r="M424" s="227">
        <f>G424*(1+L424/100)</f>
        <v>0</v>
      </c>
      <c r="N424" s="227">
        <v>9.0000000000000006E-5</v>
      </c>
      <c r="O424" s="227">
        <f>ROUND(E424*N424,2)</f>
        <v>0</v>
      </c>
      <c r="P424" s="227">
        <v>0</v>
      </c>
      <c r="Q424" s="227">
        <f>ROUND(E424*P424,2)</f>
        <v>0</v>
      </c>
      <c r="R424" s="227"/>
      <c r="S424" s="227" t="s">
        <v>137</v>
      </c>
      <c r="T424" s="227" t="s">
        <v>138</v>
      </c>
      <c r="U424" s="227">
        <v>0.11600000000000001</v>
      </c>
      <c r="V424" s="227">
        <f>ROUND(E424*U424,2)</f>
        <v>2.9</v>
      </c>
      <c r="W424" s="227"/>
      <c r="X424" s="227" t="s">
        <v>139</v>
      </c>
      <c r="Y424" s="208"/>
      <c r="Z424" s="208"/>
      <c r="AA424" s="208"/>
      <c r="AB424" s="208"/>
      <c r="AC424" s="208"/>
      <c r="AD424" s="208"/>
      <c r="AE424" s="208"/>
      <c r="AF424" s="208"/>
      <c r="AG424" s="208" t="s">
        <v>140</v>
      </c>
      <c r="AH424" s="208"/>
      <c r="AI424" s="208"/>
      <c r="AJ424" s="208"/>
      <c r="AK424" s="208"/>
      <c r="AL424" s="208"/>
      <c r="AM424" s="208"/>
      <c r="AN424" s="208"/>
      <c r="AO424" s="208"/>
      <c r="AP424" s="208"/>
      <c r="AQ424" s="208"/>
      <c r="AR424" s="208"/>
      <c r="AS424" s="208"/>
      <c r="AT424" s="208"/>
      <c r="AU424" s="208"/>
      <c r="AV424" s="208"/>
      <c r="AW424" s="208"/>
      <c r="AX424" s="208"/>
      <c r="AY424" s="208"/>
      <c r="AZ424" s="208"/>
      <c r="BA424" s="208"/>
      <c r="BB424" s="208"/>
      <c r="BC424" s="208"/>
      <c r="BD424" s="208"/>
      <c r="BE424" s="208"/>
      <c r="BF424" s="208"/>
      <c r="BG424" s="208"/>
      <c r="BH424" s="208"/>
    </row>
    <row r="425" spans="1:60" outlineLevel="1" x14ac:dyDescent="0.25">
      <c r="A425" s="225"/>
      <c r="B425" s="226"/>
      <c r="C425" s="255" t="s">
        <v>552</v>
      </c>
      <c r="D425" s="229"/>
      <c r="E425" s="230">
        <v>25</v>
      </c>
      <c r="F425" s="227"/>
      <c r="G425" s="227"/>
      <c r="H425" s="227"/>
      <c r="I425" s="227"/>
      <c r="J425" s="227"/>
      <c r="K425" s="227"/>
      <c r="L425" s="227"/>
      <c r="M425" s="227"/>
      <c r="N425" s="227"/>
      <c r="O425" s="227"/>
      <c r="P425" s="227"/>
      <c r="Q425" s="227"/>
      <c r="R425" s="227"/>
      <c r="S425" s="227"/>
      <c r="T425" s="227"/>
      <c r="U425" s="227"/>
      <c r="V425" s="227"/>
      <c r="W425" s="227"/>
      <c r="X425" s="227"/>
      <c r="Y425" s="208"/>
      <c r="Z425" s="208"/>
      <c r="AA425" s="208"/>
      <c r="AB425" s="208"/>
      <c r="AC425" s="208"/>
      <c r="AD425" s="208"/>
      <c r="AE425" s="208"/>
      <c r="AF425" s="208"/>
      <c r="AG425" s="208" t="s">
        <v>142</v>
      </c>
      <c r="AH425" s="208">
        <v>0</v>
      </c>
      <c r="AI425" s="208"/>
      <c r="AJ425" s="208"/>
      <c r="AK425" s="208"/>
      <c r="AL425" s="208"/>
      <c r="AM425" s="208"/>
      <c r="AN425" s="208"/>
      <c r="AO425" s="208"/>
      <c r="AP425" s="208"/>
      <c r="AQ425" s="208"/>
      <c r="AR425" s="208"/>
      <c r="AS425" s="208"/>
      <c r="AT425" s="208"/>
      <c r="AU425" s="208"/>
      <c r="AV425" s="208"/>
      <c r="AW425" s="208"/>
      <c r="AX425" s="208"/>
      <c r="AY425" s="208"/>
      <c r="AZ425" s="208"/>
      <c r="BA425" s="208"/>
      <c r="BB425" s="208"/>
      <c r="BC425" s="208"/>
      <c r="BD425" s="208"/>
      <c r="BE425" s="208"/>
      <c r="BF425" s="208"/>
      <c r="BG425" s="208"/>
      <c r="BH425" s="208"/>
    </row>
    <row r="426" spans="1:60" outlineLevel="1" x14ac:dyDescent="0.25">
      <c r="A426" s="240">
        <v>144</v>
      </c>
      <c r="B426" s="241" t="s">
        <v>553</v>
      </c>
      <c r="C426" s="254" t="s">
        <v>554</v>
      </c>
      <c r="D426" s="242" t="s">
        <v>150</v>
      </c>
      <c r="E426" s="243">
        <v>8.6999999999999993</v>
      </c>
      <c r="F426" s="244"/>
      <c r="G426" s="245">
        <f>ROUND(E426*F426,2)</f>
        <v>0</v>
      </c>
      <c r="H426" s="228">
        <v>52.86</v>
      </c>
      <c r="I426" s="227">
        <f>ROUND(E426*H426,2)</f>
        <v>459.88</v>
      </c>
      <c r="J426" s="228">
        <v>217.04</v>
      </c>
      <c r="K426" s="227">
        <f>ROUND(E426*J426,2)</f>
        <v>1888.25</v>
      </c>
      <c r="L426" s="227">
        <v>15</v>
      </c>
      <c r="M426" s="227">
        <f>G426*(1+L426/100)</f>
        <v>0</v>
      </c>
      <c r="N426" s="227">
        <v>3.6000000000000002E-4</v>
      </c>
      <c r="O426" s="227">
        <f>ROUND(E426*N426,2)</f>
        <v>0</v>
      </c>
      <c r="P426" s="227">
        <v>0</v>
      </c>
      <c r="Q426" s="227">
        <f>ROUND(E426*P426,2)</f>
        <v>0</v>
      </c>
      <c r="R426" s="227"/>
      <c r="S426" s="227" t="s">
        <v>173</v>
      </c>
      <c r="T426" s="227" t="s">
        <v>138</v>
      </c>
      <c r="U426" s="227">
        <v>0.41299999999999998</v>
      </c>
      <c r="V426" s="227">
        <f>ROUND(E426*U426,2)</f>
        <v>3.59</v>
      </c>
      <c r="W426" s="227"/>
      <c r="X426" s="227" t="s">
        <v>139</v>
      </c>
      <c r="Y426" s="208"/>
      <c r="Z426" s="208"/>
      <c r="AA426" s="208"/>
      <c r="AB426" s="208"/>
      <c r="AC426" s="208"/>
      <c r="AD426" s="208"/>
      <c r="AE426" s="208"/>
      <c r="AF426" s="208"/>
      <c r="AG426" s="208" t="s">
        <v>140</v>
      </c>
      <c r="AH426" s="208"/>
      <c r="AI426" s="208"/>
      <c r="AJ426" s="208"/>
      <c r="AK426" s="208"/>
      <c r="AL426" s="208"/>
      <c r="AM426" s="208"/>
      <c r="AN426" s="208"/>
      <c r="AO426" s="208"/>
      <c r="AP426" s="208"/>
      <c r="AQ426" s="208"/>
      <c r="AR426" s="208"/>
      <c r="AS426" s="208"/>
      <c r="AT426" s="208"/>
      <c r="AU426" s="208"/>
      <c r="AV426" s="208"/>
      <c r="AW426" s="208"/>
      <c r="AX426" s="208"/>
      <c r="AY426" s="208"/>
      <c r="AZ426" s="208"/>
      <c r="BA426" s="208"/>
      <c r="BB426" s="208"/>
      <c r="BC426" s="208"/>
      <c r="BD426" s="208"/>
      <c r="BE426" s="208"/>
      <c r="BF426" s="208"/>
      <c r="BG426" s="208"/>
      <c r="BH426" s="208"/>
    </row>
    <row r="427" spans="1:60" outlineLevel="1" x14ac:dyDescent="0.25">
      <c r="A427" s="225"/>
      <c r="B427" s="226"/>
      <c r="C427" s="255" t="s">
        <v>548</v>
      </c>
      <c r="D427" s="229"/>
      <c r="E427" s="230">
        <v>2.4500000000000002</v>
      </c>
      <c r="F427" s="227"/>
      <c r="G427" s="227"/>
      <c r="H427" s="227"/>
      <c r="I427" s="227"/>
      <c r="J427" s="227"/>
      <c r="K427" s="227"/>
      <c r="L427" s="227"/>
      <c r="M427" s="227"/>
      <c r="N427" s="227"/>
      <c r="O427" s="227"/>
      <c r="P427" s="227"/>
      <c r="Q427" s="227"/>
      <c r="R427" s="227"/>
      <c r="S427" s="227"/>
      <c r="T427" s="227"/>
      <c r="U427" s="227"/>
      <c r="V427" s="227"/>
      <c r="W427" s="227"/>
      <c r="X427" s="227"/>
      <c r="Y427" s="208"/>
      <c r="Z427" s="208"/>
      <c r="AA427" s="208"/>
      <c r="AB427" s="208"/>
      <c r="AC427" s="208"/>
      <c r="AD427" s="208"/>
      <c r="AE427" s="208"/>
      <c r="AF427" s="208"/>
      <c r="AG427" s="208" t="s">
        <v>142</v>
      </c>
      <c r="AH427" s="208">
        <v>0</v>
      </c>
      <c r="AI427" s="208"/>
      <c r="AJ427" s="208"/>
      <c r="AK427" s="208"/>
      <c r="AL427" s="208"/>
      <c r="AM427" s="208"/>
      <c r="AN427" s="208"/>
      <c r="AO427" s="208"/>
      <c r="AP427" s="208"/>
      <c r="AQ427" s="208"/>
      <c r="AR427" s="208"/>
      <c r="AS427" s="208"/>
      <c r="AT427" s="208"/>
      <c r="AU427" s="208"/>
      <c r="AV427" s="208"/>
      <c r="AW427" s="208"/>
      <c r="AX427" s="208"/>
      <c r="AY427" s="208"/>
      <c r="AZ427" s="208"/>
      <c r="BA427" s="208"/>
      <c r="BB427" s="208"/>
      <c r="BC427" s="208"/>
      <c r="BD427" s="208"/>
      <c r="BE427" s="208"/>
      <c r="BF427" s="208"/>
      <c r="BG427" s="208"/>
      <c r="BH427" s="208"/>
    </row>
    <row r="428" spans="1:60" outlineLevel="1" x14ac:dyDescent="0.25">
      <c r="A428" s="225"/>
      <c r="B428" s="226"/>
      <c r="C428" s="255" t="s">
        <v>549</v>
      </c>
      <c r="D428" s="229"/>
      <c r="E428" s="230">
        <v>6.25</v>
      </c>
      <c r="F428" s="227"/>
      <c r="G428" s="227"/>
      <c r="H428" s="227"/>
      <c r="I428" s="227"/>
      <c r="J428" s="227"/>
      <c r="K428" s="227"/>
      <c r="L428" s="227"/>
      <c r="M428" s="227"/>
      <c r="N428" s="227"/>
      <c r="O428" s="227"/>
      <c r="P428" s="227"/>
      <c r="Q428" s="227"/>
      <c r="R428" s="227"/>
      <c r="S428" s="227"/>
      <c r="T428" s="227"/>
      <c r="U428" s="227"/>
      <c r="V428" s="227"/>
      <c r="W428" s="227"/>
      <c r="X428" s="227"/>
      <c r="Y428" s="208"/>
      <c r="Z428" s="208"/>
      <c r="AA428" s="208"/>
      <c r="AB428" s="208"/>
      <c r="AC428" s="208"/>
      <c r="AD428" s="208"/>
      <c r="AE428" s="208"/>
      <c r="AF428" s="208"/>
      <c r="AG428" s="208" t="s">
        <v>142</v>
      </c>
      <c r="AH428" s="208">
        <v>0</v>
      </c>
      <c r="AI428" s="208"/>
      <c r="AJ428" s="208"/>
      <c r="AK428" s="208"/>
      <c r="AL428" s="208"/>
      <c r="AM428" s="208"/>
      <c r="AN428" s="208"/>
      <c r="AO428" s="208"/>
      <c r="AP428" s="208"/>
      <c r="AQ428" s="208"/>
      <c r="AR428" s="208"/>
      <c r="AS428" s="208"/>
      <c r="AT428" s="208"/>
      <c r="AU428" s="208"/>
      <c r="AV428" s="208"/>
      <c r="AW428" s="208"/>
      <c r="AX428" s="208"/>
      <c r="AY428" s="208"/>
      <c r="AZ428" s="208"/>
      <c r="BA428" s="208"/>
      <c r="BB428" s="208"/>
      <c r="BC428" s="208"/>
      <c r="BD428" s="208"/>
      <c r="BE428" s="208"/>
      <c r="BF428" s="208"/>
      <c r="BG428" s="208"/>
      <c r="BH428" s="208"/>
    </row>
    <row r="429" spans="1:60" x14ac:dyDescent="0.25">
      <c r="A429" s="234" t="s">
        <v>132</v>
      </c>
      <c r="B429" s="235" t="s">
        <v>94</v>
      </c>
      <c r="C429" s="253" t="s">
        <v>95</v>
      </c>
      <c r="D429" s="236"/>
      <c r="E429" s="237"/>
      <c r="F429" s="238"/>
      <c r="G429" s="239">
        <f>SUMIF(AG430:AG454,"&lt;&gt;NOR",G430:G454)</f>
        <v>0</v>
      </c>
      <c r="H429" s="233"/>
      <c r="I429" s="233">
        <f>SUM(I430:I454)</f>
        <v>1573.66</v>
      </c>
      <c r="J429" s="233"/>
      <c r="K429" s="233">
        <f>SUM(K430:K454)</f>
        <v>24839.100000000002</v>
      </c>
      <c r="L429" s="233"/>
      <c r="M429" s="233">
        <f>SUM(M430:M454)</f>
        <v>0</v>
      </c>
      <c r="N429" s="233"/>
      <c r="O429" s="233">
        <f>SUM(O430:O454)</f>
        <v>0.05</v>
      </c>
      <c r="P429" s="233"/>
      <c r="Q429" s="233">
        <f>SUM(Q430:Q454)</f>
        <v>0</v>
      </c>
      <c r="R429" s="233"/>
      <c r="S429" s="233"/>
      <c r="T429" s="233"/>
      <c r="U429" s="233"/>
      <c r="V429" s="233">
        <f>SUM(V430:V454)</f>
        <v>40.690000000000005</v>
      </c>
      <c r="W429" s="233"/>
      <c r="X429" s="233"/>
      <c r="AG429" t="s">
        <v>133</v>
      </c>
    </row>
    <row r="430" spans="1:60" outlineLevel="1" x14ac:dyDescent="0.25">
      <c r="A430" s="240">
        <v>145</v>
      </c>
      <c r="B430" s="241" t="s">
        <v>555</v>
      </c>
      <c r="C430" s="254" t="s">
        <v>556</v>
      </c>
      <c r="D430" s="242" t="s">
        <v>150</v>
      </c>
      <c r="E430" s="243">
        <v>163.95500000000001</v>
      </c>
      <c r="F430" s="244"/>
      <c r="G430" s="245">
        <f>ROUND(E430*F430,2)</f>
        <v>0</v>
      </c>
      <c r="H430" s="228">
        <v>0.11</v>
      </c>
      <c r="I430" s="227">
        <f>ROUND(E430*H430,2)</f>
        <v>18.04</v>
      </c>
      <c r="J430" s="228">
        <v>37.69</v>
      </c>
      <c r="K430" s="227">
        <f>ROUND(E430*J430,2)</f>
        <v>6179.46</v>
      </c>
      <c r="L430" s="227">
        <v>15</v>
      </c>
      <c r="M430" s="227">
        <f>G430*(1+L430/100)</f>
        <v>0</v>
      </c>
      <c r="N430" s="227">
        <v>0</v>
      </c>
      <c r="O430" s="227">
        <f>ROUND(E430*N430,2)</f>
        <v>0</v>
      </c>
      <c r="P430" s="227">
        <v>0</v>
      </c>
      <c r="Q430" s="227">
        <f>ROUND(E430*P430,2)</f>
        <v>0</v>
      </c>
      <c r="R430" s="227"/>
      <c r="S430" s="227" t="s">
        <v>137</v>
      </c>
      <c r="T430" s="227" t="s">
        <v>138</v>
      </c>
      <c r="U430" s="227">
        <v>6.9709999999999994E-2</v>
      </c>
      <c r="V430" s="227">
        <f>ROUND(E430*U430,2)</f>
        <v>11.43</v>
      </c>
      <c r="W430" s="227"/>
      <c r="X430" s="227" t="s">
        <v>139</v>
      </c>
      <c r="Y430" s="208"/>
      <c r="Z430" s="208"/>
      <c r="AA430" s="208"/>
      <c r="AB430" s="208"/>
      <c r="AC430" s="208"/>
      <c r="AD430" s="208"/>
      <c r="AE430" s="208"/>
      <c r="AF430" s="208"/>
      <c r="AG430" s="208" t="s">
        <v>140</v>
      </c>
      <c r="AH430" s="208"/>
      <c r="AI430" s="208"/>
      <c r="AJ430" s="208"/>
      <c r="AK430" s="208"/>
      <c r="AL430" s="208"/>
      <c r="AM430" s="208"/>
      <c r="AN430" s="208"/>
      <c r="AO430" s="208"/>
      <c r="AP430" s="208"/>
      <c r="AQ430" s="208"/>
      <c r="AR430" s="208"/>
      <c r="AS430" s="208"/>
      <c r="AT430" s="208"/>
      <c r="AU430" s="208"/>
      <c r="AV430" s="208"/>
      <c r="AW430" s="208"/>
      <c r="AX430" s="208"/>
      <c r="AY430" s="208"/>
      <c r="AZ430" s="208"/>
      <c r="BA430" s="208"/>
      <c r="BB430" s="208"/>
      <c r="BC430" s="208"/>
      <c r="BD430" s="208"/>
      <c r="BE430" s="208"/>
      <c r="BF430" s="208"/>
      <c r="BG430" s="208"/>
      <c r="BH430" s="208"/>
    </row>
    <row r="431" spans="1:60" outlineLevel="1" x14ac:dyDescent="0.25">
      <c r="A431" s="225"/>
      <c r="B431" s="226"/>
      <c r="C431" s="255" t="s">
        <v>557</v>
      </c>
      <c r="D431" s="229"/>
      <c r="E431" s="230"/>
      <c r="F431" s="227"/>
      <c r="G431" s="227"/>
      <c r="H431" s="227"/>
      <c r="I431" s="227"/>
      <c r="J431" s="227"/>
      <c r="K431" s="227"/>
      <c r="L431" s="227"/>
      <c r="M431" s="227"/>
      <c r="N431" s="227"/>
      <c r="O431" s="227"/>
      <c r="P431" s="227"/>
      <c r="Q431" s="227"/>
      <c r="R431" s="227"/>
      <c r="S431" s="227"/>
      <c r="T431" s="227"/>
      <c r="U431" s="227"/>
      <c r="V431" s="227"/>
      <c r="W431" s="227"/>
      <c r="X431" s="227"/>
      <c r="Y431" s="208"/>
      <c r="Z431" s="208"/>
      <c r="AA431" s="208"/>
      <c r="AB431" s="208"/>
      <c r="AC431" s="208"/>
      <c r="AD431" s="208"/>
      <c r="AE431" s="208"/>
      <c r="AF431" s="208"/>
      <c r="AG431" s="208" t="s">
        <v>142</v>
      </c>
      <c r="AH431" s="208">
        <v>0</v>
      </c>
      <c r="AI431" s="208"/>
      <c r="AJ431" s="208"/>
      <c r="AK431" s="208"/>
      <c r="AL431" s="208"/>
      <c r="AM431" s="208"/>
      <c r="AN431" s="208"/>
      <c r="AO431" s="208"/>
      <c r="AP431" s="208"/>
      <c r="AQ431" s="208"/>
      <c r="AR431" s="208"/>
      <c r="AS431" s="208"/>
      <c r="AT431" s="208"/>
      <c r="AU431" s="208"/>
      <c r="AV431" s="208"/>
      <c r="AW431" s="208"/>
      <c r="AX431" s="208"/>
      <c r="AY431" s="208"/>
      <c r="AZ431" s="208"/>
      <c r="BA431" s="208"/>
      <c r="BB431" s="208"/>
      <c r="BC431" s="208"/>
      <c r="BD431" s="208"/>
      <c r="BE431" s="208"/>
      <c r="BF431" s="208"/>
      <c r="BG431" s="208"/>
      <c r="BH431" s="208"/>
    </row>
    <row r="432" spans="1:60" outlineLevel="1" x14ac:dyDescent="0.25">
      <c r="A432" s="225"/>
      <c r="B432" s="226"/>
      <c r="C432" s="255" t="s">
        <v>558</v>
      </c>
      <c r="D432" s="229"/>
      <c r="E432" s="230">
        <v>122.175</v>
      </c>
      <c r="F432" s="227"/>
      <c r="G432" s="227"/>
      <c r="H432" s="227"/>
      <c r="I432" s="227"/>
      <c r="J432" s="227"/>
      <c r="K432" s="227"/>
      <c r="L432" s="227"/>
      <c r="M432" s="227"/>
      <c r="N432" s="227"/>
      <c r="O432" s="227"/>
      <c r="P432" s="227"/>
      <c r="Q432" s="227"/>
      <c r="R432" s="227"/>
      <c r="S432" s="227"/>
      <c r="T432" s="227"/>
      <c r="U432" s="227"/>
      <c r="V432" s="227"/>
      <c r="W432" s="227"/>
      <c r="X432" s="227"/>
      <c r="Y432" s="208"/>
      <c r="Z432" s="208"/>
      <c r="AA432" s="208"/>
      <c r="AB432" s="208"/>
      <c r="AC432" s="208"/>
      <c r="AD432" s="208"/>
      <c r="AE432" s="208"/>
      <c r="AF432" s="208"/>
      <c r="AG432" s="208" t="s">
        <v>142</v>
      </c>
      <c r="AH432" s="208">
        <v>0</v>
      </c>
      <c r="AI432" s="208"/>
      <c r="AJ432" s="208"/>
      <c r="AK432" s="208"/>
      <c r="AL432" s="208"/>
      <c r="AM432" s="208"/>
      <c r="AN432" s="208"/>
      <c r="AO432" s="208"/>
      <c r="AP432" s="208"/>
      <c r="AQ432" s="208"/>
      <c r="AR432" s="208"/>
      <c r="AS432" s="208"/>
      <c r="AT432" s="208"/>
      <c r="AU432" s="208"/>
      <c r="AV432" s="208"/>
      <c r="AW432" s="208"/>
      <c r="AX432" s="208"/>
      <c r="AY432" s="208"/>
      <c r="AZ432" s="208"/>
      <c r="BA432" s="208"/>
      <c r="BB432" s="208"/>
      <c r="BC432" s="208"/>
      <c r="BD432" s="208"/>
      <c r="BE432" s="208"/>
      <c r="BF432" s="208"/>
      <c r="BG432" s="208"/>
      <c r="BH432" s="208"/>
    </row>
    <row r="433" spans="1:60" outlineLevel="1" x14ac:dyDescent="0.25">
      <c r="A433" s="225"/>
      <c r="B433" s="226"/>
      <c r="C433" s="255" t="s">
        <v>559</v>
      </c>
      <c r="D433" s="229"/>
      <c r="E433" s="230">
        <v>41.78</v>
      </c>
      <c r="F433" s="227"/>
      <c r="G433" s="227"/>
      <c r="H433" s="227"/>
      <c r="I433" s="227"/>
      <c r="J433" s="227"/>
      <c r="K433" s="227"/>
      <c r="L433" s="227"/>
      <c r="M433" s="227"/>
      <c r="N433" s="227"/>
      <c r="O433" s="227"/>
      <c r="P433" s="227"/>
      <c r="Q433" s="227"/>
      <c r="R433" s="227"/>
      <c r="S433" s="227"/>
      <c r="T433" s="227"/>
      <c r="U433" s="227"/>
      <c r="V433" s="227"/>
      <c r="W433" s="227"/>
      <c r="X433" s="227"/>
      <c r="Y433" s="208"/>
      <c r="Z433" s="208"/>
      <c r="AA433" s="208"/>
      <c r="AB433" s="208"/>
      <c r="AC433" s="208"/>
      <c r="AD433" s="208"/>
      <c r="AE433" s="208"/>
      <c r="AF433" s="208"/>
      <c r="AG433" s="208" t="s">
        <v>142</v>
      </c>
      <c r="AH433" s="208">
        <v>0</v>
      </c>
      <c r="AI433" s="208"/>
      <c r="AJ433" s="208"/>
      <c r="AK433" s="208"/>
      <c r="AL433" s="208"/>
      <c r="AM433" s="208"/>
      <c r="AN433" s="208"/>
      <c r="AO433" s="208"/>
      <c r="AP433" s="208"/>
      <c r="AQ433" s="208"/>
      <c r="AR433" s="208"/>
      <c r="AS433" s="208"/>
      <c r="AT433" s="208"/>
      <c r="AU433" s="208"/>
      <c r="AV433" s="208"/>
      <c r="AW433" s="208"/>
      <c r="AX433" s="208"/>
      <c r="AY433" s="208"/>
      <c r="AZ433" s="208"/>
      <c r="BA433" s="208"/>
      <c r="BB433" s="208"/>
      <c r="BC433" s="208"/>
      <c r="BD433" s="208"/>
      <c r="BE433" s="208"/>
      <c r="BF433" s="208"/>
      <c r="BG433" s="208"/>
      <c r="BH433" s="208"/>
    </row>
    <row r="434" spans="1:60" outlineLevel="1" x14ac:dyDescent="0.25">
      <c r="A434" s="240">
        <v>146</v>
      </c>
      <c r="B434" s="241" t="s">
        <v>560</v>
      </c>
      <c r="C434" s="254" t="s">
        <v>561</v>
      </c>
      <c r="D434" s="242" t="s">
        <v>150</v>
      </c>
      <c r="E434" s="243">
        <v>39.270000000000003</v>
      </c>
      <c r="F434" s="244"/>
      <c r="G434" s="245">
        <f>ROUND(E434*F434,2)</f>
        <v>0</v>
      </c>
      <c r="H434" s="228">
        <v>4.68</v>
      </c>
      <c r="I434" s="227">
        <f>ROUND(E434*H434,2)</f>
        <v>183.78</v>
      </c>
      <c r="J434" s="228">
        <v>16.420000000000002</v>
      </c>
      <c r="K434" s="227">
        <f>ROUND(E434*J434,2)</f>
        <v>644.80999999999995</v>
      </c>
      <c r="L434" s="227">
        <v>15</v>
      </c>
      <c r="M434" s="227">
        <f>G434*(1+L434/100)</f>
        <v>0</v>
      </c>
      <c r="N434" s="227">
        <v>6.9999999999999994E-5</v>
      </c>
      <c r="O434" s="227">
        <f>ROUND(E434*N434,2)</f>
        <v>0</v>
      </c>
      <c r="P434" s="227">
        <v>0</v>
      </c>
      <c r="Q434" s="227">
        <f>ROUND(E434*P434,2)</f>
        <v>0</v>
      </c>
      <c r="R434" s="227"/>
      <c r="S434" s="227" t="s">
        <v>137</v>
      </c>
      <c r="T434" s="227" t="s">
        <v>137</v>
      </c>
      <c r="U434" s="227">
        <v>3.2480000000000002E-2</v>
      </c>
      <c r="V434" s="227">
        <f>ROUND(E434*U434,2)</f>
        <v>1.28</v>
      </c>
      <c r="W434" s="227"/>
      <c r="X434" s="227" t="s">
        <v>139</v>
      </c>
      <c r="Y434" s="208"/>
      <c r="Z434" s="208"/>
      <c r="AA434" s="208"/>
      <c r="AB434" s="208"/>
      <c r="AC434" s="208"/>
      <c r="AD434" s="208"/>
      <c r="AE434" s="208"/>
      <c r="AF434" s="208"/>
      <c r="AG434" s="208" t="s">
        <v>140</v>
      </c>
      <c r="AH434" s="208"/>
      <c r="AI434" s="208"/>
      <c r="AJ434" s="208"/>
      <c r="AK434" s="208"/>
      <c r="AL434" s="208"/>
      <c r="AM434" s="208"/>
      <c r="AN434" s="208"/>
      <c r="AO434" s="208"/>
      <c r="AP434" s="208"/>
      <c r="AQ434" s="208"/>
      <c r="AR434" s="208"/>
      <c r="AS434" s="208"/>
      <c r="AT434" s="208"/>
      <c r="AU434" s="208"/>
      <c r="AV434" s="208"/>
      <c r="AW434" s="208"/>
      <c r="AX434" s="208"/>
      <c r="AY434" s="208"/>
      <c r="AZ434" s="208"/>
      <c r="BA434" s="208"/>
      <c r="BB434" s="208"/>
      <c r="BC434" s="208"/>
      <c r="BD434" s="208"/>
      <c r="BE434" s="208"/>
      <c r="BF434" s="208"/>
      <c r="BG434" s="208"/>
      <c r="BH434" s="208"/>
    </row>
    <row r="435" spans="1:60" outlineLevel="1" x14ac:dyDescent="0.25">
      <c r="A435" s="225"/>
      <c r="B435" s="226"/>
      <c r="C435" s="255" t="s">
        <v>562</v>
      </c>
      <c r="D435" s="229"/>
      <c r="E435" s="230">
        <v>11.05</v>
      </c>
      <c r="F435" s="227"/>
      <c r="G435" s="227"/>
      <c r="H435" s="227"/>
      <c r="I435" s="227"/>
      <c r="J435" s="227"/>
      <c r="K435" s="227"/>
      <c r="L435" s="227"/>
      <c r="M435" s="227"/>
      <c r="N435" s="227"/>
      <c r="O435" s="227"/>
      <c r="P435" s="227"/>
      <c r="Q435" s="227"/>
      <c r="R435" s="227"/>
      <c r="S435" s="227"/>
      <c r="T435" s="227"/>
      <c r="U435" s="227"/>
      <c r="V435" s="227"/>
      <c r="W435" s="227"/>
      <c r="X435" s="227"/>
      <c r="Y435" s="208"/>
      <c r="Z435" s="208"/>
      <c r="AA435" s="208"/>
      <c r="AB435" s="208"/>
      <c r="AC435" s="208"/>
      <c r="AD435" s="208"/>
      <c r="AE435" s="208"/>
      <c r="AF435" s="208"/>
      <c r="AG435" s="208" t="s">
        <v>142</v>
      </c>
      <c r="AH435" s="208">
        <v>0</v>
      </c>
      <c r="AI435" s="208"/>
      <c r="AJ435" s="208"/>
      <c r="AK435" s="208"/>
      <c r="AL435" s="208"/>
      <c r="AM435" s="208"/>
      <c r="AN435" s="208"/>
      <c r="AO435" s="208"/>
      <c r="AP435" s="208"/>
      <c r="AQ435" s="208"/>
      <c r="AR435" s="208"/>
      <c r="AS435" s="208"/>
      <c r="AT435" s="208"/>
      <c r="AU435" s="208"/>
      <c r="AV435" s="208"/>
      <c r="AW435" s="208"/>
      <c r="AX435" s="208"/>
      <c r="AY435" s="208"/>
      <c r="AZ435" s="208"/>
      <c r="BA435" s="208"/>
      <c r="BB435" s="208"/>
      <c r="BC435" s="208"/>
      <c r="BD435" s="208"/>
      <c r="BE435" s="208"/>
      <c r="BF435" s="208"/>
      <c r="BG435" s="208"/>
      <c r="BH435" s="208"/>
    </row>
    <row r="436" spans="1:60" outlineLevel="1" x14ac:dyDescent="0.25">
      <c r="A436" s="225"/>
      <c r="B436" s="226"/>
      <c r="C436" s="255" t="s">
        <v>563</v>
      </c>
      <c r="D436" s="229"/>
      <c r="E436" s="230">
        <v>2.34</v>
      </c>
      <c r="F436" s="227"/>
      <c r="G436" s="227"/>
      <c r="H436" s="227"/>
      <c r="I436" s="227"/>
      <c r="J436" s="227"/>
      <c r="K436" s="227"/>
      <c r="L436" s="227"/>
      <c r="M436" s="227"/>
      <c r="N436" s="227"/>
      <c r="O436" s="227"/>
      <c r="P436" s="227"/>
      <c r="Q436" s="227"/>
      <c r="R436" s="227"/>
      <c r="S436" s="227"/>
      <c r="T436" s="227"/>
      <c r="U436" s="227"/>
      <c r="V436" s="227"/>
      <c r="W436" s="227"/>
      <c r="X436" s="227"/>
      <c r="Y436" s="208"/>
      <c r="Z436" s="208"/>
      <c r="AA436" s="208"/>
      <c r="AB436" s="208"/>
      <c r="AC436" s="208"/>
      <c r="AD436" s="208"/>
      <c r="AE436" s="208"/>
      <c r="AF436" s="208"/>
      <c r="AG436" s="208" t="s">
        <v>142</v>
      </c>
      <c r="AH436" s="208">
        <v>0</v>
      </c>
      <c r="AI436" s="208"/>
      <c r="AJ436" s="208"/>
      <c r="AK436" s="208"/>
      <c r="AL436" s="208"/>
      <c r="AM436" s="208"/>
      <c r="AN436" s="208"/>
      <c r="AO436" s="208"/>
      <c r="AP436" s="208"/>
      <c r="AQ436" s="208"/>
      <c r="AR436" s="208"/>
      <c r="AS436" s="208"/>
      <c r="AT436" s="208"/>
      <c r="AU436" s="208"/>
      <c r="AV436" s="208"/>
      <c r="AW436" s="208"/>
      <c r="AX436" s="208"/>
      <c r="AY436" s="208"/>
      <c r="AZ436" s="208"/>
      <c r="BA436" s="208"/>
      <c r="BB436" s="208"/>
      <c r="BC436" s="208"/>
      <c r="BD436" s="208"/>
      <c r="BE436" s="208"/>
      <c r="BF436" s="208"/>
      <c r="BG436" s="208"/>
      <c r="BH436" s="208"/>
    </row>
    <row r="437" spans="1:60" outlineLevel="1" x14ac:dyDescent="0.25">
      <c r="A437" s="225"/>
      <c r="B437" s="226"/>
      <c r="C437" s="255" t="s">
        <v>564</v>
      </c>
      <c r="D437" s="229"/>
      <c r="E437" s="230">
        <v>25.88</v>
      </c>
      <c r="F437" s="227"/>
      <c r="G437" s="227"/>
      <c r="H437" s="227"/>
      <c r="I437" s="227"/>
      <c r="J437" s="227"/>
      <c r="K437" s="227"/>
      <c r="L437" s="227"/>
      <c r="M437" s="227"/>
      <c r="N437" s="227"/>
      <c r="O437" s="227"/>
      <c r="P437" s="227"/>
      <c r="Q437" s="227"/>
      <c r="R437" s="227"/>
      <c r="S437" s="227"/>
      <c r="T437" s="227"/>
      <c r="U437" s="227"/>
      <c r="V437" s="227"/>
      <c r="W437" s="227"/>
      <c r="X437" s="227"/>
      <c r="Y437" s="208"/>
      <c r="Z437" s="208"/>
      <c r="AA437" s="208"/>
      <c r="AB437" s="208"/>
      <c r="AC437" s="208"/>
      <c r="AD437" s="208"/>
      <c r="AE437" s="208"/>
      <c r="AF437" s="208"/>
      <c r="AG437" s="208" t="s">
        <v>142</v>
      </c>
      <c r="AH437" s="208">
        <v>0</v>
      </c>
      <c r="AI437" s="208"/>
      <c r="AJ437" s="208"/>
      <c r="AK437" s="208"/>
      <c r="AL437" s="208"/>
      <c r="AM437" s="208"/>
      <c r="AN437" s="208"/>
      <c r="AO437" s="208"/>
      <c r="AP437" s="208"/>
      <c r="AQ437" s="208"/>
      <c r="AR437" s="208"/>
      <c r="AS437" s="208"/>
      <c r="AT437" s="208"/>
      <c r="AU437" s="208"/>
      <c r="AV437" s="208"/>
      <c r="AW437" s="208"/>
      <c r="AX437" s="208"/>
      <c r="AY437" s="208"/>
      <c r="AZ437" s="208"/>
      <c r="BA437" s="208"/>
      <c r="BB437" s="208"/>
      <c r="BC437" s="208"/>
      <c r="BD437" s="208"/>
      <c r="BE437" s="208"/>
      <c r="BF437" s="208"/>
      <c r="BG437" s="208"/>
      <c r="BH437" s="208"/>
    </row>
    <row r="438" spans="1:60" outlineLevel="1" x14ac:dyDescent="0.25">
      <c r="A438" s="240">
        <v>147</v>
      </c>
      <c r="B438" s="241" t="s">
        <v>565</v>
      </c>
      <c r="C438" s="254" t="s">
        <v>566</v>
      </c>
      <c r="D438" s="242" t="s">
        <v>150</v>
      </c>
      <c r="E438" s="243">
        <v>203.22499999999999</v>
      </c>
      <c r="F438" s="244"/>
      <c r="G438" s="245">
        <f>ROUND(E438*F438,2)</f>
        <v>0</v>
      </c>
      <c r="H438" s="228">
        <v>4</v>
      </c>
      <c r="I438" s="227">
        <f>ROUND(E438*H438,2)</f>
        <v>812.9</v>
      </c>
      <c r="J438" s="228">
        <v>55.2</v>
      </c>
      <c r="K438" s="227">
        <f>ROUND(E438*J438,2)</f>
        <v>11218.02</v>
      </c>
      <c r="L438" s="227">
        <v>15</v>
      </c>
      <c r="M438" s="227">
        <f>G438*(1+L438/100)</f>
        <v>0</v>
      </c>
      <c r="N438" s="227">
        <v>1.3999999999999999E-4</v>
      </c>
      <c r="O438" s="227">
        <f>ROUND(E438*N438,2)</f>
        <v>0.03</v>
      </c>
      <c r="P438" s="227">
        <v>0</v>
      </c>
      <c r="Q438" s="227">
        <f>ROUND(E438*P438,2)</f>
        <v>0</v>
      </c>
      <c r="R438" s="227"/>
      <c r="S438" s="227" t="s">
        <v>137</v>
      </c>
      <c r="T438" s="227" t="s">
        <v>138</v>
      </c>
      <c r="U438" s="227">
        <v>0.10191</v>
      </c>
      <c r="V438" s="227">
        <f>ROUND(E438*U438,2)</f>
        <v>20.71</v>
      </c>
      <c r="W438" s="227"/>
      <c r="X438" s="227" t="s">
        <v>139</v>
      </c>
      <c r="Y438" s="208"/>
      <c r="Z438" s="208"/>
      <c r="AA438" s="208"/>
      <c r="AB438" s="208"/>
      <c r="AC438" s="208"/>
      <c r="AD438" s="208"/>
      <c r="AE438" s="208"/>
      <c r="AF438" s="208"/>
      <c r="AG438" s="208" t="s">
        <v>140</v>
      </c>
      <c r="AH438" s="208"/>
      <c r="AI438" s="208"/>
      <c r="AJ438" s="208"/>
      <c r="AK438" s="208"/>
      <c r="AL438" s="208"/>
      <c r="AM438" s="208"/>
      <c r="AN438" s="208"/>
      <c r="AO438" s="208"/>
      <c r="AP438" s="208"/>
      <c r="AQ438" s="208"/>
      <c r="AR438" s="208"/>
      <c r="AS438" s="208"/>
      <c r="AT438" s="208"/>
      <c r="AU438" s="208"/>
      <c r="AV438" s="208"/>
      <c r="AW438" s="208"/>
      <c r="AX438" s="208"/>
      <c r="AY438" s="208"/>
      <c r="AZ438" s="208"/>
      <c r="BA438" s="208"/>
      <c r="BB438" s="208"/>
      <c r="BC438" s="208"/>
      <c r="BD438" s="208"/>
      <c r="BE438" s="208"/>
      <c r="BF438" s="208"/>
      <c r="BG438" s="208"/>
      <c r="BH438" s="208"/>
    </row>
    <row r="439" spans="1:60" outlineLevel="1" x14ac:dyDescent="0.25">
      <c r="A439" s="225"/>
      <c r="B439" s="226"/>
      <c r="C439" s="255" t="s">
        <v>567</v>
      </c>
      <c r="D439" s="229"/>
      <c r="E439" s="230">
        <v>11.05</v>
      </c>
      <c r="F439" s="227"/>
      <c r="G439" s="227"/>
      <c r="H439" s="227"/>
      <c r="I439" s="227"/>
      <c r="J439" s="227"/>
      <c r="K439" s="227"/>
      <c r="L439" s="227"/>
      <c r="M439" s="227"/>
      <c r="N439" s="227"/>
      <c r="O439" s="227"/>
      <c r="P439" s="227"/>
      <c r="Q439" s="227"/>
      <c r="R439" s="227"/>
      <c r="S439" s="227"/>
      <c r="T439" s="227"/>
      <c r="U439" s="227"/>
      <c r="V439" s="227"/>
      <c r="W439" s="227"/>
      <c r="X439" s="227"/>
      <c r="Y439" s="208"/>
      <c r="Z439" s="208"/>
      <c r="AA439" s="208"/>
      <c r="AB439" s="208"/>
      <c r="AC439" s="208"/>
      <c r="AD439" s="208"/>
      <c r="AE439" s="208"/>
      <c r="AF439" s="208"/>
      <c r="AG439" s="208" t="s">
        <v>142</v>
      </c>
      <c r="AH439" s="208">
        <v>0</v>
      </c>
      <c r="AI439" s="208"/>
      <c r="AJ439" s="208"/>
      <c r="AK439" s="208"/>
      <c r="AL439" s="208"/>
      <c r="AM439" s="208"/>
      <c r="AN439" s="208"/>
      <c r="AO439" s="208"/>
      <c r="AP439" s="208"/>
      <c r="AQ439" s="208"/>
      <c r="AR439" s="208"/>
      <c r="AS439" s="208"/>
      <c r="AT439" s="208"/>
      <c r="AU439" s="208"/>
      <c r="AV439" s="208"/>
      <c r="AW439" s="208"/>
      <c r="AX439" s="208"/>
      <c r="AY439" s="208"/>
      <c r="AZ439" s="208"/>
      <c r="BA439" s="208"/>
      <c r="BB439" s="208"/>
      <c r="BC439" s="208"/>
      <c r="BD439" s="208"/>
      <c r="BE439" s="208"/>
      <c r="BF439" s="208"/>
      <c r="BG439" s="208"/>
      <c r="BH439" s="208"/>
    </row>
    <row r="440" spans="1:60" outlineLevel="1" x14ac:dyDescent="0.25">
      <c r="A440" s="225"/>
      <c r="B440" s="226"/>
      <c r="C440" s="255" t="s">
        <v>568</v>
      </c>
      <c r="D440" s="229"/>
      <c r="E440" s="230">
        <v>41.78</v>
      </c>
      <c r="F440" s="227"/>
      <c r="G440" s="227"/>
      <c r="H440" s="227"/>
      <c r="I440" s="227"/>
      <c r="J440" s="227"/>
      <c r="K440" s="227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  <c r="V440" s="227"/>
      <c r="W440" s="227"/>
      <c r="X440" s="227"/>
      <c r="Y440" s="208"/>
      <c r="Z440" s="208"/>
      <c r="AA440" s="208"/>
      <c r="AB440" s="208"/>
      <c r="AC440" s="208"/>
      <c r="AD440" s="208"/>
      <c r="AE440" s="208"/>
      <c r="AF440" s="208"/>
      <c r="AG440" s="208" t="s">
        <v>142</v>
      </c>
      <c r="AH440" s="208">
        <v>0</v>
      </c>
      <c r="AI440" s="208"/>
      <c r="AJ440" s="208"/>
      <c r="AK440" s="208"/>
      <c r="AL440" s="208"/>
      <c r="AM440" s="208"/>
      <c r="AN440" s="208"/>
      <c r="AO440" s="208"/>
      <c r="AP440" s="208"/>
      <c r="AQ440" s="208"/>
      <c r="AR440" s="208"/>
      <c r="AS440" s="208"/>
      <c r="AT440" s="208"/>
      <c r="AU440" s="208"/>
      <c r="AV440" s="208"/>
      <c r="AW440" s="208"/>
      <c r="AX440" s="208"/>
      <c r="AY440" s="208"/>
      <c r="AZ440" s="208"/>
      <c r="BA440" s="208"/>
      <c r="BB440" s="208"/>
      <c r="BC440" s="208"/>
      <c r="BD440" s="208"/>
      <c r="BE440" s="208"/>
      <c r="BF440" s="208"/>
      <c r="BG440" s="208"/>
      <c r="BH440" s="208"/>
    </row>
    <row r="441" spans="1:60" outlineLevel="1" x14ac:dyDescent="0.25">
      <c r="A441" s="225"/>
      <c r="B441" s="226"/>
      <c r="C441" s="255" t="s">
        <v>569</v>
      </c>
      <c r="D441" s="229"/>
      <c r="E441" s="230">
        <v>25.88</v>
      </c>
      <c r="F441" s="227"/>
      <c r="G441" s="227"/>
      <c r="H441" s="227"/>
      <c r="I441" s="227"/>
      <c r="J441" s="227"/>
      <c r="K441" s="227"/>
      <c r="L441" s="227"/>
      <c r="M441" s="227"/>
      <c r="N441" s="227"/>
      <c r="O441" s="227"/>
      <c r="P441" s="227"/>
      <c r="Q441" s="227"/>
      <c r="R441" s="227"/>
      <c r="S441" s="227"/>
      <c r="T441" s="227"/>
      <c r="U441" s="227"/>
      <c r="V441" s="227"/>
      <c r="W441" s="227"/>
      <c r="X441" s="227"/>
      <c r="Y441" s="208"/>
      <c r="Z441" s="208"/>
      <c r="AA441" s="208"/>
      <c r="AB441" s="208"/>
      <c r="AC441" s="208"/>
      <c r="AD441" s="208"/>
      <c r="AE441" s="208"/>
      <c r="AF441" s="208"/>
      <c r="AG441" s="208" t="s">
        <v>142</v>
      </c>
      <c r="AH441" s="208">
        <v>0</v>
      </c>
      <c r="AI441" s="208"/>
      <c r="AJ441" s="208"/>
      <c r="AK441" s="208"/>
      <c r="AL441" s="208"/>
      <c r="AM441" s="208"/>
      <c r="AN441" s="208"/>
      <c r="AO441" s="208"/>
      <c r="AP441" s="208"/>
      <c r="AQ441" s="208"/>
      <c r="AR441" s="208"/>
      <c r="AS441" s="208"/>
      <c r="AT441" s="208"/>
      <c r="AU441" s="208"/>
      <c r="AV441" s="208"/>
      <c r="AW441" s="208"/>
      <c r="AX441" s="208"/>
      <c r="AY441" s="208"/>
      <c r="AZ441" s="208"/>
      <c r="BA441" s="208"/>
      <c r="BB441" s="208"/>
      <c r="BC441" s="208"/>
      <c r="BD441" s="208"/>
      <c r="BE441" s="208"/>
      <c r="BF441" s="208"/>
      <c r="BG441" s="208"/>
      <c r="BH441" s="208"/>
    </row>
    <row r="442" spans="1:60" outlineLevel="1" x14ac:dyDescent="0.25">
      <c r="A442" s="225"/>
      <c r="B442" s="226"/>
      <c r="C442" s="255" t="s">
        <v>563</v>
      </c>
      <c r="D442" s="229"/>
      <c r="E442" s="230">
        <v>2.34</v>
      </c>
      <c r="F442" s="227"/>
      <c r="G442" s="227"/>
      <c r="H442" s="227"/>
      <c r="I442" s="227"/>
      <c r="J442" s="227"/>
      <c r="K442" s="227"/>
      <c r="L442" s="227"/>
      <c r="M442" s="227"/>
      <c r="N442" s="227"/>
      <c r="O442" s="227"/>
      <c r="P442" s="227"/>
      <c r="Q442" s="227"/>
      <c r="R442" s="227"/>
      <c r="S442" s="227"/>
      <c r="T442" s="227"/>
      <c r="U442" s="227"/>
      <c r="V442" s="227"/>
      <c r="W442" s="227"/>
      <c r="X442" s="227"/>
      <c r="Y442" s="208"/>
      <c r="Z442" s="208"/>
      <c r="AA442" s="208"/>
      <c r="AB442" s="208"/>
      <c r="AC442" s="208"/>
      <c r="AD442" s="208"/>
      <c r="AE442" s="208"/>
      <c r="AF442" s="208"/>
      <c r="AG442" s="208" t="s">
        <v>142</v>
      </c>
      <c r="AH442" s="208">
        <v>0</v>
      </c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8"/>
      <c r="AT442" s="208"/>
      <c r="AU442" s="208"/>
      <c r="AV442" s="208"/>
      <c r="AW442" s="208"/>
      <c r="AX442" s="208"/>
      <c r="AY442" s="208"/>
      <c r="AZ442" s="208"/>
      <c r="BA442" s="208"/>
      <c r="BB442" s="208"/>
      <c r="BC442" s="208"/>
      <c r="BD442" s="208"/>
      <c r="BE442" s="208"/>
      <c r="BF442" s="208"/>
      <c r="BG442" s="208"/>
      <c r="BH442" s="208"/>
    </row>
    <row r="443" spans="1:60" outlineLevel="1" x14ac:dyDescent="0.25">
      <c r="A443" s="225"/>
      <c r="B443" s="226"/>
      <c r="C443" s="255" t="s">
        <v>570</v>
      </c>
      <c r="D443" s="229"/>
      <c r="E443" s="230">
        <v>122.175</v>
      </c>
      <c r="F443" s="227"/>
      <c r="G443" s="227"/>
      <c r="H443" s="227"/>
      <c r="I443" s="227"/>
      <c r="J443" s="227"/>
      <c r="K443" s="227"/>
      <c r="L443" s="227"/>
      <c r="M443" s="227"/>
      <c r="N443" s="227"/>
      <c r="O443" s="227"/>
      <c r="P443" s="227"/>
      <c r="Q443" s="227"/>
      <c r="R443" s="227"/>
      <c r="S443" s="227"/>
      <c r="T443" s="227"/>
      <c r="U443" s="227"/>
      <c r="V443" s="227"/>
      <c r="W443" s="227"/>
      <c r="X443" s="227"/>
      <c r="Y443" s="208"/>
      <c r="Z443" s="208"/>
      <c r="AA443" s="208"/>
      <c r="AB443" s="208"/>
      <c r="AC443" s="208"/>
      <c r="AD443" s="208"/>
      <c r="AE443" s="208"/>
      <c r="AF443" s="208"/>
      <c r="AG443" s="208" t="s">
        <v>142</v>
      </c>
      <c r="AH443" s="208">
        <v>0</v>
      </c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08"/>
      <c r="AT443" s="208"/>
      <c r="AU443" s="208"/>
      <c r="AV443" s="208"/>
      <c r="AW443" s="208"/>
      <c r="AX443" s="208"/>
      <c r="AY443" s="208"/>
      <c r="AZ443" s="208"/>
      <c r="BA443" s="208"/>
      <c r="BB443" s="208"/>
      <c r="BC443" s="208"/>
      <c r="BD443" s="208"/>
      <c r="BE443" s="208"/>
      <c r="BF443" s="208"/>
      <c r="BG443" s="208"/>
      <c r="BH443" s="208"/>
    </row>
    <row r="444" spans="1:60" outlineLevel="1" x14ac:dyDescent="0.25">
      <c r="A444" s="240">
        <v>148</v>
      </c>
      <c r="B444" s="241" t="s">
        <v>571</v>
      </c>
      <c r="C444" s="254" t="s">
        <v>572</v>
      </c>
      <c r="D444" s="242" t="s">
        <v>150</v>
      </c>
      <c r="E444" s="243">
        <v>52.83</v>
      </c>
      <c r="F444" s="244"/>
      <c r="G444" s="245">
        <f>ROUND(E444*F444,2)</f>
        <v>0</v>
      </c>
      <c r="H444" s="228">
        <v>10.58</v>
      </c>
      <c r="I444" s="227">
        <f>ROUND(E444*H444,2)</f>
        <v>558.94000000000005</v>
      </c>
      <c r="J444" s="228">
        <v>7.62</v>
      </c>
      <c r="K444" s="227">
        <f>ROUND(E444*J444,2)</f>
        <v>402.56</v>
      </c>
      <c r="L444" s="227">
        <v>15</v>
      </c>
      <c r="M444" s="227">
        <f>G444*(1+L444/100)</f>
        <v>0</v>
      </c>
      <c r="N444" s="227">
        <v>3.5E-4</v>
      </c>
      <c r="O444" s="227">
        <f>ROUND(E444*N444,2)</f>
        <v>0.02</v>
      </c>
      <c r="P444" s="227">
        <v>0</v>
      </c>
      <c r="Q444" s="227">
        <f>ROUND(E444*P444,2)</f>
        <v>0</v>
      </c>
      <c r="R444" s="227"/>
      <c r="S444" s="227" t="s">
        <v>137</v>
      </c>
      <c r="T444" s="227" t="s">
        <v>138</v>
      </c>
      <c r="U444" s="227">
        <v>1.35E-2</v>
      </c>
      <c r="V444" s="227">
        <f>ROUND(E444*U444,2)</f>
        <v>0.71</v>
      </c>
      <c r="W444" s="227"/>
      <c r="X444" s="227" t="s">
        <v>139</v>
      </c>
      <c r="Y444" s="208"/>
      <c r="Z444" s="208"/>
      <c r="AA444" s="208"/>
      <c r="AB444" s="208"/>
      <c r="AC444" s="208"/>
      <c r="AD444" s="208"/>
      <c r="AE444" s="208"/>
      <c r="AF444" s="208"/>
      <c r="AG444" s="208" t="s">
        <v>140</v>
      </c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08"/>
      <c r="AT444" s="208"/>
      <c r="AU444" s="208"/>
      <c r="AV444" s="208"/>
      <c r="AW444" s="208"/>
      <c r="AX444" s="208"/>
      <c r="AY444" s="208"/>
      <c r="AZ444" s="208"/>
      <c r="BA444" s="208"/>
      <c r="BB444" s="208"/>
      <c r="BC444" s="208"/>
      <c r="BD444" s="208"/>
      <c r="BE444" s="208"/>
      <c r="BF444" s="208"/>
      <c r="BG444" s="208"/>
      <c r="BH444" s="208"/>
    </row>
    <row r="445" spans="1:60" outlineLevel="1" x14ac:dyDescent="0.25">
      <c r="A445" s="225"/>
      <c r="B445" s="226"/>
      <c r="C445" s="255" t="s">
        <v>168</v>
      </c>
      <c r="D445" s="229"/>
      <c r="E445" s="230">
        <v>7.34</v>
      </c>
      <c r="F445" s="227"/>
      <c r="G445" s="227"/>
      <c r="H445" s="227"/>
      <c r="I445" s="227"/>
      <c r="J445" s="227"/>
      <c r="K445" s="227"/>
      <c r="L445" s="227"/>
      <c r="M445" s="227"/>
      <c r="N445" s="227"/>
      <c r="O445" s="227"/>
      <c r="P445" s="227"/>
      <c r="Q445" s="227"/>
      <c r="R445" s="227"/>
      <c r="S445" s="227"/>
      <c r="T445" s="227"/>
      <c r="U445" s="227"/>
      <c r="V445" s="227"/>
      <c r="W445" s="227"/>
      <c r="X445" s="227"/>
      <c r="Y445" s="208"/>
      <c r="Z445" s="208"/>
      <c r="AA445" s="208"/>
      <c r="AB445" s="208"/>
      <c r="AC445" s="208"/>
      <c r="AD445" s="208"/>
      <c r="AE445" s="208"/>
      <c r="AF445" s="208"/>
      <c r="AG445" s="208" t="s">
        <v>142</v>
      </c>
      <c r="AH445" s="208">
        <v>0</v>
      </c>
      <c r="AI445" s="208"/>
      <c r="AJ445" s="208"/>
      <c r="AK445" s="208"/>
      <c r="AL445" s="208"/>
      <c r="AM445" s="208"/>
      <c r="AN445" s="208"/>
      <c r="AO445" s="208"/>
      <c r="AP445" s="208"/>
      <c r="AQ445" s="208"/>
      <c r="AR445" s="208"/>
      <c r="AS445" s="208"/>
      <c r="AT445" s="208"/>
      <c r="AU445" s="208"/>
      <c r="AV445" s="208"/>
      <c r="AW445" s="208"/>
      <c r="AX445" s="208"/>
      <c r="AY445" s="208"/>
      <c r="AZ445" s="208"/>
      <c r="BA445" s="208"/>
      <c r="BB445" s="208"/>
      <c r="BC445" s="208"/>
      <c r="BD445" s="208"/>
      <c r="BE445" s="208"/>
      <c r="BF445" s="208"/>
      <c r="BG445" s="208"/>
      <c r="BH445" s="208"/>
    </row>
    <row r="446" spans="1:60" outlineLevel="1" x14ac:dyDescent="0.25">
      <c r="A446" s="225"/>
      <c r="B446" s="226"/>
      <c r="C446" s="255" t="s">
        <v>209</v>
      </c>
      <c r="D446" s="229"/>
      <c r="E446" s="230">
        <v>7.75</v>
      </c>
      <c r="F446" s="227"/>
      <c r="G446" s="227"/>
      <c r="H446" s="227"/>
      <c r="I446" s="227"/>
      <c r="J446" s="227"/>
      <c r="K446" s="227"/>
      <c r="L446" s="227"/>
      <c r="M446" s="227"/>
      <c r="N446" s="227"/>
      <c r="O446" s="227"/>
      <c r="P446" s="227"/>
      <c r="Q446" s="227"/>
      <c r="R446" s="227"/>
      <c r="S446" s="227"/>
      <c r="T446" s="227"/>
      <c r="U446" s="227"/>
      <c r="V446" s="227"/>
      <c r="W446" s="227"/>
      <c r="X446" s="227"/>
      <c r="Y446" s="208"/>
      <c r="Z446" s="208"/>
      <c r="AA446" s="208"/>
      <c r="AB446" s="208"/>
      <c r="AC446" s="208"/>
      <c r="AD446" s="208"/>
      <c r="AE446" s="208"/>
      <c r="AF446" s="208"/>
      <c r="AG446" s="208" t="s">
        <v>142</v>
      </c>
      <c r="AH446" s="208">
        <v>0</v>
      </c>
      <c r="AI446" s="208"/>
      <c r="AJ446" s="208"/>
      <c r="AK446" s="208"/>
      <c r="AL446" s="208"/>
      <c r="AM446" s="208"/>
      <c r="AN446" s="208"/>
      <c r="AO446" s="208"/>
      <c r="AP446" s="208"/>
      <c r="AQ446" s="208"/>
      <c r="AR446" s="208"/>
      <c r="AS446" s="208"/>
      <c r="AT446" s="208"/>
      <c r="AU446" s="208"/>
      <c r="AV446" s="208"/>
      <c r="AW446" s="208"/>
      <c r="AX446" s="208"/>
      <c r="AY446" s="208"/>
      <c r="AZ446" s="208"/>
      <c r="BA446" s="208"/>
      <c r="BB446" s="208"/>
      <c r="BC446" s="208"/>
      <c r="BD446" s="208"/>
      <c r="BE446" s="208"/>
      <c r="BF446" s="208"/>
      <c r="BG446" s="208"/>
      <c r="BH446" s="208"/>
    </row>
    <row r="447" spans="1:60" outlineLevel="1" x14ac:dyDescent="0.25">
      <c r="A447" s="225"/>
      <c r="B447" s="226"/>
      <c r="C447" s="255" t="s">
        <v>210</v>
      </c>
      <c r="D447" s="229"/>
      <c r="E447" s="230">
        <v>12.04</v>
      </c>
      <c r="F447" s="227"/>
      <c r="G447" s="227"/>
      <c r="H447" s="227"/>
      <c r="I447" s="227"/>
      <c r="J447" s="227"/>
      <c r="K447" s="227"/>
      <c r="L447" s="227"/>
      <c r="M447" s="227"/>
      <c r="N447" s="227"/>
      <c r="O447" s="227"/>
      <c r="P447" s="227"/>
      <c r="Q447" s="227"/>
      <c r="R447" s="227"/>
      <c r="S447" s="227"/>
      <c r="T447" s="227"/>
      <c r="U447" s="227"/>
      <c r="V447" s="227"/>
      <c r="W447" s="227"/>
      <c r="X447" s="227"/>
      <c r="Y447" s="208"/>
      <c r="Z447" s="208"/>
      <c r="AA447" s="208"/>
      <c r="AB447" s="208"/>
      <c r="AC447" s="208"/>
      <c r="AD447" s="208"/>
      <c r="AE447" s="208"/>
      <c r="AF447" s="208"/>
      <c r="AG447" s="208" t="s">
        <v>142</v>
      </c>
      <c r="AH447" s="208">
        <v>0</v>
      </c>
      <c r="AI447" s="208"/>
      <c r="AJ447" s="208"/>
      <c r="AK447" s="208"/>
      <c r="AL447" s="208"/>
      <c r="AM447" s="208"/>
      <c r="AN447" s="208"/>
      <c r="AO447" s="208"/>
      <c r="AP447" s="208"/>
      <c r="AQ447" s="208"/>
      <c r="AR447" s="208"/>
      <c r="AS447" s="208"/>
      <c r="AT447" s="208"/>
      <c r="AU447" s="208"/>
      <c r="AV447" s="208"/>
      <c r="AW447" s="208"/>
      <c r="AX447" s="208"/>
      <c r="AY447" s="208"/>
      <c r="AZ447" s="208"/>
      <c r="BA447" s="208"/>
      <c r="BB447" s="208"/>
      <c r="BC447" s="208"/>
      <c r="BD447" s="208"/>
      <c r="BE447" s="208"/>
      <c r="BF447" s="208"/>
      <c r="BG447" s="208"/>
      <c r="BH447" s="208"/>
    </row>
    <row r="448" spans="1:60" outlineLevel="1" x14ac:dyDescent="0.25">
      <c r="A448" s="225"/>
      <c r="B448" s="226"/>
      <c r="C448" s="255" t="s">
        <v>169</v>
      </c>
      <c r="D448" s="229"/>
      <c r="E448" s="230">
        <v>2.72</v>
      </c>
      <c r="F448" s="227"/>
      <c r="G448" s="227"/>
      <c r="H448" s="227"/>
      <c r="I448" s="227"/>
      <c r="J448" s="227"/>
      <c r="K448" s="227"/>
      <c r="L448" s="227"/>
      <c r="M448" s="227"/>
      <c r="N448" s="227"/>
      <c r="O448" s="227"/>
      <c r="P448" s="227"/>
      <c r="Q448" s="227"/>
      <c r="R448" s="227"/>
      <c r="S448" s="227"/>
      <c r="T448" s="227"/>
      <c r="U448" s="227"/>
      <c r="V448" s="227"/>
      <c r="W448" s="227"/>
      <c r="X448" s="227"/>
      <c r="Y448" s="208"/>
      <c r="Z448" s="208"/>
      <c r="AA448" s="208"/>
      <c r="AB448" s="208"/>
      <c r="AC448" s="208"/>
      <c r="AD448" s="208"/>
      <c r="AE448" s="208"/>
      <c r="AF448" s="208"/>
      <c r="AG448" s="208" t="s">
        <v>142</v>
      </c>
      <c r="AH448" s="208">
        <v>0</v>
      </c>
      <c r="AI448" s="208"/>
      <c r="AJ448" s="208"/>
      <c r="AK448" s="208"/>
      <c r="AL448" s="208"/>
      <c r="AM448" s="208"/>
      <c r="AN448" s="208"/>
      <c r="AO448" s="208"/>
      <c r="AP448" s="208"/>
      <c r="AQ448" s="208"/>
      <c r="AR448" s="208"/>
      <c r="AS448" s="208"/>
      <c r="AT448" s="208"/>
      <c r="AU448" s="208"/>
      <c r="AV448" s="208"/>
      <c r="AW448" s="208"/>
      <c r="AX448" s="208"/>
      <c r="AY448" s="208"/>
      <c r="AZ448" s="208"/>
      <c r="BA448" s="208"/>
      <c r="BB448" s="208"/>
      <c r="BC448" s="208"/>
      <c r="BD448" s="208"/>
      <c r="BE448" s="208"/>
      <c r="BF448" s="208"/>
      <c r="BG448" s="208"/>
      <c r="BH448" s="208"/>
    </row>
    <row r="449" spans="1:60" outlineLevel="1" x14ac:dyDescent="0.25">
      <c r="A449" s="225"/>
      <c r="B449" s="226"/>
      <c r="C449" s="255" t="s">
        <v>170</v>
      </c>
      <c r="D449" s="229"/>
      <c r="E449" s="230">
        <v>0.99</v>
      </c>
      <c r="F449" s="227"/>
      <c r="G449" s="227"/>
      <c r="H449" s="227"/>
      <c r="I449" s="227"/>
      <c r="J449" s="227"/>
      <c r="K449" s="227"/>
      <c r="L449" s="227"/>
      <c r="M449" s="227"/>
      <c r="N449" s="227"/>
      <c r="O449" s="227"/>
      <c r="P449" s="227"/>
      <c r="Q449" s="227"/>
      <c r="R449" s="227"/>
      <c r="S449" s="227"/>
      <c r="T449" s="227"/>
      <c r="U449" s="227"/>
      <c r="V449" s="227"/>
      <c r="W449" s="227"/>
      <c r="X449" s="227"/>
      <c r="Y449" s="208"/>
      <c r="Z449" s="208"/>
      <c r="AA449" s="208"/>
      <c r="AB449" s="208"/>
      <c r="AC449" s="208"/>
      <c r="AD449" s="208"/>
      <c r="AE449" s="208"/>
      <c r="AF449" s="208"/>
      <c r="AG449" s="208" t="s">
        <v>142</v>
      </c>
      <c r="AH449" s="208">
        <v>0</v>
      </c>
      <c r="AI449" s="208"/>
      <c r="AJ449" s="208"/>
      <c r="AK449" s="208"/>
      <c r="AL449" s="208"/>
      <c r="AM449" s="208"/>
      <c r="AN449" s="208"/>
      <c r="AO449" s="208"/>
      <c r="AP449" s="208"/>
      <c r="AQ449" s="208"/>
      <c r="AR449" s="208"/>
      <c r="AS449" s="208"/>
      <c r="AT449" s="208"/>
      <c r="AU449" s="208"/>
      <c r="AV449" s="208"/>
      <c r="AW449" s="208"/>
      <c r="AX449" s="208"/>
      <c r="AY449" s="208"/>
      <c r="AZ449" s="208"/>
      <c r="BA449" s="208"/>
      <c r="BB449" s="208"/>
      <c r="BC449" s="208"/>
      <c r="BD449" s="208"/>
      <c r="BE449" s="208"/>
      <c r="BF449" s="208"/>
      <c r="BG449" s="208"/>
      <c r="BH449" s="208"/>
    </row>
    <row r="450" spans="1:60" outlineLevel="1" x14ac:dyDescent="0.25">
      <c r="A450" s="225"/>
      <c r="B450" s="226"/>
      <c r="C450" s="255" t="s">
        <v>211</v>
      </c>
      <c r="D450" s="229"/>
      <c r="E450" s="230">
        <v>17.05</v>
      </c>
      <c r="F450" s="227"/>
      <c r="G450" s="227"/>
      <c r="H450" s="227"/>
      <c r="I450" s="227"/>
      <c r="J450" s="227"/>
      <c r="K450" s="227"/>
      <c r="L450" s="227"/>
      <c r="M450" s="227"/>
      <c r="N450" s="227"/>
      <c r="O450" s="227"/>
      <c r="P450" s="227"/>
      <c r="Q450" s="227"/>
      <c r="R450" s="227"/>
      <c r="S450" s="227"/>
      <c r="T450" s="227"/>
      <c r="U450" s="227"/>
      <c r="V450" s="227"/>
      <c r="W450" s="227"/>
      <c r="X450" s="227"/>
      <c r="Y450" s="208"/>
      <c r="Z450" s="208"/>
      <c r="AA450" s="208"/>
      <c r="AB450" s="208"/>
      <c r="AC450" s="208"/>
      <c r="AD450" s="208"/>
      <c r="AE450" s="208"/>
      <c r="AF450" s="208"/>
      <c r="AG450" s="208" t="s">
        <v>142</v>
      </c>
      <c r="AH450" s="208">
        <v>0</v>
      </c>
      <c r="AI450" s="208"/>
      <c r="AJ450" s="208"/>
      <c r="AK450" s="208"/>
      <c r="AL450" s="208"/>
      <c r="AM450" s="208"/>
      <c r="AN450" s="208"/>
      <c r="AO450" s="208"/>
      <c r="AP450" s="208"/>
      <c r="AQ450" s="208"/>
      <c r="AR450" s="208"/>
      <c r="AS450" s="208"/>
      <c r="AT450" s="208"/>
      <c r="AU450" s="208"/>
      <c r="AV450" s="208"/>
      <c r="AW450" s="208"/>
      <c r="AX450" s="208"/>
      <c r="AY450" s="208"/>
      <c r="AZ450" s="208"/>
      <c r="BA450" s="208"/>
      <c r="BB450" s="208"/>
      <c r="BC450" s="208"/>
      <c r="BD450" s="208"/>
      <c r="BE450" s="208"/>
      <c r="BF450" s="208"/>
      <c r="BG450" s="208"/>
      <c r="BH450" s="208"/>
    </row>
    <row r="451" spans="1:60" outlineLevel="1" x14ac:dyDescent="0.25">
      <c r="A451" s="225"/>
      <c r="B451" s="226"/>
      <c r="C451" s="255" t="s">
        <v>212</v>
      </c>
      <c r="D451" s="229"/>
      <c r="E451" s="230">
        <v>4.9400000000000004</v>
      </c>
      <c r="F451" s="227"/>
      <c r="G451" s="227"/>
      <c r="H451" s="227"/>
      <c r="I451" s="227"/>
      <c r="J451" s="227"/>
      <c r="K451" s="227"/>
      <c r="L451" s="227"/>
      <c r="M451" s="227"/>
      <c r="N451" s="227"/>
      <c r="O451" s="227"/>
      <c r="P451" s="227"/>
      <c r="Q451" s="227"/>
      <c r="R451" s="227"/>
      <c r="S451" s="227"/>
      <c r="T451" s="227"/>
      <c r="U451" s="227"/>
      <c r="V451" s="227"/>
      <c r="W451" s="227"/>
      <c r="X451" s="227"/>
      <c r="Y451" s="208"/>
      <c r="Z451" s="208"/>
      <c r="AA451" s="208"/>
      <c r="AB451" s="208"/>
      <c r="AC451" s="208"/>
      <c r="AD451" s="208"/>
      <c r="AE451" s="208"/>
      <c r="AF451" s="208"/>
      <c r="AG451" s="208" t="s">
        <v>142</v>
      </c>
      <c r="AH451" s="208">
        <v>0</v>
      </c>
      <c r="AI451" s="208"/>
      <c r="AJ451" s="208"/>
      <c r="AK451" s="208"/>
      <c r="AL451" s="208"/>
      <c r="AM451" s="208"/>
      <c r="AN451" s="208"/>
      <c r="AO451" s="208"/>
      <c r="AP451" s="208"/>
      <c r="AQ451" s="208"/>
      <c r="AR451" s="208"/>
      <c r="AS451" s="208"/>
      <c r="AT451" s="208"/>
      <c r="AU451" s="208"/>
      <c r="AV451" s="208"/>
      <c r="AW451" s="208"/>
      <c r="AX451" s="208"/>
      <c r="AY451" s="208"/>
      <c r="AZ451" s="208"/>
      <c r="BA451" s="208"/>
      <c r="BB451" s="208"/>
      <c r="BC451" s="208"/>
      <c r="BD451" s="208"/>
      <c r="BE451" s="208"/>
      <c r="BF451" s="208"/>
      <c r="BG451" s="208"/>
      <c r="BH451" s="208"/>
    </row>
    <row r="452" spans="1:60" ht="20.399999999999999" outlineLevel="1" x14ac:dyDescent="0.25">
      <c r="A452" s="240">
        <v>149</v>
      </c>
      <c r="B452" s="241" t="s">
        <v>573</v>
      </c>
      <c r="C452" s="254" t="s">
        <v>574</v>
      </c>
      <c r="D452" s="242" t="s">
        <v>150</v>
      </c>
      <c r="E452" s="243">
        <v>163.95500000000001</v>
      </c>
      <c r="F452" s="244"/>
      <c r="G452" s="245">
        <f>ROUND(E452*F452,2)</f>
        <v>0</v>
      </c>
      <c r="H452" s="228">
        <v>0</v>
      </c>
      <c r="I452" s="227">
        <f>ROUND(E452*H452,2)</f>
        <v>0</v>
      </c>
      <c r="J452" s="228">
        <v>39</v>
      </c>
      <c r="K452" s="227">
        <f>ROUND(E452*J452,2)</f>
        <v>6394.25</v>
      </c>
      <c r="L452" s="227">
        <v>15</v>
      </c>
      <c r="M452" s="227">
        <f>G452*(1+L452/100)</f>
        <v>0</v>
      </c>
      <c r="N452" s="227">
        <v>0</v>
      </c>
      <c r="O452" s="227">
        <f>ROUND(E452*N452,2)</f>
        <v>0</v>
      </c>
      <c r="P452" s="227">
        <v>0</v>
      </c>
      <c r="Q452" s="227">
        <f>ROUND(E452*P452,2)</f>
        <v>0</v>
      </c>
      <c r="R452" s="227"/>
      <c r="S452" s="227" t="s">
        <v>173</v>
      </c>
      <c r="T452" s="227" t="s">
        <v>138</v>
      </c>
      <c r="U452" s="227">
        <v>0.04</v>
      </c>
      <c r="V452" s="227">
        <f>ROUND(E452*U452,2)</f>
        <v>6.56</v>
      </c>
      <c r="W452" s="227"/>
      <c r="X452" s="227" t="s">
        <v>139</v>
      </c>
      <c r="Y452" s="208"/>
      <c r="Z452" s="208"/>
      <c r="AA452" s="208"/>
      <c r="AB452" s="208"/>
      <c r="AC452" s="208"/>
      <c r="AD452" s="208"/>
      <c r="AE452" s="208"/>
      <c r="AF452" s="208"/>
      <c r="AG452" s="208" t="s">
        <v>140</v>
      </c>
      <c r="AH452" s="208"/>
      <c r="AI452" s="208"/>
      <c r="AJ452" s="208"/>
      <c r="AK452" s="208"/>
      <c r="AL452" s="208"/>
      <c r="AM452" s="208"/>
      <c r="AN452" s="208"/>
      <c r="AO452" s="208"/>
      <c r="AP452" s="208"/>
      <c r="AQ452" s="208"/>
      <c r="AR452" s="208"/>
      <c r="AS452" s="208"/>
      <c r="AT452" s="208"/>
      <c r="AU452" s="208"/>
      <c r="AV452" s="208"/>
      <c r="AW452" s="208"/>
      <c r="AX452" s="208"/>
      <c r="AY452" s="208"/>
      <c r="AZ452" s="208"/>
      <c r="BA452" s="208"/>
      <c r="BB452" s="208"/>
      <c r="BC452" s="208"/>
      <c r="BD452" s="208"/>
      <c r="BE452" s="208"/>
      <c r="BF452" s="208"/>
      <c r="BG452" s="208"/>
      <c r="BH452" s="208"/>
    </row>
    <row r="453" spans="1:60" outlineLevel="1" x14ac:dyDescent="0.25">
      <c r="A453" s="225"/>
      <c r="B453" s="226"/>
      <c r="C453" s="255" t="s">
        <v>559</v>
      </c>
      <c r="D453" s="229"/>
      <c r="E453" s="230">
        <v>41.78</v>
      </c>
      <c r="F453" s="227"/>
      <c r="G453" s="227"/>
      <c r="H453" s="227"/>
      <c r="I453" s="227"/>
      <c r="J453" s="227"/>
      <c r="K453" s="227"/>
      <c r="L453" s="227"/>
      <c r="M453" s="227"/>
      <c r="N453" s="227"/>
      <c r="O453" s="227"/>
      <c r="P453" s="227"/>
      <c r="Q453" s="227"/>
      <c r="R453" s="227"/>
      <c r="S453" s="227"/>
      <c r="T453" s="227"/>
      <c r="U453" s="227"/>
      <c r="V453" s="227"/>
      <c r="W453" s="227"/>
      <c r="X453" s="227"/>
      <c r="Y453" s="208"/>
      <c r="Z453" s="208"/>
      <c r="AA453" s="208"/>
      <c r="AB453" s="208"/>
      <c r="AC453" s="208"/>
      <c r="AD453" s="208"/>
      <c r="AE453" s="208"/>
      <c r="AF453" s="208"/>
      <c r="AG453" s="208" t="s">
        <v>142</v>
      </c>
      <c r="AH453" s="208">
        <v>0</v>
      </c>
      <c r="AI453" s="208"/>
      <c r="AJ453" s="208"/>
      <c r="AK453" s="208"/>
      <c r="AL453" s="208"/>
      <c r="AM453" s="208"/>
      <c r="AN453" s="208"/>
      <c r="AO453" s="208"/>
      <c r="AP453" s="208"/>
      <c r="AQ453" s="208"/>
      <c r="AR453" s="208"/>
      <c r="AS453" s="208"/>
      <c r="AT453" s="208"/>
      <c r="AU453" s="208"/>
      <c r="AV453" s="208"/>
      <c r="AW453" s="208"/>
      <c r="AX453" s="208"/>
      <c r="AY453" s="208"/>
      <c r="AZ453" s="208"/>
      <c r="BA453" s="208"/>
      <c r="BB453" s="208"/>
      <c r="BC453" s="208"/>
      <c r="BD453" s="208"/>
      <c r="BE453" s="208"/>
      <c r="BF453" s="208"/>
      <c r="BG453" s="208"/>
      <c r="BH453" s="208"/>
    </row>
    <row r="454" spans="1:60" outlineLevel="1" x14ac:dyDescent="0.25">
      <c r="A454" s="225"/>
      <c r="B454" s="226"/>
      <c r="C454" s="255" t="s">
        <v>558</v>
      </c>
      <c r="D454" s="229"/>
      <c r="E454" s="230">
        <v>122.175</v>
      </c>
      <c r="F454" s="227"/>
      <c r="G454" s="227"/>
      <c r="H454" s="227"/>
      <c r="I454" s="227"/>
      <c r="J454" s="227"/>
      <c r="K454" s="227"/>
      <c r="L454" s="227"/>
      <c r="M454" s="227"/>
      <c r="N454" s="227"/>
      <c r="O454" s="227"/>
      <c r="P454" s="227"/>
      <c r="Q454" s="227"/>
      <c r="R454" s="227"/>
      <c r="S454" s="227"/>
      <c r="T454" s="227"/>
      <c r="U454" s="227"/>
      <c r="V454" s="227"/>
      <c r="W454" s="227"/>
      <c r="X454" s="227"/>
      <c r="Y454" s="208"/>
      <c r="Z454" s="208"/>
      <c r="AA454" s="208"/>
      <c r="AB454" s="208"/>
      <c r="AC454" s="208"/>
      <c r="AD454" s="208"/>
      <c r="AE454" s="208"/>
      <c r="AF454" s="208"/>
      <c r="AG454" s="208" t="s">
        <v>142</v>
      </c>
      <c r="AH454" s="208">
        <v>0</v>
      </c>
      <c r="AI454" s="208"/>
      <c r="AJ454" s="208"/>
      <c r="AK454" s="208"/>
      <c r="AL454" s="208"/>
      <c r="AM454" s="208"/>
      <c r="AN454" s="208"/>
      <c r="AO454" s="208"/>
      <c r="AP454" s="208"/>
      <c r="AQ454" s="208"/>
      <c r="AR454" s="208"/>
      <c r="AS454" s="208"/>
      <c r="AT454" s="208"/>
      <c r="AU454" s="208"/>
      <c r="AV454" s="208"/>
      <c r="AW454" s="208"/>
      <c r="AX454" s="208"/>
      <c r="AY454" s="208"/>
      <c r="AZ454" s="208"/>
      <c r="BA454" s="208"/>
      <c r="BB454" s="208"/>
      <c r="BC454" s="208"/>
      <c r="BD454" s="208"/>
      <c r="BE454" s="208"/>
      <c r="BF454" s="208"/>
      <c r="BG454" s="208"/>
      <c r="BH454" s="208"/>
    </row>
    <row r="455" spans="1:60" x14ac:dyDescent="0.25">
      <c r="A455" s="234" t="s">
        <v>132</v>
      </c>
      <c r="B455" s="235" t="s">
        <v>96</v>
      </c>
      <c r="C455" s="253" t="s">
        <v>97</v>
      </c>
      <c r="D455" s="236"/>
      <c r="E455" s="237"/>
      <c r="F455" s="238"/>
      <c r="G455" s="239">
        <f>SUMIF(AG456:AG460,"&lt;&gt;NOR",G456:G460)</f>
        <v>0</v>
      </c>
      <c r="H455" s="233"/>
      <c r="I455" s="233">
        <f>SUM(I456:I460)</f>
        <v>1731.09</v>
      </c>
      <c r="J455" s="233"/>
      <c r="K455" s="233">
        <f>SUM(K456:K460)</f>
        <v>2490.14</v>
      </c>
      <c r="L455" s="233"/>
      <c r="M455" s="233">
        <f>SUM(M456:M460)</f>
        <v>0</v>
      </c>
      <c r="N455" s="233"/>
      <c r="O455" s="233">
        <f>SUM(O456:O460)</f>
        <v>0.02</v>
      </c>
      <c r="P455" s="233"/>
      <c r="Q455" s="233">
        <f>SUM(Q456:Q460)</f>
        <v>0.08</v>
      </c>
      <c r="R455" s="233"/>
      <c r="S455" s="233"/>
      <c r="T455" s="233"/>
      <c r="U455" s="233"/>
      <c r="V455" s="233">
        <f>SUM(V456:V460)</f>
        <v>4.53</v>
      </c>
      <c r="W455" s="233"/>
      <c r="X455" s="233"/>
      <c r="AG455" t="s">
        <v>133</v>
      </c>
    </row>
    <row r="456" spans="1:60" outlineLevel="1" x14ac:dyDescent="0.25">
      <c r="A456" s="246">
        <v>150</v>
      </c>
      <c r="B456" s="247" t="s">
        <v>575</v>
      </c>
      <c r="C456" s="256" t="s">
        <v>576</v>
      </c>
      <c r="D456" s="248" t="s">
        <v>145</v>
      </c>
      <c r="E456" s="249">
        <v>5</v>
      </c>
      <c r="F456" s="250"/>
      <c r="G456" s="251">
        <f>ROUND(E456*F456,2)</f>
        <v>0</v>
      </c>
      <c r="H456" s="228">
        <v>0</v>
      </c>
      <c r="I456" s="227">
        <f>ROUND(E456*H456,2)</f>
        <v>0</v>
      </c>
      <c r="J456" s="228">
        <v>354.1</v>
      </c>
      <c r="K456" s="227">
        <f>ROUND(E456*J456,2)</f>
        <v>1770.5</v>
      </c>
      <c r="L456" s="227">
        <v>15</v>
      </c>
      <c r="M456" s="227">
        <f>G456*(1+L456/100)</f>
        <v>0</v>
      </c>
      <c r="N456" s="227">
        <v>0</v>
      </c>
      <c r="O456" s="227">
        <f>ROUND(E456*N456,2)</f>
        <v>0</v>
      </c>
      <c r="P456" s="227">
        <v>1.6E-2</v>
      </c>
      <c r="Q456" s="227">
        <f>ROUND(E456*P456,2)</f>
        <v>0.08</v>
      </c>
      <c r="R456" s="227"/>
      <c r="S456" s="227" t="s">
        <v>137</v>
      </c>
      <c r="T456" s="227" t="s">
        <v>138</v>
      </c>
      <c r="U456" s="227">
        <v>0.63390000000000002</v>
      </c>
      <c r="V456" s="227">
        <f>ROUND(E456*U456,2)</f>
        <v>3.17</v>
      </c>
      <c r="W456" s="227"/>
      <c r="X456" s="227" t="s">
        <v>139</v>
      </c>
      <c r="Y456" s="208"/>
      <c r="Z456" s="208"/>
      <c r="AA456" s="208"/>
      <c r="AB456" s="208"/>
      <c r="AC456" s="208"/>
      <c r="AD456" s="208"/>
      <c r="AE456" s="208"/>
      <c r="AF456" s="208"/>
      <c r="AG456" s="208" t="s">
        <v>140</v>
      </c>
      <c r="AH456" s="208"/>
      <c r="AI456" s="208"/>
      <c r="AJ456" s="208"/>
      <c r="AK456" s="208"/>
      <c r="AL456" s="208"/>
      <c r="AM456" s="208"/>
      <c r="AN456" s="208"/>
      <c r="AO456" s="208"/>
      <c r="AP456" s="208"/>
      <c r="AQ456" s="208"/>
      <c r="AR456" s="208"/>
      <c r="AS456" s="208"/>
      <c r="AT456" s="208"/>
      <c r="AU456" s="208"/>
      <c r="AV456" s="208"/>
      <c r="AW456" s="208"/>
      <c r="AX456" s="208"/>
      <c r="AY456" s="208"/>
      <c r="AZ456" s="208"/>
      <c r="BA456" s="208"/>
      <c r="BB456" s="208"/>
      <c r="BC456" s="208"/>
      <c r="BD456" s="208"/>
      <c r="BE456" s="208"/>
      <c r="BF456" s="208"/>
      <c r="BG456" s="208"/>
      <c r="BH456" s="208"/>
    </row>
    <row r="457" spans="1:60" ht="20.399999999999999" outlineLevel="1" x14ac:dyDescent="0.25">
      <c r="A457" s="240">
        <v>151</v>
      </c>
      <c r="B457" s="241" t="s">
        <v>577</v>
      </c>
      <c r="C457" s="254" t="s">
        <v>578</v>
      </c>
      <c r="D457" s="242" t="s">
        <v>150</v>
      </c>
      <c r="E457" s="243">
        <v>4.53</v>
      </c>
      <c r="F457" s="244"/>
      <c r="G457" s="245">
        <f>ROUND(E457*F457,2)</f>
        <v>0</v>
      </c>
      <c r="H457" s="228">
        <v>382.14</v>
      </c>
      <c r="I457" s="227">
        <f>ROUND(E457*H457,2)</f>
        <v>1731.09</v>
      </c>
      <c r="J457" s="228">
        <v>158.86000000000001</v>
      </c>
      <c r="K457" s="227">
        <f>ROUND(E457*J457,2)</f>
        <v>719.64</v>
      </c>
      <c r="L457" s="227">
        <v>15</v>
      </c>
      <c r="M457" s="227">
        <f>G457*(1+L457/100)</f>
        <v>0</v>
      </c>
      <c r="N457" s="227">
        <v>3.82E-3</v>
      </c>
      <c r="O457" s="227">
        <f>ROUND(E457*N457,2)</f>
        <v>0.02</v>
      </c>
      <c r="P457" s="227">
        <v>0</v>
      </c>
      <c r="Q457" s="227">
        <f>ROUND(E457*P457,2)</f>
        <v>0</v>
      </c>
      <c r="R457" s="227"/>
      <c r="S457" s="227" t="s">
        <v>137</v>
      </c>
      <c r="T457" s="227" t="s">
        <v>137</v>
      </c>
      <c r="U457" s="227">
        <v>0.3</v>
      </c>
      <c r="V457" s="227">
        <f>ROUND(E457*U457,2)</f>
        <v>1.36</v>
      </c>
      <c r="W457" s="227"/>
      <c r="X457" s="227" t="s">
        <v>139</v>
      </c>
      <c r="Y457" s="208"/>
      <c r="Z457" s="208"/>
      <c r="AA457" s="208"/>
      <c r="AB457" s="208"/>
      <c r="AC457" s="208"/>
      <c r="AD457" s="208"/>
      <c r="AE457" s="208"/>
      <c r="AF457" s="208"/>
      <c r="AG457" s="208" t="s">
        <v>140</v>
      </c>
      <c r="AH457" s="208"/>
      <c r="AI457" s="208"/>
      <c r="AJ457" s="208"/>
      <c r="AK457" s="208"/>
      <c r="AL457" s="208"/>
      <c r="AM457" s="208"/>
      <c r="AN457" s="208"/>
      <c r="AO457" s="208"/>
      <c r="AP457" s="208"/>
      <c r="AQ457" s="208"/>
      <c r="AR457" s="208"/>
      <c r="AS457" s="208"/>
      <c r="AT457" s="208"/>
      <c r="AU457" s="208"/>
      <c r="AV457" s="208"/>
      <c r="AW457" s="208"/>
      <c r="AX457" s="208"/>
      <c r="AY457" s="208"/>
      <c r="AZ457" s="208"/>
      <c r="BA457" s="208"/>
      <c r="BB457" s="208"/>
      <c r="BC457" s="208"/>
      <c r="BD457" s="208"/>
      <c r="BE457" s="208"/>
      <c r="BF457" s="208"/>
      <c r="BG457" s="208"/>
      <c r="BH457" s="208"/>
    </row>
    <row r="458" spans="1:60" outlineLevel="1" x14ac:dyDescent="0.25">
      <c r="A458" s="225"/>
      <c r="B458" s="226"/>
      <c r="C458" s="255" t="s">
        <v>579</v>
      </c>
      <c r="D458" s="229"/>
      <c r="E458" s="230">
        <v>2.4750000000000001</v>
      </c>
      <c r="F458" s="227"/>
      <c r="G458" s="227"/>
      <c r="H458" s="227"/>
      <c r="I458" s="227"/>
      <c r="J458" s="227"/>
      <c r="K458" s="227"/>
      <c r="L458" s="227"/>
      <c r="M458" s="227"/>
      <c r="N458" s="227"/>
      <c r="O458" s="227"/>
      <c r="P458" s="227"/>
      <c r="Q458" s="227"/>
      <c r="R458" s="227"/>
      <c r="S458" s="227"/>
      <c r="T458" s="227"/>
      <c r="U458" s="227"/>
      <c r="V458" s="227"/>
      <c r="W458" s="227"/>
      <c r="X458" s="227"/>
      <c r="Y458" s="208"/>
      <c r="Z458" s="208"/>
      <c r="AA458" s="208"/>
      <c r="AB458" s="208"/>
      <c r="AC458" s="208"/>
      <c r="AD458" s="208"/>
      <c r="AE458" s="208"/>
      <c r="AF458" s="208"/>
      <c r="AG458" s="208" t="s">
        <v>142</v>
      </c>
      <c r="AH458" s="208">
        <v>0</v>
      </c>
      <c r="AI458" s="208"/>
      <c r="AJ458" s="208"/>
      <c r="AK458" s="208"/>
      <c r="AL458" s="208"/>
      <c r="AM458" s="208"/>
      <c r="AN458" s="208"/>
      <c r="AO458" s="208"/>
      <c r="AP458" s="208"/>
      <c r="AQ458" s="208"/>
      <c r="AR458" s="208"/>
      <c r="AS458" s="208"/>
      <c r="AT458" s="208"/>
      <c r="AU458" s="208"/>
      <c r="AV458" s="208"/>
      <c r="AW458" s="208"/>
      <c r="AX458" s="208"/>
      <c r="AY458" s="208"/>
      <c r="AZ458" s="208"/>
      <c r="BA458" s="208"/>
      <c r="BB458" s="208"/>
      <c r="BC458" s="208"/>
      <c r="BD458" s="208"/>
      <c r="BE458" s="208"/>
      <c r="BF458" s="208"/>
      <c r="BG458" s="208"/>
      <c r="BH458" s="208"/>
    </row>
    <row r="459" spans="1:60" outlineLevel="1" x14ac:dyDescent="0.25">
      <c r="A459" s="225"/>
      <c r="B459" s="226"/>
      <c r="C459" s="255" t="s">
        <v>580</v>
      </c>
      <c r="D459" s="229"/>
      <c r="E459" s="230">
        <v>0.66</v>
      </c>
      <c r="F459" s="227"/>
      <c r="G459" s="227"/>
      <c r="H459" s="227"/>
      <c r="I459" s="227"/>
      <c r="J459" s="227"/>
      <c r="K459" s="227"/>
      <c r="L459" s="227"/>
      <c r="M459" s="227"/>
      <c r="N459" s="227"/>
      <c r="O459" s="227"/>
      <c r="P459" s="227"/>
      <c r="Q459" s="227"/>
      <c r="R459" s="227"/>
      <c r="S459" s="227"/>
      <c r="T459" s="227"/>
      <c r="U459" s="227"/>
      <c r="V459" s="227"/>
      <c r="W459" s="227"/>
      <c r="X459" s="227"/>
      <c r="Y459" s="208"/>
      <c r="Z459" s="208"/>
      <c r="AA459" s="208"/>
      <c r="AB459" s="208"/>
      <c r="AC459" s="208"/>
      <c r="AD459" s="208"/>
      <c r="AE459" s="208"/>
      <c r="AF459" s="208"/>
      <c r="AG459" s="208" t="s">
        <v>142</v>
      </c>
      <c r="AH459" s="208">
        <v>0</v>
      </c>
      <c r="AI459" s="208"/>
      <c r="AJ459" s="208"/>
      <c r="AK459" s="208"/>
      <c r="AL459" s="208"/>
      <c r="AM459" s="208"/>
      <c r="AN459" s="208"/>
      <c r="AO459" s="208"/>
      <c r="AP459" s="208"/>
      <c r="AQ459" s="208"/>
      <c r="AR459" s="208"/>
      <c r="AS459" s="208"/>
      <c r="AT459" s="208"/>
      <c r="AU459" s="208"/>
      <c r="AV459" s="208"/>
      <c r="AW459" s="208"/>
      <c r="AX459" s="208"/>
      <c r="AY459" s="208"/>
      <c r="AZ459" s="208"/>
      <c r="BA459" s="208"/>
      <c r="BB459" s="208"/>
      <c r="BC459" s="208"/>
      <c r="BD459" s="208"/>
      <c r="BE459" s="208"/>
      <c r="BF459" s="208"/>
      <c r="BG459" s="208"/>
      <c r="BH459" s="208"/>
    </row>
    <row r="460" spans="1:60" outlineLevel="1" x14ac:dyDescent="0.25">
      <c r="A460" s="225"/>
      <c r="B460" s="226"/>
      <c r="C460" s="255" t="s">
        <v>206</v>
      </c>
      <c r="D460" s="229"/>
      <c r="E460" s="230">
        <v>1.395</v>
      </c>
      <c r="F460" s="227"/>
      <c r="G460" s="227"/>
      <c r="H460" s="227"/>
      <c r="I460" s="227"/>
      <c r="J460" s="227"/>
      <c r="K460" s="227"/>
      <c r="L460" s="227"/>
      <c r="M460" s="227"/>
      <c r="N460" s="227"/>
      <c r="O460" s="227"/>
      <c r="P460" s="227"/>
      <c r="Q460" s="227"/>
      <c r="R460" s="227"/>
      <c r="S460" s="227"/>
      <c r="T460" s="227"/>
      <c r="U460" s="227"/>
      <c r="V460" s="227"/>
      <c r="W460" s="227"/>
      <c r="X460" s="227"/>
      <c r="Y460" s="208"/>
      <c r="Z460" s="208"/>
      <c r="AA460" s="208"/>
      <c r="AB460" s="208"/>
      <c r="AC460" s="208"/>
      <c r="AD460" s="208"/>
      <c r="AE460" s="208"/>
      <c r="AF460" s="208"/>
      <c r="AG460" s="208" t="s">
        <v>142</v>
      </c>
      <c r="AH460" s="208">
        <v>0</v>
      </c>
      <c r="AI460" s="208"/>
      <c r="AJ460" s="208"/>
      <c r="AK460" s="208"/>
      <c r="AL460" s="208"/>
      <c r="AM460" s="208"/>
      <c r="AN460" s="208"/>
      <c r="AO460" s="208"/>
      <c r="AP460" s="208"/>
      <c r="AQ460" s="208"/>
      <c r="AR460" s="208"/>
      <c r="AS460" s="208"/>
      <c r="AT460" s="208"/>
      <c r="AU460" s="208"/>
      <c r="AV460" s="208"/>
      <c r="AW460" s="208"/>
      <c r="AX460" s="208"/>
      <c r="AY460" s="208"/>
      <c r="AZ460" s="208"/>
      <c r="BA460" s="208"/>
      <c r="BB460" s="208"/>
      <c r="BC460" s="208"/>
      <c r="BD460" s="208"/>
      <c r="BE460" s="208"/>
      <c r="BF460" s="208"/>
      <c r="BG460" s="208"/>
      <c r="BH460" s="208"/>
    </row>
    <row r="461" spans="1:60" x14ac:dyDescent="0.25">
      <c r="A461" s="234" t="s">
        <v>132</v>
      </c>
      <c r="B461" s="235" t="s">
        <v>98</v>
      </c>
      <c r="C461" s="253" t="s">
        <v>99</v>
      </c>
      <c r="D461" s="236"/>
      <c r="E461" s="237"/>
      <c r="F461" s="238"/>
      <c r="G461" s="239">
        <f>SUMIF(AG462:AG498,"&lt;&gt;NOR",G462:G498)</f>
        <v>0</v>
      </c>
      <c r="H461" s="233"/>
      <c r="I461" s="233">
        <f>SUM(I462:I498)</f>
        <v>33660.5</v>
      </c>
      <c r="J461" s="233"/>
      <c r="K461" s="233">
        <f>SUM(K462:K498)</f>
        <v>37877.749999999993</v>
      </c>
      <c r="L461" s="233"/>
      <c r="M461" s="233">
        <f>SUM(M462:M498)</f>
        <v>0</v>
      </c>
      <c r="N461" s="233"/>
      <c r="O461" s="233">
        <f>SUM(O462:O498)</f>
        <v>25.13</v>
      </c>
      <c r="P461" s="233"/>
      <c r="Q461" s="233">
        <f>SUM(Q462:Q498)</f>
        <v>0</v>
      </c>
      <c r="R461" s="233"/>
      <c r="S461" s="233"/>
      <c r="T461" s="233"/>
      <c r="U461" s="233"/>
      <c r="V461" s="233">
        <f>SUM(V462:V498)</f>
        <v>46.71</v>
      </c>
      <c r="W461" s="233"/>
      <c r="X461" s="233"/>
      <c r="AG461" t="s">
        <v>133</v>
      </c>
    </row>
    <row r="462" spans="1:60" outlineLevel="1" x14ac:dyDescent="0.25">
      <c r="A462" s="246">
        <v>152</v>
      </c>
      <c r="B462" s="247" t="s">
        <v>581</v>
      </c>
      <c r="C462" s="256" t="s">
        <v>582</v>
      </c>
      <c r="D462" s="248" t="s">
        <v>145</v>
      </c>
      <c r="E462" s="249">
        <v>6</v>
      </c>
      <c r="F462" s="250"/>
      <c r="G462" s="251">
        <f>ROUND(E462*F462,2)</f>
        <v>0</v>
      </c>
      <c r="H462" s="228">
        <v>0</v>
      </c>
      <c r="I462" s="227">
        <f>ROUND(E462*H462,2)</f>
        <v>0</v>
      </c>
      <c r="J462" s="228">
        <v>31</v>
      </c>
      <c r="K462" s="227">
        <f>ROUND(E462*J462,2)</f>
        <v>186</v>
      </c>
      <c r="L462" s="227">
        <v>15</v>
      </c>
      <c r="M462" s="227">
        <f>G462*(1+L462/100)</f>
        <v>0</v>
      </c>
      <c r="N462" s="227">
        <v>0</v>
      </c>
      <c r="O462" s="227">
        <f>ROUND(E462*N462,2)</f>
        <v>0</v>
      </c>
      <c r="P462" s="227">
        <v>0</v>
      </c>
      <c r="Q462" s="227">
        <f>ROUND(E462*P462,2)</f>
        <v>0</v>
      </c>
      <c r="R462" s="227"/>
      <c r="S462" s="227" t="s">
        <v>137</v>
      </c>
      <c r="T462" s="227" t="s">
        <v>138</v>
      </c>
      <c r="U462" s="227">
        <v>5.0500000000000003E-2</v>
      </c>
      <c r="V462" s="227">
        <f>ROUND(E462*U462,2)</f>
        <v>0.3</v>
      </c>
      <c r="W462" s="227"/>
      <c r="X462" s="227" t="s">
        <v>139</v>
      </c>
      <c r="Y462" s="208"/>
      <c r="Z462" s="208"/>
      <c r="AA462" s="208"/>
      <c r="AB462" s="208"/>
      <c r="AC462" s="208"/>
      <c r="AD462" s="208"/>
      <c r="AE462" s="208"/>
      <c r="AF462" s="208"/>
      <c r="AG462" s="208" t="s">
        <v>140</v>
      </c>
      <c r="AH462" s="208"/>
      <c r="AI462" s="208"/>
      <c r="AJ462" s="208"/>
      <c r="AK462" s="208"/>
      <c r="AL462" s="208"/>
      <c r="AM462" s="208"/>
      <c r="AN462" s="208"/>
      <c r="AO462" s="208"/>
      <c r="AP462" s="208"/>
      <c r="AQ462" s="208"/>
      <c r="AR462" s="208"/>
      <c r="AS462" s="208"/>
      <c r="AT462" s="208"/>
      <c r="AU462" s="208"/>
      <c r="AV462" s="208"/>
      <c r="AW462" s="208"/>
      <c r="AX462" s="208"/>
      <c r="AY462" s="208"/>
      <c r="AZ462" s="208"/>
      <c r="BA462" s="208"/>
      <c r="BB462" s="208"/>
      <c r="BC462" s="208"/>
      <c r="BD462" s="208"/>
      <c r="BE462" s="208"/>
      <c r="BF462" s="208"/>
      <c r="BG462" s="208"/>
      <c r="BH462" s="208"/>
    </row>
    <row r="463" spans="1:60" outlineLevel="1" x14ac:dyDescent="0.25">
      <c r="A463" s="246">
        <v>153</v>
      </c>
      <c r="B463" s="247" t="s">
        <v>583</v>
      </c>
      <c r="C463" s="256" t="s">
        <v>584</v>
      </c>
      <c r="D463" s="248" t="s">
        <v>145</v>
      </c>
      <c r="E463" s="249">
        <v>1</v>
      </c>
      <c r="F463" s="250"/>
      <c r="G463" s="251">
        <f>ROUND(E463*F463,2)</f>
        <v>0</v>
      </c>
      <c r="H463" s="228">
        <v>0</v>
      </c>
      <c r="I463" s="227">
        <f>ROUND(E463*H463,2)</f>
        <v>0</v>
      </c>
      <c r="J463" s="228">
        <v>36.6</v>
      </c>
      <c r="K463" s="227">
        <f>ROUND(E463*J463,2)</f>
        <v>36.6</v>
      </c>
      <c r="L463" s="227">
        <v>15</v>
      </c>
      <c r="M463" s="227">
        <f>G463*(1+L463/100)</f>
        <v>0</v>
      </c>
      <c r="N463" s="227">
        <v>0</v>
      </c>
      <c r="O463" s="227">
        <f>ROUND(E463*N463,2)</f>
        <v>0</v>
      </c>
      <c r="P463" s="227">
        <v>0</v>
      </c>
      <c r="Q463" s="227">
        <f>ROUND(E463*P463,2)</f>
        <v>0</v>
      </c>
      <c r="R463" s="227"/>
      <c r="S463" s="227" t="s">
        <v>137</v>
      </c>
      <c r="T463" s="227" t="s">
        <v>138</v>
      </c>
      <c r="U463" s="227">
        <v>0.06</v>
      </c>
      <c r="V463" s="227">
        <f>ROUND(E463*U463,2)</f>
        <v>0.06</v>
      </c>
      <c r="W463" s="227"/>
      <c r="X463" s="227" t="s">
        <v>139</v>
      </c>
      <c r="Y463" s="208"/>
      <c r="Z463" s="208"/>
      <c r="AA463" s="208"/>
      <c r="AB463" s="208"/>
      <c r="AC463" s="208"/>
      <c r="AD463" s="208"/>
      <c r="AE463" s="208"/>
      <c r="AF463" s="208"/>
      <c r="AG463" s="208" t="s">
        <v>140</v>
      </c>
      <c r="AH463" s="208"/>
      <c r="AI463" s="208"/>
      <c r="AJ463" s="208"/>
      <c r="AK463" s="208"/>
      <c r="AL463" s="208"/>
      <c r="AM463" s="208"/>
      <c r="AN463" s="208"/>
      <c r="AO463" s="208"/>
      <c r="AP463" s="208"/>
      <c r="AQ463" s="208"/>
      <c r="AR463" s="208"/>
      <c r="AS463" s="208"/>
      <c r="AT463" s="208"/>
      <c r="AU463" s="208"/>
      <c r="AV463" s="208"/>
      <c r="AW463" s="208"/>
      <c r="AX463" s="208"/>
      <c r="AY463" s="208"/>
      <c r="AZ463" s="208"/>
      <c r="BA463" s="208"/>
      <c r="BB463" s="208"/>
      <c r="BC463" s="208"/>
      <c r="BD463" s="208"/>
      <c r="BE463" s="208"/>
      <c r="BF463" s="208"/>
      <c r="BG463" s="208"/>
      <c r="BH463" s="208"/>
    </row>
    <row r="464" spans="1:60" outlineLevel="1" x14ac:dyDescent="0.25">
      <c r="A464" s="246">
        <v>154</v>
      </c>
      <c r="B464" s="247" t="s">
        <v>585</v>
      </c>
      <c r="C464" s="256" t="s">
        <v>586</v>
      </c>
      <c r="D464" s="248" t="s">
        <v>145</v>
      </c>
      <c r="E464" s="249">
        <v>8</v>
      </c>
      <c r="F464" s="250"/>
      <c r="G464" s="251">
        <f>ROUND(E464*F464,2)</f>
        <v>0</v>
      </c>
      <c r="H464" s="228">
        <v>0</v>
      </c>
      <c r="I464" s="227">
        <f>ROUND(E464*H464,2)</f>
        <v>0</v>
      </c>
      <c r="J464" s="228">
        <v>185.1</v>
      </c>
      <c r="K464" s="227">
        <f>ROUND(E464*J464,2)</f>
        <v>1480.8</v>
      </c>
      <c r="L464" s="227">
        <v>15</v>
      </c>
      <c r="M464" s="227">
        <f>G464*(1+L464/100)</f>
        <v>0</v>
      </c>
      <c r="N464" s="227">
        <v>0</v>
      </c>
      <c r="O464" s="227">
        <f>ROUND(E464*N464,2)</f>
        <v>0</v>
      </c>
      <c r="P464" s="227">
        <v>0</v>
      </c>
      <c r="Q464" s="227">
        <f>ROUND(E464*P464,2)</f>
        <v>0</v>
      </c>
      <c r="R464" s="227"/>
      <c r="S464" s="227" t="s">
        <v>137</v>
      </c>
      <c r="T464" s="227" t="s">
        <v>138</v>
      </c>
      <c r="U464" s="227">
        <v>0.30567</v>
      </c>
      <c r="V464" s="227">
        <f>ROUND(E464*U464,2)</f>
        <v>2.4500000000000002</v>
      </c>
      <c r="W464" s="227"/>
      <c r="X464" s="227" t="s">
        <v>139</v>
      </c>
      <c r="Y464" s="208"/>
      <c r="Z464" s="208"/>
      <c r="AA464" s="208"/>
      <c r="AB464" s="208"/>
      <c r="AC464" s="208"/>
      <c r="AD464" s="208"/>
      <c r="AE464" s="208"/>
      <c r="AF464" s="208"/>
      <c r="AG464" s="208" t="s">
        <v>140</v>
      </c>
      <c r="AH464" s="208"/>
      <c r="AI464" s="208"/>
      <c r="AJ464" s="208"/>
      <c r="AK464" s="208"/>
      <c r="AL464" s="208"/>
      <c r="AM464" s="208"/>
      <c r="AN464" s="208"/>
      <c r="AO464" s="208"/>
      <c r="AP464" s="208"/>
      <c r="AQ464" s="208"/>
      <c r="AR464" s="208"/>
      <c r="AS464" s="208"/>
      <c r="AT464" s="208"/>
      <c r="AU464" s="208"/>
      <c r="AV464" s="208"/>
      <c r="AW464" s="208"/>
      <c r="AX464" s="208"/>
      <c r="AY464" s="208"/>
      <c r="AZ464" s="208"/>
      <c r="BA464" s="208"/>
      <c r="BB464" s="208"/>
      <c r="BC464" s="208"/>
      <c r="BD464" s="208"/>
      <c r="BE464" s="208"/>
      <c r="BF464" s="208"/>
      <c r="BG464" s="208"/>
      <c r="BH464" s="208"/>
    </row>
    <row r="465" spans="1:60" ht="20.399999999999999" outlineLevel="1" x14ac:dyDescent="0.25">
      <c r="A465" s="246">
        <v>155</v>
      </c>
      <c r="B465" s="247" t="s">
        <v>587</v>
      </c>
      <c r="C465" s="256" t="s">
        <v>588</v>
      </c>
      <c r="D465" s="248" t="s">
        <v>145</v>
      </c>
      <c r="E465" s="249">
        <v>25</v>
      </c>
      <c r="F465" s="250"/>
      <c r="G465" s="251">
        <f>ROUND(E465*F465,2)</f>
        <v>0</v>
      </c>
      <c r="H465" s="228">
        <v>284.23</v>
      </c>
      <c r="I465" s="227">
        <f>ROUND(E465*H465,2)</f>
        <v>7105.75</v>
      </c>
      <c r="J465" s="228">
        <v>167.97</v>
      </c>
      <c r="K465" s="227">
        <f>ROUND(E465*J465,2)</f>
        <v>4199.25</v>
      </c>
      <c r="L465" s="227">
        <v>15</v>
      </c>
      <c r="M465" s="227">
        <f>G465*(1+L465/100)</f>
        <v>0</v>
      </c>
      <c r="N465" s="227">
        <v>1E-4</v>
      </c>
      <c r="O465" s="227">
        <f>ROUND(E465*N465,2)</f>
        <v>0</v>
      </c>
      <c r="P465" s="227">
        <v>0</v>
      </c>
      <c r="Q465" s="227">
        <f>ROUND(E465*P465,2)</f>
        <v>0</v>
      </c>
      <c r="R465" s="227"/>
      <c r="S465" s="227" t="s">
        <v>137</v>
      </c>
      <c r="T465" s="227" t="s">
        <v>138</v>
      </c>
      <c r="U465" s="227">
        <v>0.249</v>
      </c>
      <c r="V465" s="227">
        <f>ROUND(E465*U465,2)</f>
        <v>6.23</v>
      </c>
      <c r="W465" s="227"/>
      <c r="X465" s="227" t="s">
        <v>139</v>
      </c>
      <c r="Y465" s="208"/>
      <c r="Z465" s="208"/>
      <c r="AA465" s="208"/>
      <c r="AB465" s="208"/>
      <c r="AC465" s="208"/>
      <c r="AD465" s="208"/>
      <c r="AE465" s="208"/>
      <c r="AF465" s="208"/>
      <c r="AG465" s="208" t="s">
        <v>140</v>
      </c>
      <c r="AH465" s="208"/>
      <c r="AI465" s="208"/>
      <c r="AJ465" s="208"/>
      <c r="AK465" s="208"/>
      <c r="AL465" s="208"/>
      <c r="AM465" s="208"/>
      <c r="AN465" s="208"/>
      <c r="AO465" s="208"/>
      <c r="AP465" s="208"/>
      <c r="AQ465" s="208"/>
      <c r="AR465" s="208"/>
      <c r="AS465" s="208"/>
      <c r="AT465" s="208"/>
      <c r="AU465" s="208"/>
      <c r="AV465" s="208"/>
      <c r="AW465" s="208"/>
      <c r="AX465" s="208"/>
      <c r="AY465" s="208"/>
      <c r="AZ465" s="208"/>
      <c r="BA465" s="208"/>
      <c r="BB465" s="208"/>
      <c r="BC465" s="208"/>
      <c r="BD465" s="208"/>
      <c r="BE465" s="208"/>
      <c r="BF465" s="208"/>
      <c r="BG465" s="208"/>
      <c r="BH465" s="208"/>
    </row>
    <row r="466" spans="1:60" outlineLevel="1" x14ac:dyDescent="0.25">
      <c r="A466" s="246">
        <v>156</v>
      </c>
      <c r="B466" s="247" t="s">
        <v>589</v>
      </c>
      <c r="C466" s="256" t="s">
        <v>590</v>
      </c>
      <c r="D466" s="248" t="s">
        <v>145</v>
      </c>
      <c r="E466" s="249">
        <v>7</v>
      </c>
      <c r="F466" s="250"/>
      <c r="G466" s="251">
        <f>ROUND(E466*F466,2)</f>
        <v>0</v>
      </c>
      <c r="H466" s="228">
        <v>0</v>
      </c>
      <c r="I466" s="227">
        <f>ROUND(E466*H466,2)</f>
        <v>0</v>
      </c>
      <c r="J466" s="228">
        <v>206.1</v>
      </c>
      <c r="K466" s="227">
        <f>ROUND(E466*J466,2)</f>
        <v>1442.7</v>
      </c>
      <c r="L466" s="227">
        <v>15</v>
      </c>
      <c r="M466" s="227">
        <f>G466*(1+L466/100)</f>
        <v>0</v>
      </c>
      <c r="N466" s="227">
        <v>0</v>
      </c>
      <c r="O466" s="227">
        <f>ROUND(E466*N466,2)</f>
        <v>0</v>
      </c>
      <c r="P466" s="227">
        <v>0</v>
      </c>
      <c r="Q466" s="227">
        <f>ROUND(E466*P466,2)</f>
        <v>0</v>
      </c>
      <c r="R466" s="227"/>
      <c r="S466" s="227" t="s">
        <v>137</v>
      </c>
      <c r="T466" s="227" t="s">
        <v>138</v>
      </c>
      <c r="U466" s="227">
        <v>0.34</v>
      </c>
      <c r="V466" s="227">
        <f>ROUND(E466*U466,2)</f>
        <v>2.38</v>
      </c>
      <c r="W466" s="227"/>
      <c r="X466" s="227" t="s">
        <v>139</v>
      </c>
      <c r="Y466" s="208"/>
      <c r="Z466" s="208"/>
      <c r="AA466" s="208"/>
      <c r="AB466" s="208"/>
      <c r="AC466" s="208"/>
      <c r="AD466" s="208"/>
      <c r="AE466" s="208"/>
      <c r="AF466" s="208"/>
      <c r="AG466" s="208" t="s">
        <v>140</v>
      </c>
      <c r="AH466" s="208"/>
      <c r="AI466" s="208"/>
      <c r="AJ466" s="208"/>
      <c r="AK466" s="208"/>
      <c r="AL466" s="208"/>
      <c r="AM466" s="208"/>
      <c r="AN466" s="208"/>
      <c r="AO466" s="208"/>
      <c r="AP466" s="208"/>
      <c r="AQ466" s="208"/>
      <c r="AR466" s="208"/>
      <c r="AS466" s="208"/>
      <c r="AT466" s="208"/>
      <c r="AU466" s="208"/>
      <c r="AV466" s="208"/>
      <c r="AW466" s="208"/>
      <c r="AX466" s="208"/>
      <c r="AY466" s="208"/>
      <c r="AZ466" s="208"/>
      <c r="BA466" s="208"/>
      <c r="BB466" s="208"/>
      <c r="BC466" s="208"/>
      <c r="BD466" s="208"/>
      <c r="BE466" s="208"/>
      <c r="BF466" s="208"/>
      <c r="BG466" s="208"/>
      <c r="BH466" s="208"/>
    </row>
    <row r="467" spans="1:60" outlineLevel="1" x14ac:dyDescent="0.25">
      <c r="A467" s="246">
        <v>157</v>
      </c>
      <c r="B467" s="247" t="s">
        <v>591</v>
      </c>
      <c r="C467" s="256" t="s">
        <v>592</v>
      </c>
      <c r="D467" s="248" t="s">
        <v>145</v>
      </c>
      <c r="E467" s="249">
        <v>1</v>
      </c>
      <c r="F467" s="250"/>
      <c r="G467" s="251">
        <f>ROUND(E467*F467,2)</f>
        <v>0</v>
      </c>
      <c r="H467" s="228">
        <v>0</v>
      </c>
      <c r="I467" s="227">
        <f>ROUND(E467*H467,2)</f>
        <v>0</v>
      </c>
      <c r="J467" s="228">
        <v>219.4</v>
      </c>
      <c r="K467" s="227">
        <f>ROUND(E467*J467,2)</f>
        <v>219.4</v>
      </c>
      <c r="L467" s="227">
        <v>15</v>
      </c>
      <c r="M467" s="227">
        <f>G467*(1+L467/100)</f>
        <v>0</v>
      </c>
      <c r="N467" s="227">
        <v>0</v>
      </c>
      <c r="O467" s="227">
        <f>ROUND(E467*N467,2)</f>
        <v>0</v>
      </c>
      <c r="P467" s="227">
        <v>0</v>
      </c>
      <c r="Q467" s="227">
        <f>ROUND(E467*P467,2)</f>
        <v>0</v>
      </c>
      <c r="R467" s="227"/>
      <c r="S467" s="227" t="s">
        <v>137</v>
      </c>
      <c r="T467" s="227" t="s">
        <v>138</v>
      </c>
      <c r="U467" s="227">
        <v>0.36199999999999999</v>
      </c>
      <c r="V467" s="227">
        <f>ROUND(E467*U467,2)</f>
        <v>0.36</v>
      </c>
      <c r="W467" s="227"/>
      <c r="X467" s="227" t="s">
        <v>139</v>
      </c>
      <c r="Y467" s="208"/>
      <c r="Z467" s="208"/>
      <c r="AA467" s="208"/>
      <c r="AB467" s="208"/>
      <c r="AC467" s="208"/>
      <c r="AD467" s="208"/>
      <c r="AE467" s="208"/>
      <c r="AF467" s="208"/>
      <c r="AG467" s="208" t="s">
        <v>140</v>
      </c>
      <c r="AH467" s="208"/>
      <c r="AI467" s="208"/>
      <c r="AJ467" s="208"/>
      <c r="AK467" s="208"/>
      <c r="AL467" s="208"/>
      <c r="AM467" s="208"/>
      <c r="AN467" s="208"/>
      <c r="AO467" s="208"/>
      <c r="AP467" s="208"/>
      <c r="AQ467" s="208"/>
      <c r="AR467" s="208"/>
      <c r="AS467" s="208"/>
      <c r="AT467" s="208"/>
      <c r="AU467" s="208"/>
      <c r="AV467" s="208"/>
      <c r="AW467" s="208"/>
      <c r="AX467" s="208"/>
      <c r="AY467" s="208"/>
      <c r="AZ467" s="208"/>
      <c r="BA467" s="208"/>
      <c r="BB467" s="208"/>
      <c r="BC467" s="208"/>
      <c r="BD467" s="208"/>
      <c r="BE467" s="208"/>
      <c r="BF467" s="208"/>
      <c r="BG467" s="208"/>
      <c r="BH467" s="208"/>
    </row>
    <row r="468" spans="1:60" outlineLevel="1" x14ac:dyDescent="0.25">
      <c r="A468" s="246">
        <v>158</v>
      </c>
      <c r="B468" s="247" t="s">
        <v>593</v>
      </c>
      <c r="C468" s="256" t="s">
        <v>594</v>
      </c>
      <c r="D468" s="248" t="s">
        <v>145</v>
      </c>
      <c r="E468" s="249">
        <v>7</v>
      </c>
      <c r="F468" s="250"/>
      <c r="G468" s="251">
        <f>ROUND(E468*F468,2)</f>
        <v>0</v>
      </c>
      <c r="H468" s="228">
        <v>0</v>
      </c>
      <c r="I468" s="227">
        <f>ROUND(E468*H468,2)</f>
        <v>0</v>
      </c>
      <c r="J468" s="228">
        <v>235</v>
      </c>
      <c r="K468" s="227">
        <f>ROUND(E468*J468,2)</f>
        <v>1645</v>
      </c>
      <c r="L468" s="227">
        <v>15</v>
      </c>
      <c r="M468" s="227">
        <f>G468*(1+L468/100)</f>
        <v>0</v>
      </c>
      <c r="N468" s="227">
        <v>0</v>
      </c>
      <c r="O468" s="227">
        <f>ROUND(E468*N468,2)</f>
        <v>0</v>
      </c>
      <c r="P468" s="227">
        <v>0</v>
      </c>
      <c r="Q468" s="227">
        <f>ROUND(E468*P468,2)</f>
        <v>0</v>
      </c>
      <c r="R468" s="227"/>
      <c r="S468" s="227" t="s">
        <v>137</v>
      </c>
      <c r="T468" s="227" t="s">
        <v>138</v>
      </c>
      <c r="U468" s="227">
        <v>0.43</v>
      </c>
      <c r="V468" s="227">
        <f>ROUND(E468*U468,2)</f>
        <v>3.01</v>
      </c>
      <c r="W468" s="227"/>
      <c r="X468" s="227" t="s">
        <v>139</v>
      </c>
      <c r="Y468" s="208"/>
      <c r="Z468" s="208"/>
      <c r="AA468" s="208"/>
      <c r="AB468" s="208"/>
      <c r="AC468" s="208"/>
      <c r="AD468" s="208"/>
      <c r="AE468" s="208"/>
      <c r="AF468" s="208"/>
      <c r="AG468" s="208" t="s">
        <v>140</v>
      </c>
      <c r="AH468" s="208"/>
      <c r="AI468" s="208"/>
      <c r="AJ468" s="208"/>
      <c r="AK468" s="208"/>
      <c r="AL468" s="208"/>
      <c r="AM468" s="208"/>
      <c r="AN468" s="208"/>
      <c r="AO468" s="208"/>
      <c r="AP468" s="208"/>
      <c r="AQ468" s="208"/>
      <c r="AR468" s="208"/>
      <c r="AS468" s="208"/>
      <c r="AT468" s="208"/>
      <c r="AU468" s="208"/>
      <c r="AV468" s="208"/>
      <c r="AW468" s="208"/>
      <c r="AX468" s="208"/>
      <c r="AY468" s="208"/>
      <c r="AZ468" s="208"/>
      <c r="BA468" s="208"/>
      <c r="BB468" s="208"/>
      <c r="BC468" s="208"/>
      <c r="BD468" s="208"/>
      <c r="BE468" s="208"/>
      <c r="BF468" s="208"/>
      <c r="BG468" s="208"/>
      <c r="BH468" s="208"/>
    </row>
    <row r="469" spans="1:60" outlineLevel="1" x14ac:dyDescent="0.25">
      <c r="A469" s="246">
        <v>159</v>
      </c>
      <c r="B469" s="247" t="s">
        <v>595</v>
      </c>
      <c r="C469" s="256" t="s">
        <v>596</v>
      </c>
      <c r="D469" s="248" t="s">
        <v>158</v>
      </c>
      <c r="E469" s="249">
        <v>12</v>
      </c>
      <c r="F469" s="250"/>
      <c r="G469" s="251">
        <f>ROUND(E469*F469,2)</f>
        <v>0</v>
      </c>
      <c r="H469" s="228">
        <v>0</v>
      </c>
      <c r="I469" s="227">
        <f>ROUND(E469*H469,2)</f>
        <v>0</v>
      </c>
      <c r="J469" s="228">
        <v>38.799999999999997</v>
      </c>
      <c r="K469" s="227">
        <f>ROUND(E469*J469,2)</f>
        <v>465.6</v>
      </c>
      <c r="L469" s="227">
        <v>15</v>
      </c>
      <c r="M469" s="227">
        <f>G469*(1+L469/100)</f>
        <v>0</v>
      </c>
      <c r="N469" s="227">
        <v>0</v>
      </c>
      <c r="O469" s="227">
        <f>ROUND(E469*N469,2)</f>
        <v>0</v>
      </c>
      <c r="P469" s="227">
        <v>0</v>
      </c>
      <c r="Q469" s="227">
        <f>ROUND(E469*P469,2)</f>
        <v>0</v>
      </c>
      <c r="R469" s="227"/>
      <c r="S469" s="227" t="s">
        <v>137</v>
      </c>
      <c r="T469" s="227" t="s">
        <v>138</v>
      </c>
      <c r="U469" s="227">
        <v>6.4149999999999999E-2</v>
      </c>
      <c r="V469" s="227">
        <f>ROUND(E469*U469,2)</f>
        <v>0.77</v>
      </c>
      <c r="W469" s="227"/>
      <c r="X469" s="227" t="s">
        <v>139</v>
      </c>
      <c r="Y469" s="208"/>
      <c r="Z469" s="208"/>
      <c r="AA469" s="208"/>
      <c r="AB469" s="208"/>
      <c r="AC469" s="208"/>
      <c r="AD469" s="208"/>
      <c r="AE469" s="208"/>
      <c r="AF469" s="208"/>
      <c r="AG469" s="208" t="s">
        <v>140</v>
      </c>
      <c r="AH469" s="208"/>
      <c r="AI469" s="208"/>
      <c r="AJ469" s="208"/>
      <c r="AK469" s="208"/>
      <c r="AL469" s="208"/>
      <c r="AM469" s="208"/>
      <c r="AN469" s="208"/>
      <c r="AO469" s="208"/>
      <c r="AP469" s="208"/>
      <c r="AQ469" s="208"/>
      <c r="AR469" s="208"/>
      <c r="AS469" s="208"/>
      <c r="AT469" s="208"/>
      <c r="AU469" s="208"/>
      <c r="AV469" s="208"/>
      <c r="AW469" s="208"/>
      <c r="AX469" s="208"/>
      <c r="AY469" s="208"/>
      <c r="AZ469" s="208"/>
      <c r="BA469" s="208"/>
      <c r="BB469" s="208"/>
      <c r="BC469" s="208"/>
      <c r="BD469" s="208"/>
      <c r="BE469" s="208"/>
      <c r="BF469" s="208"/>
      <c r="BG469" s="208"/>
      <c r="BH469" s="208"/>
    </row>
    <row r="470" spans="1:60" outlineLevel="1" x14ac:dyDescent="0.25">
      <c r="A470" s="246">
        <v>160</v>
      </c>
      <c r="B470" s="247" t="s">
        <v>597</v>
      </c>
      <c r="C470" s="256" t="s">
        <v>598</v>
      </c>
      <c r="D470" s="248" t="s">
        <v>158</v>
      </c>
      <c r="E470" s="249">
        <v>0.5</v>
      </c>
      <c r="F470" s="250"/>
      <c r="G470" s="251">
        <f>ROUND(E470*F470,2)</f>
        <v>0</v>
      </c>
      <c r="H470" s="228">
        <v>0</v>
      </c>
      <c r="I470" s="227">
        <f>ROUND(E470*H470,2)</f>
        <v>0</v>
      </c>
      <c r="J470" s="228">
        <v>89.8</v>
      </c>
      <c r="K470" s="227">
        <f>ROUND(E470*J470,2)</f>
        <v>44.9</v>
      </c>
      <c r="L470" s="227">
        <v>15</v>
      </c>
      <c r="M470" s="227">
        <f>G470*(1+L470/100)</f>
        <v>0</v>
      </c>
      <c r="N470" s="227">
        <v>0</v>
      </c>
      <c r="O470" s="227">
        <f>ROUND(E470*N470,2)</f>
        <v>0</v>
      </c>
      <c r="P470" s="227">
        <v>0</v>
      </c>
      <c r="Q470" s="227">
        <f>ROUND(E470*P470,2)</f>
        <v>0</v>
      </c>
      <c r="R470" s="227"/>
      <c r="S470" s="227" t="s">
        <v>137</v>
      </c>
      <c r="T470" s="227" t="s">
        <v>138</v>
      </c>
      <c r="U470" s="227">
        <v>0.14868000000000001</v>
      </c>
      <c r="V470" s="227">
        <f>ROUND(E470*U470,2)</f>
        <v>7.0000000000000007E-2</v>
      </c>
      <c r="W470" s="227"/>
      <c r="X470" s="227" t="s">
        <v>139</v>
      </c>
      <c r="Y470" s="208"/>
      <c r="Z470" s="208"/>
      <c r="AA470" s="208"/>
      <c r="AB470" s="208"/>
      <c r="AC470" s="208"/>
      <c r="AD470" s="208"/>
      <c r="AE470" s="208"/>
      <c r="AF470" s="208"/>
      <c r="AG470" s="208" t="s">
        <v>140</v>
      </c>
      <c r="AH470" s="208"/>
      <c r="AI470" s="208"/>
      <c r="AJ470" s="208"/>
      <c r="AK470" s="208"/>
      <c r="AL470" s="208"/>
      <c r="AM470" s="208"/>
      <c r="AN470" s="208"/>
      <c r="AO470" s="208"/>
      <c r="AP470" s="208"/>
      <c r="AQ470" s="208"/>
      <c r="AR470" s="208"/>
      <c r="AS470" s="208"/>
      <c r="AT470" s="208"/>
      <c r="AU470" s="208"/>
      <c r="AV470" s="208"/>
      <c r="AW470" s="208"/>
      <c r="AX470" s="208"/>
      <c r="AY470" s="208"/>
      <c r="AZ470" s="208"/>
      <c r="BA470" s="208"/>
      <c r="BB470" s="208"/>
      <c r="BC470" s="208"/>
      <c r="BD470" s="208"/>
      <c r="BE470" s="208"/>
      <c r="BF470" s="208"/>
      <c r="BG470" s="208"/>
      <c r="BH470" s="208"/>
    </row>
    <row r="471" spans="1:60" ht="20.399999999999999" outlineLevel="1" x14ac:dyDescent="0.25">
      <c r="A471" s="246">
        <v>161</v>
      </c>
      <c r="B471" s="247" t="s">
        <v>599</v>
      </c>
      <c r="C471" s="256" t="s">
        <v>600</v>
      </c>
      <c r="D471" s="248" t="s">
        <v>158</v>
      </c>
      <c r="E471" s="249">
        <v>120</v>
      </c>
      <c r="F471" s="250"/>
      <c r="G471" s="251">
        <f>ROUND(E471*F471,2)</f>
        <v>0</v>
      </c>
      <c r="H471" s="228">
        <v>16.68</v>
      </c>
      <c r="I471" s="227">
        <f>ROUND(E471*H471,2)</f>
        <v>2001.6</v>
      </c>
      <c r="J471" s="228">
        <v>44.32</v>
      </c>
      <c r="K471" s="227">
        <f>ROUND(E471*J471,2)</f>
        <v>5318.4</v>
      </c>
      <c r="L471" s="227">
        <v>15</v>
      </c>
      <c r="M471" s="227">
        <f>G471*(1+L471/100)</f>
        <v>0</v>
      </c>
      <c r="N471" s="227">
        <v>1.6000000000000001E-4</v>
      </c>
      <c r="O471" s="227">
        <f>ROUND(E471*N471,2)</f>
        <v>0.02</v>
      </c>
      <c r="P471" s="227">
        <v>0</v>
      </c>
      <c r="Q471" s="227">
        <f>ROUND(E471*P471,2)</f>
        <v>0</v>
      </c>
      <c r="R471" s="227"/>
      <c r="S471" s="227" t="s">
        <v>137</v>
      </c>
      <c r="T471" s="227" t="s">
        <v>138</v>
      </c>
      <c r="U471" s="227">
        <v>7.0000000000000007E-2</v>
      </c>
      <c r="V471" s="227">
        <f>ROUND(E471*U471,2)</f>
        <v>8.4</v>
      </c>
      <c r="W471" s="227"/>
      <c r="X471" s="227" t="s">
        <v>139</v>
      </c>
      <c r="Y471" s="208"/>
      <c r="Z471" s="208"/>
      <c r="AA471" s="208"/>
      <c r="AB471" s="208"/>
      <c r="AC471" s="208"/>
      <c r="AD471" s="208"/>
      <c r="AE471" s="208"/>
      <c r="AF471" s="208"/>
      <c r="AG471" s="208" t="s">
        <v>140</v>
      </c>
      <c r="AH471" s="208"/>
      <c r="AI471" s="208"/>
      <c r="AJ471" s="208"/>
      <c r="AK471" s="208"/>
      <c r="AL471" s="208"/>
      <c r="AM471" s="208"/>
      <c r="AN471" s="208"/>
      <c r="AO471" s="208"/>
      <c r="AP471" s="208"/>
      <c r="AQ471" s="208"/>
      <c r="AR471" s="208"/>
      <c r="AS471" s="208"/>
      <c r="AT471" s="208"/>
      <c r="AU471" s="208"/>
      <c r="AV471" s="208"/>
      <c r="AW471" s="208"/>
      <c r="AX471" s="208"/>
      <c r="AY471" s="208"/>
      <c r="AZ471" s="208"/>
      <c r="BA471" s="208"/>
      <c r="BB471" s="208"/>
      <c r="BC471" s="208"/>
      <c r="BD471" s="208"/>
      <c r="BE471" s="208"/>
      <c r="BF471" s="208"/>
      <c r="BG471" s="208"/>
      <c r="BH471" s="208"/>
    </row>
    <row r="472" spans="1:60" ht="20.399999999999999" outlineLevel="1" x14ac:dyDescent="0.25">
      <c r="A472" s="246">
        <v>162</v>
      </c>
      <c r="B472" s="247" t="s">
        <v>601</v>
      </c>
      <c r="C472" s="256" t="s">
        <v>602</v>
      </c>
      <c r="D472" s="248" t="s">
        <v>158</v>
      </c>
      <c r="E472" s="249">
        <v>130</v>
      </c>
      <c r="F472" s="250"/>
      <c r="G472" s="251">
        <f>ROUND(E472*F472,2)</f>
        <v>0</v>
      </c>
      <c r="H472" s="228">
        <v>27.68</v>
      </c>
      <c r="I472" s="227">
        <f>ROUND(E472*H472,2)</f>
        <v>3598.4</v>
      </c>
      <c r="J472" s="228">
        <v>45.42</v>
      </c>
      <c r="K472" s="227">
        <f>ROUND(E472*J472,2)</f>
        <v>5904.6</v>
      </c>
      <c r="L472" s="227">
        <v>15</v>
      </c>
      <c r="M472" s="227">
        <f>G472*(1+L472/100)</f>
        <v>0</v>
      </c>
      <c r="N472" s="227">
        <v>2.1000000000000001E-4</v>
      </c>
      <c r="O472" s="227">
        <f>ROUND(E472*N472,2)</f>
        <v>0.03</v>
      </c>
      <c r="P472" s="227">
        <v>0</v>
      </c>
      <c r="Q472" s="227">
        <f>ROUND(E472*P472,2)</f>
        <v>0</v>
      </c>
      <c r="R472" s="227"/>
      <c r="S472" s="227" t="s">
        <v>137</v>
      </c>
      <c r="T472" s="227" t="s">
        <v>138</v>
      </c>
      <c r="U472" s="227">
        <v>7.0000000000000007E-2</v>
      </c>
      <c r="V472" s="227">
        <f>ROUND(E472*U472,2)</f>
        <v>9.1</v>
      </c>
      <c r="W472" s="227"/>
      <c r="X472" s="227" t="s">
        <v>139</v>
      </c>
      <c r="Y472" s="208"/>
      <c r="Z472" s="208"/>
      <c r="AA472" s="208"/>
      <c r="AB472" s="208"/>
      <c r="AC472" s="208"/>
      <c r="AD472" s="208"/>
      <c r="AE472" s="208"/>
      <c r="AF472" s="208"/>
      <c r="AG472" s="208" t="s">
        <v>140</v>
      </c>
      <c r="AH472" s="208"/>
      <c r="AI472" s="208"/>
      <c r="AJ472" s="208"/>
      <c r="AK472" s="208"/>
      <c r="AL472" s="208"/>
      <c r="AM472" s="208"/>
      <c r="AN472" s="208"/>
      <c r="AO472" s="208"/>
      <c r="AP472" s="208"/>
      <c r="AQ472" s="208"/>
      <c r="AR472" s="208"/>
      <c r="AS472" s="208"/>
      <c r="AT472" s="208"/>
      <c r="AU472" s="208"/>
      <c r="AV472" s="208"/>
      <c r="AW472" s="208"/>
      <c r="AX472" s="208"/>
      <c r="AY472" s="208"/>
      <c r="AZ472" s="208"/>
      <c r="BA472" s="208"/>
      <c r="BB472" s="208"/>
      <c r="BC472" s="208"/>
      <c r="BD472" s="208"/>
      <c r="BE472" s="208"/>
      <c r="BF472" s="208"/>
      <c r="BG472" s="208"/>
      <c r="BH472" s="208"/>
    </row>
    <row r="473" spans="1:60" outlineLevel="1" x14ac:dyDescent="0.25">
      <c r="A473" s="246">
        <v>163</v>
      </c>
      <c r="B473" s="247" t="s">
        <v>603</v>
      </c>
      <c r="C473" s="256" t="s">
        <v>604</v>
      </c>
      <c r="D473" s="248" t="s">
        <v>158</v>
      </c>
      <c r="E473" s="249">
        <v>20</v>
      </c>
      <c r="F473" s="250"/>
      <c r="G473" s="251">
        <f>ROUND(E473*F473,2)</f>
        <v>0</v>
      </c>
      <c r="H473" s="228">
        <v>0</v>
      </c>
      <c r="I473" s="227">
        <f>ROUND(E473*H473,2)</f>
        <v>0</v>
      </c>
      <c r="J473" s="228">
        <v>63.4</v>
      </c>
      <c r="K473" s="227">
        <f>ROUND(E473*J473,2)</f>
        <v>1268</v>
      </c>
      <c r="L473" s="227">
        <v>15</v>
      </c>
      <c r="M473" s="227">
        <f>G473*(1+L473/100)</f>
        <v>0</v>
      </c>
      <c r="N473" s="227">
        <v>0</v>
      </c>
      <c r="O473" s="227">
        <f>ROUND(E473*N473,2)</f>
        <v>0</v>
      </c>
      <c r="P473" s="227">
        <v>0</v>
      </c>
      <c r="Q473" s="227">
        <f>ROUND(E473*P473,2)</f>
        <v>0</v>
      </c>
      <c r="R473" s="227"/>
      <c r="S473" s="227" t="s">
        <v>137</v>
      </c>
      <c r="T473" s="227" t="s">
        <v>138</v>
      </c>
      <c r="U473" s="227">
        <v>0.11586</v>
      </c>
      <c r="V473" s="227">
        <f>ROUND(E473*U473,2)</f>
        <v>2.3199999999999998</v>
      </c>
      <c r="W473" s="227"/>
      <c r="X473" s="227" t="s">
        <v>139</v>
      </c>
      <c r="Y473" s="208"/>
      <c r="Z473" s="208"/>
      <c r="AA473" s="208"/>
      <c r="AB473" s="208"/>
      <c r="AC473" s="208"/>
      <c r="AD473" s="208"/>
      <c r="AE473" s="208"/>
      <c r="AF473" s="208"/>
      <c r="AG473" s="208" t="s">
        <v>140</v>
      </c>
      <c r="AH473" s="208"/>
      <c r="AI473" s="208"/>
      <c r="AJ473" s="208"/>
      <c r="AK473" s="208"/>
      <c r="AL473" s="208"/>
      <c r="AM473" s="208"/>
      <c r="AN473" s="208"/>
      <c r="AO473" s="208"/>
      <c r="AP473" s="208"/>
      <c r="AQ473" s="208"/>
      <c r="AR473" s="208"/>
      <c r="AS473" s="208"/>
      <c r="AT473" s="208"/>
      <c r="AU473" s="208"/>
      <c r="AV473" s="208"/>
      <c r="AW473" s="208"/>
      <c r="AX473" s="208"/>
      <c r="AY473" s="208"/>
      <c r="AZ473" s="208"/>
      <c r="BA473" s="208"/>
      <c r="BB473" s="208"/>
      <c r="BC473" s="208"/>
      <c r="BD473" s="208"/>
      <c r="BE473" s="208"/>
      <c r="BF473" s="208"/>
      <c r="BG473" s="208"/>
      <c r="BH473" s="208"/>
    </row>
    <row r="474" spans="1:60" outlineLevel="1" x14ac:dyDescent="0.25">
      <c r="A474" s="246">
        <v>164</v>
      </c>
      <c r="B474" s="247" t="s">
        <v>605</v>
      </c>
      <c r="C474" s="256" t="s">
        <v>606</v>
      </c>
      <c r="D474" s="248" t="s">
        <v>145</v>
      </c>
      <c r="E474" s="249">
        <v>33</v>
      </c>
      <c r="F474" s="250"/>
      <c r="G474" s="251">
        <f>ROUND(E474*F474,2)</f>
        <v>0</v>
      </c>
      <c r="H474" s="228">
        <v>0</v>
      </c>
      <c r="I474" s="227">
        <f>ROUND(E474*H474,2)</f>
        <v>0</v>
      </c>
      <c r="J474" s="228">
        <v>200.6</v>
      </c>
      <c r="K474" s="227">
        <f>ROUND(E474*J474,2)</f>
        <v>6619.8</v>
      </c>
      <c r="L474" s="227">
        <v>15</v>
      </c>
      <c r="M474" s="227">
        <f>G474*(1+L474/100)</f>
        <v>0</v>
      </c>
      <c r="N474" s="227">
        <v>0</v>
      </c>
      <c r="O474" s="227">
        <f>ROUND(E474*N474,2)</f>
        <v>0</v>
      </c>
      <c r="P474" s="227">
        <v>0</v>
      </c>
      <c r="Q474" s="227">
        <f>ROUND(E474*P474,2)</f>
        <v>0</v>
      </c>
      <c r="R474" s="227"/>
      <c r="S474" s="227" t="s">
        <v>137</v>
      </c>
      <c r="T474" s="227" t="s">
        <v>138</v>
      </c>
      <c r="U474" s="227">
        <v>0.33050000000000002</v>
      </c>
      <c r="V474" s="227">
        <f>ROUND(E474*U474,2)</f>
        <v>10.91</v>
      </c>
      <c r="W474" s="227"/>
      <c r="X474" s="227" t="s">
        <v>139</v>
      </c>
      <c r="Y474" s="208"/>
      <c r="Z474" s="208"/>
      <c r="AA474" s="208"/>
      <c r="AB474" s="208"/>
      <c r="AC474" s="208"/>
      <c r="AD474" s="208"/>
      <c r="AE474" s="208"/>
      <c r="AF474" s="208"/>
      <c r="AG474" s="208" t="s">
        <v>140</v>
      </c>
      <c r="AH474" s="208"/>
      <c r="AI474" s="208"/>
      <c r="AJ474" s="208"/>
      <c r="AK474" s="208"/>
      <c r="AL474" s="208"/>
      <c r="AM474" s="208"/>
      <c r="AN474" s="208"/>
      <c r="AO474" s="208"/>
      <c r="AP474" s="208"/>
      <c r="AQ474" s="208"/>
      <c r="AR474" s="208"/>
      <c r="AS474" s="208"/>
      <c r="AT474" s="208"/>
      <c r="AU474" s="208"/>
      <c r="AV474" s="208"/>
      <c r="AW474" s="208"/>
      <c r="AX474" s="208"/>
      <c r="AY474" s="208"/>
      <c r="AZ474" s="208"/>
      <c r="BA474" s="208"/>
      <c r="BB474" s="208"/>
      <c r="BC474" s="208"/>
      <c r="BD474" s="208"/>
      <c r="BE474" s="208"/>
      <c r="BF474" s="208"/>
      <c r="BG474" s="208"/>
      <c r="BH474" s="208"/>
    </row>
    <row r="475" spans="1:60" outlineLevel="1" x14ac:dyDescent="0.25">
      <c r="A475" s="246">
        <v>165</v>
      </c>
      <c r="B475" s="247" t="s">
        <v>607</v>
      </c>
      <c r="C475" s="256" t="s">
        <v>608</v>
      </c>
      <c r="D475" s="248" t="s">
        <v>145</v>
      </c>
      <c r="E475" s="249">
        <v>1</v>
      </c>
      <c r="F475" s="250"/>
      <c r="G475" s="251">
        <f>ROUND(E475*F475,2)</f>
        <v>0</v>
      </c>
      <c r="H475" s="228">
        <v>0</v>
      </c>
      <c r="I475" s="227">
        <f>ROUND(E475*H475,2)</f>
        <v>0</v>
      </c>
      <c r="J475" s="228">
        <v>211.7</v>
      </c>
      <c r="K475" s="227">
        <f>ROUND(E475*J475,2)</f>
        <v>211.7</v>
      </c>
      <c r="L475" s="227">
        <v>15</v>
      </c>
      <c r="M475" s="227">
        <f>G475*(1+L475/100)</f>
        <v>0</v>
      </c>
      <c r="N475" s="227">
        <v>0</v>
      </c>
      <c r="O475" s="227">
        <f>ROUND(E475*N475,2)</f>
        <v>0</v>
      </c>
      <c r="P475" s="227">
        <v>0</v>
      </c>
      <c r="Q475" s="227">
        <f>ROUND(E475*P475,2)</f>
        <v>0</v>
      </c>
      <c r="R475" s="227"/>
      <c r="S475" s="227" t="s">
        <v>137</v>
      </c>
      <c r="T475" s="227" t="s">
        <v>138</v>
      </c>
      <c r="U475" s="227">
        <v>0.35</v>
      </c>
      <c r="V475" s="227">
        <f>ROUND(E475*U475,2)</f>
        <v>0.35</v>
      </c>
      <c r="W475" s="227"/>
      <c r="X475" s="227" t="s">
        <v>139</v>
      </c>
      <c r="Y475" s="208"/>
      <c r="Z475" s="208"/>
      <c r="AA475" s="208"/>
      <c r="AB475" s="208"/>
      <c r="AC475" s="208"/>
      <c r="AD475" s="208"/>
      <c r="AE475" s="208"/>
      <c r="AF475" s="208"/>
      <c r="AG475" s="208" t="s">
        <v>140</v>
      </c>
      <c r="AH475" s="208"/>
      <c r="AI475" s="208"/>
      <c r="AJ475" s="208"/>
      <c r="AK475" s="208"/>
      <c r="AL475" s="208"/>
      <c r="AM475" s="208"/>
      <c r="AN475" s="208"/>
      <c r="AO475" s="208"/>
      <c r="AP475" s="208"/>
      <c r="AQ475" s="208"/>
      <c r="AR475" s="208"/>
      <c r="AS475" s="208"/>
      <c r="AT475" s="208"/>
      <c r="AU475" s="208"/>
      <c r="AV475" s="208"/>
      <c r="AW475" s="208"/>
      <c r="AX475" s="208"/>
      <c r="AY475" s="208"/>
      <c r="AZ475" s="208"/>
      <c r="BA475" s="208"/>
      <c r="BB475" s="208"/>
      <c r="BC475" s="208"/>
      <c r="BD475" s="208"/>
      <c r="BE475" s="208"/>
      <c r="BF475" s="208"/>
      <c r="BG475" s="208"/>
      <c r="BH475" s="208"/>
    </row>
    <row r="476" spans="1:60" outlineLevel="1" x14ac:dyDescent="0.25">
      <c r="A476" s="246">
        <v>166</v>
      </c>
      <c r="B476" s="247" t="s">
        <v>609</v>
      </c>
      <c r="C476" s="256" t="s">
        <v>610</v>
      </c>
      <c r="D476" s="248" t="s">
        <v>289</v>
      </c>
      <c r="E476" s="249">
        <v>1</v>
      </c>
      <c r="F476" s="250"/>
      <c r="G476" s="251">
        <f>ROUND(E476*F476,2)</f>
        <v>0</v>
      </c>
      <c r="H476" s="228">
        <v>0</v>
      </c>
      <c r="I476" s="227">
        <f>ROUND(E476*H476,2)</f>
        <v>0</v>
      </c>
      <c r="J476" s="228">
        <v>1662.3</v>
      </c>
      <c r="K476" s="227">
        <f>ROUND(E476*J476,2)</f>
        <v>1662.3</v>
      </c>
      <c r="L476" s="227">
        <v>15</v>
      </c>
      <c r="M476" s="227">
        <f>G476*(1+L476/100)</f>
        <v>0</v>
      </c>
      <c r="N476" s="227">
        <v>0</v>
      </c>
      <c r="O476" s="227">
        <f>ROUND(E476*N476,2)</f>
        <v>0</v>
      </c>
      <c r="P476" s="227">
        <v>0</v>
      </c>
      <c r="Q476" s="227">
        <f>ROUND(E476*P476,2)</f>
        <v>0</v>
      </c>
      <c r="R476" s="227"/>
      <c r="S476" s="227" t="s">
        <v>173</v>
      </c>
      <c r="T476" s="227" t="s">
        <v>138</v>
      </c>
      <c r="U476" s="227">
        <v>0</v>
      </c>
      <c r="V476" s="227">
        <f>ROUND(E476*U476,2)</f>
        <v>0</v>
      </c>
      <c r="W476" s="227"/>
      <c r="X476" s="227" t="s">
        <v>139</v>
      </c>
      <c r="Y476" s="208"/>
      <c r="Z476" s="208"/>
      <c r="AA476" s="208"/>
      <c r="AB476" s="208"/>
      <c r="AC476" s="208"/>
      <c r="AD476" s="208"/>
      <c r="AE476" s="208"/>
      <c r="AF476" s="208"/>
      <c r="AG476" s="208" t="s">
        <v>140</v>
      </c>
      <c r="AH476" s="208"/>
      <c r="AI476" s="208"/>
      <c r="AJ476" s="208"/>
      <c r="AK476" s="208"/>
      <c r="AL476" s="208"/>
      <c r="AM476" s="208"/>
      <c r="AN476" s="208"/>
      <c r="AO476" s="208"/>
      <c r="AP476" s="208"/>
      <c r="AQ476" s="208"/>
      <c r="AR476" s="208"/>
      <c r="AS476" s="208"/>
      <c r="AT476" s="208"/>
      <c r="AU476" s="208"/>
      <c r="AV476" s="208"/>
      <c r="AW476" s="208"/>
      <c r="AX476" s="208"/>
      <c r="AY476" s="208"/>
      <c r="AZ476" s="208"/>
      <c r="BA476" s="208"/>
      <c r="BB476" s="208"/>
      <c r="BC476" s="208"/>
      <c r="BD476" s="208"/>
      <c r="BE476" s="208"/>
      <c r="BF476" s="208"/>
      <c r="BG476" s="208"/>
      <c r="BH476" s="208"/>
    </row>
    <row r="477" spans="1:60" outlineLevel="1" x14ac:dyDescent="0.25">
      <c r="A477" s="246">
        <v>167</v>
      </c>
      <c r="B477" s="247" t="s">
        <v>611</v>
      </c>
      <c r="C477" s="256" t="s">
        <v>612</v>
      </c>
      <c r="D477" s="248" t="s">
        <v>302</v>
      </c>
      <c r="E477" s="249">
        <v>4</v>
      </c>
      <c r="F477" s="250"/>
      <c r="G477" s="251">
        <f>ROUND(E477*F477,2)</f>
        <v>0</v>
      </c>
      <c r="H477" s="228">
        <v>0</v>
      </c>
      <c r="I477" s="227">
        <f>ROUND(E477*H477,2)</f>
        <v>0</v>
      </c>
      <c r="J477" s="228">
        <v>574.1</v>
      </c>
      <c r="K477" s="227">
        <f>ROUND(E477*J477,2)</f>
        <v>2296.4</v>
      </c>
      <c r="L477" s="227">
        <v>15</v>
      </c>
      <c r="M477" s="227">
        <f>G477*(1+L477/100)</f>
        <v>0</v>
      </c>
      <c r="N477" s="227">
        <v>0</v>
      </c>
      <c r="O477" s="227">
        <f>ROUND(E477*N477,2)</f>
        <v>0</v>
      </c>
      <c r="P477" s="227">
        <v>0</v>
      </c>
      <c r="Q477" s="227">
        <f>ROUND(E477*P477,2)</f>
        <v>0</v>
      </c>
      <c r="R477" s="227"/>
      <c r="S477" s="227" t="s">
        <v>173</v>
      </c>
      <c r="T477" s="227" t="s">
        <v>138</v>
      </c>
      <c r="U477" s="227">
        <v>0</v>
      </c>
      <c r="V477" s="227">
        <f>ROUND(E477*U477,2)</f>
        <v>0</v>
      </c>
      <c r="W477" s="227"/>
      <c r="X477" s="227" t="s">
        <v>139</v>
      </c>
      <c r="Y477" s="208"/>
      <c r="Z477" s="208"/>
      <c r="AA477" s="208"/>
      <c r="AB477" s="208"/>
      <c r="AC477" s="208"/>
      <c r="AD477" s="208"/>
      <c r="AE477" s="208"/>
      <c r="AF477" s="208"/>
      <c r="AG477" s="208" t="s">
        <v>140</v>
      </c>
      <c r="AH477" s="208"/>
      <c r="AI477" s="208"/>
      <c r="AJ477" s="208"/>
      <c r="AK477" s="208"/>
      <c r="AL477" s="208"/>
      <c r="AM477" s="208"/>
      <c r="AN477" s="208"/>
      <c r="AO477" s="208"/>
      <c r="AP477" s="208"/>
      <c r="AQ477" s="208"/>
      <c r="AR477" s="208"/>
      <c r="AS477" s="208"/>
      <c r="AT477" s="208"/>
      <c r="AU477" s="208"/>
      <c r="AV477" s="208"/>
      <c r="AW477" s="208"/>
      <c r="AX477" s="208"/>
      <c r="AY477" s="208"/>
      <c r="AZ477" s="208"/>
      <c r="BA477" s="208"/>
      <c r="BB477" s="208"/>
      <c r="BC477" s="208"/>
      <c r="BD477" s="208"/>
      <c r="BE477" s="208"/>
      <c r="BF477" s="208"/>
      <c r="BG477" s="208"/>
      <c r="BH477" s="208"/>
    </row>
    <row r="478" spans="1:60" outlineLevel="1" x14ac:dyDescent="0.25">
      <c r="A478" s="246">
        <v>168</v>
      </c>
      <c r="B478" s="247" t="s">
        <v>613</v>
      </c>
      <c r="C478" s="256" t="s">
        <v>614</v>
      </c>
      <c r="D478" s="248" t="s">
        <v>302</v>
      </c>
      <c r="E478" s="249">
        <v>4</v>
      </c>
      <c r="F478" s="250"/>
      <c r="G478" s="251">
        <f>ROUND(E478*F478,2)</f>
        <v>0</v>
      </c>
      <c r="H478" s="228">
        <v>0</v>
      </c>
      <c r="I478" s="227">
        <f>ROUND(E478*H478,2)</f>
        <v>0</v>
      </c>
      <c r="J478" s="228">
        <v>387.9</v>
      </c>
      <c r="K478" s="227">
        <f>ROUND(E478*J478,2)</f>
        <v>1551.6</v>
      </c>
      <c r="L478" s="227">
        <v>15</v>
      </c>
      <c r="M478" s="227">
        <f>G478*(1+L478/100)</f>
        <v>0</v>
      </c>
      <c r="N478" s="227">
        <v>0</v>
      </c>
      <c r="O478" s="227">
        <f>ROUND(E478*N478,2)</f>
        <v>0</v>
      </c>
      <c r="P478" s="227">
        <v>0</v>
      </c>
      <c r="Q478" s="227">
        <f>ROUND(E478*P478,2)</f>
        <v>0</v>
      </c>
      <c r="R478" s="227"/>
      <c r="S478" s="227" t="s">
        <v>173</v>
      </c>
      <c r="T478" s="227" t="s">
        <v>138</v>
      </c>
      <c r="U478" s="227">
        <v>0</v>
      </c>
      <c r="V478" s="227">
        <f>ROUND(E478*U478,2)</f>
        <v>0</v>
      </c>
      <c r="W478" s="227"/>
      <c r="X478" s="227" t="s">
        <v>139</v>
      </c>
      <c r="Y478" s="208"/>
      <c r="Z478" s="208"/>
      <c r="AA478" s="208"/>
      <c r="AB478" s="208"/>
      <c r="AC478" s="208"/>
      <c r="AD478" s="208"/>
      <c r="AE478" s="208"/>
      <c r="AF478" s="208"/>
      <c r="AG478" s="208" t="s">
        <v>140</v>
      </c>
      <c r="AH478" s="208"/>
      <c r="AI478" s="208"/>
      <c r="AJ478" s="208"/>
      <c r="AK478" s="208"/>
      <c r="AL478" s="208"/>
      <c r="AM478" s="208"/>
      <c r="AN478" s="208"/>
      <c r="AO478" s="208"/>
      <c r="AP478" s="208"/>
      <c r="AQ478" s="208"/>
      <c r="AR478" s="208"/>
      <c r="AS478" s="208"/>
      <c r="AT478" s="208"/>
      <c r="AU478" s="208"/>
      <c r="AV478" s="208"/>
      <c r="AW478" s="208"/>
      <c r="AX478" s="208"/>
      <c r="AY478" s="208"/>
      <c r="AZ478" s="208"/>
      <c r="BA478" s="208"/>
      <c r="BB478" s="208"/>
      <c r="BC478" s="208"/>
      <c r="BD478" s="208"/>
      <c r="BE478" s="208"/>
      <c r="BF478" s="208"/>
      <c r="BG478" s="208"/>
      <c r="BH478" s="208"/>
    </row>
    <row r="479" spans="1:60" outlineLevel="1" x14ac:dyDescent="0.25">
      <c r="A479" s="246">
        <v>169</v>
      </c>
      <c r="B479" s="247" t="s">
        <v>615</v>
      </c>
      <c r="C479" s="256" t="s">
        <v>616</v>
      </c>
      <c r="D479" s="248" t="s">
        <v>158</v>
      </c>
      <c r="E479" s="249">
        <v>20</v>
      </c>
      <c r="F479" s="250"/>
      <c r="G479" s="251">
        <f>ROUND(E479*F479,2)</f>
        <v>0</v>
      </c>
      <c r="H479" s="228">
        <v>114.7</v>
      </c>
      <c r="I479" s="227">
        <f>ROUND(E479*H479,2)</f>
        <v>2294</v>
      </c>
      <c r="J479" s="228">
        <v>0</v>
      </c>
      <c r="K479" s="227">
        <f>ROUND(E479*J479,2)</f>
        <v>0</v>
      </c>
      <c r="L479" s="227">
        <v>15</v>
      </c>
      <c r="M479" s="227">
        <f>G479*(1+L479/100)</f>
        <v>0</v>
      </c>
      <c r="N479" s="227">
        <v>5.2999999999999998E-4</v>
      </c>
      <c r="O479" s="227">
        <f>ROUND(E479*N479,2)</f>
        <v>0.01</v>
      </c>
      <c r="P479" s="227">
        <v>0</v>
      </c>
      <c r="Q479" s="227">
        <f>ROUND(E479*P479,2)</f>
        <v>0</v>
      </c>
      <c r="R479" s="227" t="s">
        <v>178</v>
      </c>
      <c r="S479" s="227" t="s">
        <v>137</v>
      </c>
      <c r="T479" s="227" t="s">
        <v>138</v>
      </c>
      <c r="U479" s="227">
        <v>0</v>
      </c>
      <c r="V479" s="227">
        <f>ROUND(E479*U479,2)</f>
        <v>0</v>
      </c>
      <c r="W479" s="227"/>
      <c r="X479" s="227" t="s">
        <v>174</v>
      </c>
      <c r="Y479" s="208"/>
      <c r="Z479" s="208"/>
      <c r="AA479" s="208"/>
      <c r="AB479" s="208"/>
      <c r="AC479" s="208"/>
      <c r="AD479" s="208"/>
      <c r="AE479" s="208"/>
      <c r="AF479" s="208"/>
      <c r="AG479" s="208" t="s">
        <v>175</v>
      </c>
      <c r="AH479" s="208"/>
      <c r="AI479" s="208"/>
      <c r="AJ479" s="208"/>
      <c r="AK479" s="208"/>
      <c r="AL479" s="208"/>
      <c r="AM479" s="208"/>
      <c r="AN479" s="208"/>
      <c r="AO479" s="208"/>
      <c r="AP479" s="208"/>
      <c r="AQ479" s="208"/>
      <c r="AR479" s="208"/>
      <c r="AS479" s="208"/>
      <c r="AT479" s="208"/>
      <c r="AU479" s="208"/>
      <c r="AV479" s="208"/>
      <c r="AW479" s="208"/>
      <c r="AX479" s="208"/>
      <c r="AY479" s="208"/>
      <c r="AZ479" s="208"/>
      <c r="BA479" s="208"/>
      <c r="BB479" s="208"/>
      <c r="BC479" s="208"/>
      <c r="BD479" s="208"/>
      <c r="BE479" s="208"/>
      <c r="BF479" s="208"/>
      <c r="BG479" s="208"/>
      <c r="BH479" s="208"/>
    </row>
    <row r="480" spans="1:60" outlineLevel="1" x14ac:dyDescent="0.25">
      <c r="A480" s="246">
        <v>170</v>
      </c>
      <c r="B480" s="247" t="s">
        <v>617</v>
      </c>
      <c r="C480" s="256" t="s">
        <v>618</v>
      </c>
      <c r="D480" s="248" t="s">
        <v>158</v>
      </c>
      <c r="E480" s="249">
        <v>12</v>
      </c>
      <c r="F480" s="250"/>
      <c r="G480" s="251">
        <f>ROUND(E480*F480,2)</f>
        <v>0</v>
      </c>
      <c r="H480" s="228">
        <v>17.7</v>
      </c>
      <c r="I480" s="227">
        <f>ROUND(E480*H480,2)</f>
        <v>212.4</v>
      </c>
      <c r="J480" s="228">
        <v>0</v>
      </c>
      <c r="K480" s="227">
        <f>ROUND(E480*J480,2)</f>
        <v>0</v>
      </c>
      <c r="L480" s="227">
        <v>15</v>
      </c>
      <c r="M480" s="227">
        <f>G480*(1+L480/100)</f>
        <v>0</v>
      </c>
      <c r="N480" s="227">
        <v>8.0000000000000007E-5</v>
      </c>
      <c r="O480" s="227">
        <f>ROUND(E480*N480,2)</f>
        <v>0</v>
      </c>
      <c r="P480" s="227">
        <v>0</v>
      </c>
      <c r="Q480" s="227">
        <f>ROUND(E480*P480,2)</f>
        <v>0</v>
      </c>
      <c r="R480" s="227" t="s">
        <v>178</v>
      </c>
      <c r="S480" s="227" t="s">
        <v>137</v>
      </c>
      <c r="T480" s="227" t="s">
        <v>138</v>
      </c>
      <c r="U480" s="227">
        <v>0</v>
      </c>
      <c r="V480" s="227">
        <f>ROUND(E480*U480,2)</f>
        <v>0</v>
      </c>
      <c r="W480" s="227"/>
      <c r="X480" s="227" t="s">
        <v>174</v>
      </c>
      <c r="Y480" s="208"/>
      <c r="Z480" s="208"/>
      <c r="AA480" s="208"/>
      <c r="AB480" s="208"/>
      <c r="AC480" s="208"/>
      <c r="AD480" s="208"/>
      <c r="AE480" s="208"/>
      <c r="AF480" s="208"/>
      <c r="AG480" s="208" t="s">
        <v>175</v>
      </c>
      <c r="AH480" s="208"/>
      <c r="AI480" s="208"/>
      <c r="AJ480" s="208"/>
      <c r="AK480" s="208"/>
      <c r="AL480" s="208"/>
      <c r="AM480" s="208"/>
      <c r="AN480" s="208"/>
      <c r="AO480" s="208"/>
      <c r="AP480" s="208"/>
      <c r="AQ480" s="208"/>
      <c r="AR480" s="208"/>
      <c r="AS480" s="208"/>
      <c r="AT480" s="208"/>
      <c r="AU480" s="208"/>
      <c r="AV480" s="208"/>
      <c r="AW480" s="208"/>
      <c r="AX480" s="208"/>
      <c r="AY480" s="208"/>
      <c r="AZ480" s="208"/>
      <c r="BA480" s="208"/>
      <c r="BB480" s="208"/>
      <c r="BC480" s="208"/>
      <c r="BD480" s="208"/>
      <c r="BE480" s="208"/>
      <c r="BF480" s="208"/>
      <c r="BG480" s="208"/>
      <c r="BH480" s="208"/>
    </row>
    <row r="481" spans="1:60" outlineLevel="1" x14ac:dyDescent="0.25">
      <c r="A481" s="246">
        <v>171</v>
      </c>
      <c r="B481" s="247" t="s">
        <v>619</v>
      </c>
      <c r="C481" s="256" t="s">
        <v>620</v>
      </c>
      <c r="D481" s="248" t="s">
        <v>158</v>
      </c>
      <c r="E481" s="249">
        <v>0.5</v>
      </c>
      <c r="F481" s="250"/>
      <c r="G481" s="251">
        <f>ROUND(E481*F481,2)</f>
        <v>0</v>
      </c>
      <c r="H481" s="228">
        <v>18.899999999999999</v>
      </c>
      <c r="I481" s="227">
        <f>ROUND(E481*H481,2)</f>
        <v>9.4499999999999993</v>
      </c>
      <c r="J481" s="228">
        <v>0</v>
      </c>
      <c r="K481" s="227">
        <f>ROUND(E481*J481,2)</f>
        <v>0</v>
      </c>
      <c r="L481" s="227">
        <v>15</v>
      </c>
      <c r="M481" s="227">
        <f>G481*(1+L481/100)</f>
        <v>0</v>
      </c>
      <c r="N481" s="227">
        <v>6.0000000000000002E-5</v>
      </c>
      <c r="O481" s="227">
        <f>ROUND(E481*N481,2)</f>
        <v>0</v>
      </c>
      <c r="P481" s="227">
        <v>0</v>
      </c>
      <c r="Q481" s="227">
        <f>ROUND(E481*P481,2)</f>
        <v>0</v>
      </c>
      <c r="R481" s="227" t="s">
        <v>178</v>
      </c>
      <c r="S481" s="227" t="s">
        <v>137</v>
      </c>
      <c r="T481" s="227" t="s">
        <v>138</v>
      </c>
      <c r="U481" s="227">
        <v>0</v>
      </c>
      <c r="V481" s="227">
        <f>ROUND(E481*U481,2)</f>
        <v>0</v>
      </c>
      <c r="W481" s="227"/>
      <c r="X481" s="227" t="s">
        <v>174</v>
      </c>
      <c r="Y481" s="208"/>
      <c r="Z481" s="208"/>
      <c r="AA481" s="208"/>
      <c r="AB481" s="208"/>
      <c r="AC481" s="208"/>
      <c r="AD481" s="208"/>
      <c r="AE481" s="208"/>
      <c r="AF481" s="208"/>
      <c r="AG481" s="208" t="s">
        <v>175</v>
      </c>
      <c r="AH481" s="208"/>
      <c r="AI481" s="208"/>
      <c r="AJ481" s="208"/>
      <c r="AK481" s="208"/>
      <c r="AL481" s="208"/>
      <c r="AM481" s="208"/>
      <c r="AN481" s="208"/>
      <c r="AO481" s="208"/>
      <c r="AP481" s="208"/>
      <c r="AQ481" s="208"/>
      <c r="AR481" s="208"/>
      <c r="AS481" s="208"/>
      <c r="AT481" s="208"/>
      <c r="AU481" s="208"/>
      <c r="AV481" s="208"/>
      <c r="AW481" s="208"/>
      <c r="AX481" s="208"/>
      <c r="AY481" s="208"/>
      <c r="AZ481" s="208"/>
      <c r="BA481" s="208"/>
      <c r="BB481" s="208"/>
      <c r="BC481" s="208"/>
      <c r="BD481" s="208"/>
      <c r="BE481" s="208"/>
      <c r="BF481" s="208"/>
      <c r="BG481" s="208"/>
      <c r="BH481" s="208"/>
    </row>
    <row r="482" spans="1:60" outlineLevel="1" x14ac:dyDescent="0.25">
      <c r="A482" s="246">
        <v>172</v>
      </c>
      <c r="B482" s="247" t="s">
        <v>621</v>
      </c>
      <c r="C482" s="256" t="s">
        <v>622</v>
      </c>
      <c r="D482" s="248" t="s">
        <v>145</v>
      </c>
      <c r="E482" s="249">
        <v>8</v>
      </c>
      <c r="F482" s="250"/>
      <c r="G482" s="251">
        <f>ROUND(E482*F482,2)</f>
        <v>0</v>
      </c>
      <c r="H482" s="228">
        <v>159</v>
      </c>
      <c r="I482" s="227">
        <f>ROUND(E482*H482,2)</f>
        <v>1272</v>
      </c>
      <c r="J482" s="228">
        <v>0</v>
      </c>
      <c r="K482" s="227">
        <f>ROUND(E482*J482,2)</f>
        <v>0</v>
      </c>
      <c r="L482" s="227">
        <v>15</v>
      </c>
      <c r="M482" s="227">
        <f>G482*(1+L482/100)</f>
        <v>0</v>
      </c>
      <c r="N482" s="227">
        <v>1.0000000000000001E-5</v>
      </c>
      <c r="O482" s="227">
        <f>ROUND(E482*N482,2)</f>
        <v>0</v>
      </c>
      <c r="P482" s="227">
        <v>0</v>
      </c>
      <c r="Q482" s="227">
        <f>ROUND(E482*P482,2)</f>
        <v>0</v>
      </c>
      <c r="R482" s="227" t="s">
        <v>178</v>
      </c>
      <c r="S482" s="227" t="s">
        <v>137</v>
      </c>
      <c r="T482" s="227" t="s">
        <v>138</v>
      </c>
      <c r="U482" s="227">
        <v>0</v>
      </c>
      <c r="V482" s="227">
        <f>ROUND(E482*U482,2)</f>
        <v>0</v>
      </c>
      <c r="W482" s="227"/>
      <c r="X482" s="227" t="s">
        <v>174</v>
      </c>
      <c r="Y482" s="208"/>
      <c r="Z482" s="208"/>
      <c r="AA482" s="208"/>
      <c r="AB482" s="208"/>
      <c r="AC482" s="208"/>
      <c r="AD482" s="208"/>
      <c r="AE482" s="208"/>
      <c r="AF482" s="208"/>
      <c r="AG482" s="208" t="s">
        <v>175</v>
      </c>
      <c r="AH482" s="208"/>
      <c r="AI482" s="208"/>
      <c r="AJ482" s="208"/>
      <c r="AK482" s="208"/>
      <c r="AL482" s="208"/>
      <c r="AM482" s="208"/>
      <c r="AN482" s="208"/>
      <c r="AO482" s="208"/>
      <c r="AP482" s="208"/>
      <c r="AQ482" s="208"/>
      <c r="AR482" s="208"/>
      <c r="AS482" s="208"/>
      <c r="AT482" s="208"/>
      <c r="AU482" s="208"/>
      <c r="AV482" s="208"/>
      <c r="AW482" s="208"/>
      <c r="AX482" s="208"/>
      <c r="AY482" s="208"/>
      <c r="AZ482" s="208"/>
      <c r="BA482" s="208"/>
      <c r="BB482" s="208"/>
      <c r="BC482" s="208"/>
      <c r="BD482" s="208"/>
      <c r="BE482" s="208"/>
      <c r="BF482" s="208"/>
      <c r="BG482" s="208"/>
      <c r="BH482" s="208"/>
    </row>
    <row r="483" spans="1:60" outlineLevel="1" x14ac:dyDescent="0.25">
      <c r="A483" s="246">
        <v>173</v>
      </c>
      <c r="B483" s="247" t="s">
        <v>623</v>
      </c>
      <c r="C483" s="256" t="s">
        <v>624</v>
      </c>
      <c r="D483" s="248" t="s">
        <v>145</v>
      </c>
      <c r="E483" s="249">
        <v>1</v>
      </c>
      <c r="F483" s="250"/>
      <c r="G483" s="251">
        <f>ROUND(E483*F483,2)</f>
        <v>0</v>
      </c>
      <c r="H483" s="228">
        <v>617.29999999999995</v>
      </c>
      <c r="I483" s="227">
        <f>ROUND(E483*H483,2)</f>
        <v>617.29999999999995</v>
      </c>
      <c r="J483" s="228">
        <v>0</v>
      </c>
      <c r="K483" s="227">
        <f>ROUND(E483*J483,2)</f>
        <v>0</v>
      </c>
      <c r="L483" s="227">
        <v>15</v>
      </c>
      <c r="M483" s="227">
        <f>G483*(1+L483/100)</f>
        <v>0</v>
      </c>
      <c r="N483" s="227">
        <v>2.4000000000000001E-4</v>
      </c>
      <c r="O483" s="227">
        <f>ROUND(E483*N483,2)</f>
        <v>0</v>
      </c>
      <c r="P483" s="227">
        <v>0</v>
      </c>
      <c r="Q483" s="227">
        <f>ROUND(E483*P483,2)</f>
        <v>0</v>
      </c>
      <c r="R483" s="227" t="s">
        <v>178</v>
      </c>
      <c r="S483" s="227" t="s">
        <v>137</v>
      </c>
      <c r="T483" s="227" t="s">
        <v>138</v>
      </c>
      <c r="U483" s="227">
        <v>0</v>
      </c>
      <c r="V483" s="227">
        <f>ROUND(E483*U483,2)</f>
        <v>0</v>
      </c>
      <c r="W483" s="227"/>
      <c r="X483" s="227" t="s">
        <v>174</v>
      </c>
      <c r="Y483" s="208"/>
      <c r="Z483" s="208"/>
      <c r="AA483" s="208"/>
      <c r="AB483" s="208"/>
      <c r="AC483" s="208"/>
      <c r="AD483" s="208"/>
      <c r="AE483" s="208"/>
      <c r="AF483" s="208"/>
      <c r="AG483" s="208" t="s">
        <v>175</v>
      </c>
      <c r="AH483" s="208"/>
      <c r="AI483" s="208"/>
      <c r="AJ483" s="208"/>
      <c r="AK483" s="208"/>
      <c r="AL483" s="208"/>
      <c r="AM483" s="208"/>
      <c r="AN483" s="208"/>
      <c r="AO483" s="208"/>
      <c r="AP483" s="208"/>
      <c r="AQ483" s="208"/>
      <c r="AR483" s="208"/>
      <c r="AS483" s="208"/>
      <c r="AT483" s="208"/>
      <c r="AU483" s="208"/>
      <c r="AV483" s="208"/>
      <c r="AW483" s="208"/>
      <c r="AX483" s="208"/>
      <c r="AY483" s="208"/>
      <c r="AZ483" s="208"/>
      <c r="BA483" s="208"/>
      <c r="BB483" s="208"/>
      <c r="BC483" s="208"/>
      <c r="BD483" s="208"/>
      <c r="BE483" s="208"/>
      <c r="BF483" s="208"/>
      <c r="BG483" s="208"/>
      <c r="BH483" s="208"/>
    </row>
    <row r="484" spans="1:60" outlineLevel="1" x14ac:dyDescent="0.25">
      <c r="A484" s="246">
        <v>174</v>
      </c>
      <c r="B484" s="247" t="s">
        <v>625</v>
      </c>
      <c r="C484" s="256" t="s">
        <v>626</v>
      </c>
      <c r="D484" s="248" t="s">
        <v>145</v>
      </c>
      <c r="E484" s="249">
        <v>1</v>
      </c>
      <c r="F484" s="250"/>
      <c r="G484" s="251">
        <f>ROUND(E484*F484,2)</f>
        <v>0</v>
      </c>
      <c r="H484" s="228">
        <v>958.6</v>
      </c>
      <c r="I484" s="227">
        <f>ROUND(E484*H484,2)</f>
        <v>958.6</v>
      </c>
      <c r="J484" s="228">
        <v>0</v>
      </c>
      <c r="K484" s="227">
        <f>ROUND(E484*J484,2)</f>
        <v>0</v>
      </c>
      <c r="L484" s="227">
        <v>15</v>
      </c>
      <c r="M484" s="227">
        <f>G484*(1+L484/100)</f>
        <v>0</v>
      </c>
      <c r="N484" s="227">
        <v>3.8999999999999999E-4</v>
      </c>
      <c r="O484" s="227">
        <f>ROUND(E484*N484,2)</f>
        <v>0</v>
      </c>
      <c r="P484" s="227">
        <v>0</v>
      </c>
      <c r="Q484" s="227">
        <f>ROUND(E484*P484,2)</f>
        <v>0</v>
      </c>
      <c r="R484" s="227" t="s">
        <v>178</v>
      </c>
      <c r="S484" s="227" t="s">
        <v>137</v>
      </c>
      <c r="T484" s="227" t="s">
        <v>138</v>
      </c>
      <c r="U484" s="227">
        <v>0</v>
      </c>
      <c r="V484" s="227">
        <f>ROUND(E484*U484,2)</f>
        <v>0</v>
      </c>
      <c r="W484" s="227"/>
      <c r="X484" s="227" t="s">
        <v>174</v>
      </c>
      <c r="Y484" s="208"/>
      <c r="Z484" s="208"/>
      <c r="AA484" s="208"/>
      <c r="AB484" s="208"/>
      <c r="AC484" s="208"/>
      <c r="AD484" s="208"/>
      <c r="AE484" s="208"/>
      <c r="AF484" s="208"/>
      <c r="AG484" s="208" t="s">
        <v>175</v>
      </c>
      <c r="AH484" s="208"/>
      <c r="AI484" s="208"/>
      <c r="AJ484" s="208"/>
      <c r="AK484" s="208"/>
      <c r="AL484" s="208"/>
      <c r="AM484" s="208"/>
      <c r="AN484" s="208"/>
      <c r="AO484" s="208"/>
      <c r="AP484" s="208"/>
      <c r="AQ484" s="208"/>
      <c r="AR484" s="208"/>
      <c r="AS484" s="208"/>
      <c r="AT484" s="208"/>
      <c r="AU484" s="208"/>
      <c r="AV484" s="208"/>
      <c r="AW484" s="208"/>
      <c r="AX484" s="208"/>
      <c r="AY484" s="208"/>
      <c r="AZ484" s="208"/>
      <c r="BA484" s="208"/>
      <c r="BB484" s="208"/>
      <c r="BC484" s="208"/>
      <c r="BD484" s="208"/>
      <c r="BE484" s="208"/>
      <c r="BF484" s="208"/>
      <c r="BG484" s="208"/>
      <c r="BH484" s="208"/>
    </row>
    <row r="485" spans="1:60" outlineLevel="1" x14ac:dyDescent="0.25">
      <c r="A485" s="246">
        <v>175</v>
      </c>
      <c r="B485" s="247" t="s">
        <v>627</v>
      </c>
      <c r="C485" s="256" t="s">
        <v>628</v>
      </c>
      <c r="D485" s="248" t="s">
        <v>145</v>
      </c>
      <c r="E485" s="249">
        <v>8</v>
      </c>
      <c r="F485" s="250"/>
      <c r="G485" s="251">
        <f>ROUND(E485*F485,2)</f>
        <v>0</v>
      </c>
      <c r="H485" s="228">
        <v>59.8</v>
      </c>
      <c r="I485" s="227">
        <f>ROUND(E485*H485,2)</f>
        <v>478.4</v>
      </c>
      <c r="J485" s="228">
        <v>0</v>
      </c>
      <c r="K485" s="227">
        <f>ROUND(E485*J485,2)</f>
        <v>0</v>
      </c>
      <c r="L485" s="227">
        <v>15</v>
      </c>
      <c r="M485" s="227">
        <f>G485*(1+L485/100)</f>
        <v>0</v>
      </c>
      <c r="N485" s="227">
        <v>1.0000000000000001E-5</v>
      </c>
      <c r="O485" s="227">
        <f>ROUND(E485*N485,2)</f>
        <v>0</v>
      </c>
      <c r="P485" s="227">
        <v>0</v>
      </c>
      <c r="Q485" s="227">
        <f>ROUND(E485*P485,2)</f>
        <v>0</v>
      </c>
      <c r="R485" s="227" t="s">
        <v>178</v>
      </c>
      <c r="S485" s="227" t="s">
        <v>137</v>
      </c>
      <c r="T485" s="227" t="s">
        <v>138</v>
      </c>
      <c r="U485" s="227">
        <v>0</v>
      </c>
      <c r="V485" s="227">
        <f>ROUND(E485*U485,2)</f>
        <v>0</v>
      </c>
      <c r="W485" s="227"/>
      <c r="X485" s="227" t="s">
        <v>174</v>
      </c>
      <c r="Y485" s="208"/>
      <c r="Z485" s="208"/>
      <c r="AA485" s="208"/>
      <c r="AB485" s="208"/>
      <c r="AC485" s="208"/>
      <c r="AD485" s="208"/>
      <c r="AE485" s="208"/>
      <c r="AF485" s="208"/>
      <c r="AG485" s="208" t="s">
        <v>175</v>
      </c>
      <c r="AH485" s="208"/>
      <c r="AI485" s="208"/>
      <c r="AJ485" s="208"/>
      <c r="AK485" s="208"/>
      <c r="AL485" s="208"/>
      <c r="AM485" s="208"/>
      <c r="AN485" s="208"/>
      <c r="AO485" s="208"/>
      <c r="AP485" s="208"/>
      <c r="AQ485" s="208"/>
      <c r="AR485" s="208"/>
      <c r="AS485" s="208"/>
      <c r="AT485" s="208"/>
      <c r="AU485" s="208"/>
      <c r="AV485" s="208"/>
      <c r="AW485" s="208"/>
      <c r="AX485" s="208"/>
      <c r="AY485" s="208"/>
      <c r="AZ485" s="208"/>
      <c r="BA485" s="208"/>
      <c r="BB485" s="208"/>
      <c r="BC485" s="208"/>
      <c r="BD485" s="208"/>
      <c r="BE485" s="208"/>
      <c r="BF485" s="208"/>
      <c r="BG485" s="208"/>
      <c r="BH485" s="208"/>
    </row>
    <row r="486" spans="1:60" outlineLevel="1" x14ac:dyDescent="0.25">
      <c r="A486" s="246">
        <v>176</v>
      </c>
      <c r="B486" s="247" t="s">
        <v>629</v>
      </c>
      <c r="C486" s="256" t="s">
        <v>630</v>
      </c>
      <c r="D486" s="248" t="s">
        <v>145</v>
      </c>
      <c r="E486" s="249">
        <v>8</v>
      </c>
      <c r="F486" s="250"/>
      <c r="G486" s="251">
        <f>ROUND(E486*F486,2)</f>
        <v>0</v>
      </c>
      <c r="H486" s="228">
        <v>37.700000000000003</v>
      </c>
      <c r="I486" s="227">
        <f>ROUND(E486*H486,2)</f>
        <v>301.60000000000002</v>
      </c>
      <c r="J486" s="228">
        <v>0</v>
      </c>
      <c r="K486" s="227">
        <f>ROUND(E486*J486,2)</f>
        <v>0</v>
      </c>
      <c r="L486" s="227">
        <v>15</v>
      </c>
      <c r="M486" s="227">
        <f>G486*(1+L486/100)</f>
        <v>0</v>
      </c>
      <c r="N486" s="227">
        <v>5.0000000000000002E-5</v>
      </c>
      <c r="O486" s="227">
        <f>ROUND(E486*N486,2)</f>
        <v>0</v>
      </c>
      <c r="P486" s="227">
        <v>0</v>
      </c>
      <c r="Q486" s="227">
        <f>ROUND(E486*P486,2)</f>
        <v>0</v>
      </c>
      <c r="R486" s="227" t="s">
        <v>178</v>
      </c>
      <c r="S486" s="227" t="s">
        <v>137</v>
      </c>
      <c r="T486" s="227" t="s">
        <v>138</v>
      </c>
      <c r="U486" s="227">
        <v>0</v>
      </c>
      <c r="V486" s="227">
        <f>ROUND(E486*U486,2)</f>
        <v>0</v>
      </c>
      <c r="W486" s="227"/>
      <c r="X486" s="227" t="s">
        <v>174</v>
      </c>
      <c r="Y486" s="208"/>
      <c r="Z486" s="208"/>
      <c r="AA486" s="208"/>
      <c r="AB486" s="208"/>
      <c r="AC486" s="208"/>
      <c r="AD486" s="208"/>
      <c r="AE486" s="208"/>
      <c r="AF486" s="208"/>
      <c r="AG486" s="208" t="s">
        <v>175</v>
      </c>
      <c r="AH486" s="208"/>
      <c r="AI486" s="208"/>
      <c r="AJ486" s="208"/>
      <c r="AK486" s="208"/>
      <c r="AL486" s="208"/>
      <c r="AM486" s="208"/>
      <c r="AN486" s="208"/>
      <c r="AO486" s="208"/>
      <c r="AP486" s="208"/>
      <c r="AQ486" s="208"/>
      <c r="AR486" s="208"/>
      <c r="AS486" s="208"/>
      <c r="AT486" s="208"/>
      <c r="AU486" s="208"/>
      <c r="AV486" s="208"/>
      <c r="AW486" s="208"/>
      <c r="AX486" s="208"/>
      <c r="AY486" s="208"/>
      <c r="AZ486" s="208"/>
      <c r="BA486" s="208"/>
      <c r="BB486" s="208"/>
      <c r="BC486" s="208"/>
      <c r="BD486" s="208"/>
      <c r="BE486" s="208"/>
      <c r="BF486" s="208"/>
      <c r="BG486" s="208"/>
      <c r="BH486" s="208"/>
    </row>
    <row r="487" spans="1:60" outlineLevel="1" x14ac:dyDescent="0.25">
      <c r="A487" s="246">
        <v>177</v>
      </c>
      <c r="B487" s="247" t="s">
        <v>631</v>
      </c>
      <c r="C487" s="256" t="s">
        <v>632</v>
      </c>
      <c r="D487" s="248" t="s">
        <v>145</v>
      </c>
      <c r="E487" s="249">
        <v>1</v>
      </c>
      <c r="F487" s="250"/>
      <c r="G487" s="251">
        <f>ROUND(E487*F487,2)</f>
        <v>0</v>
      </c>
      <c r="H487" s="228">
        <v>49.9</v>
      </c>
      <c r="I487" s="227">
        <f>ROUND(E487*H487,2)</f>
        <v>49.9</v>
      </c>
      <c r="J487" s="228">
        <v>0</v>
      </c>
      <c r="K487" s="227">
        <f>ROUND(E487*J487,2)</f>
        <v>0</v>
      </c>
      <c r="L487" s="227">
        <v>15</v>
      </c>
      <c r="M487" s="227">
        <f>G487*(1+L487/100)</f>
        <v>0</v>
      </c>
      <c r="N487" s="227">
        <v>0</v>
      </c>
      <c r="O487" s="227">
        <f>ROUND(E487*N487,2)</f>
        <v>0</v>
      </c>
      <c r="P487" s="227">
        <v>0</v>
      </c>
      <c r="Q487" s="227">
        <f>ROUND(E487*P487,2)</f>
        <v>0</v>
      </c>
      <c r="R487" s="227" t="s">
        <v>178</v>
      </c>
      <c r="S487" s="227" t="s">
        <v>137</v>
      </c>
      <c r="T487" s="227" t="s">
        <v>138</v>
      </c>
      <c r="U487" s="227">
        <v>0</v>
      </c>
      <c r="V487" s="227">
        <f>ROUND(E487*U487,2)</f>
        <v>0</v>
      </c>
      <c r="W487" s="227"/>
      <c r="X487" s="227" t="s">
        <v>174</v>
      </c>
      <c r="Y487" s="208"/>
      <c r="Z487" s="208"/>
      <c r="AA487" s="208"/>
      <c r="AB487" s="208"/>
      <c r="AC487" s="208"/>
      <c r="AD487" s="208"/>
      <c r="AE487" s="208"/>
      <c r="AF487" s="208"/>
      <c r="AG487" s="208" t="s">
        <v>175</v>
      </c>
      <c r="AH487" s="208"/>
      <c r="AI487" s="208"/>
      <c r="AJ487" s="208"/>
      <c r="AK487" s="208"/>
      <c r="AL487" s="208"/>
      <c r="AM487" s="208"/>
      <c r="AN487" s="208"/>
      <c r="AO487" s="208"/>
      <c r="AP487" s="208"/>
      <c r="AQ487" s="208"/>
      <c r="AR487" s="208"/>
      <c r="AS487" s="208"/>
      <c r="AT487" s="208"/>
      <c r="AU487" s="208"/>
      <c r="AV487" s="208"/>
      <c r="AW487" s="208"/>
      <c r="AX487" s="208"/>
      <c r="AY487" s="208"/>
      <c r="AZ487" s="208"/>
      <c r="BA487" s="208"/>
      <c r="BB487" s="208"/>
      <c r="BC487" s="208"/>
      <c r="BD487" s="208"/>
      <c r="BE487" s="208"/>
      <c r="BF487" s="208"/>
      <c r="BG487" s="208"/>
      <c r="BH487" s="208"/>
    </row>
    <row r="488" spans="1:60" outlineLevel="1" x14ac:dyDescent="0.25">
      <c r="A488" s="246">
        <v>178</v>
      </c>
      <c r="B488" s="247" t="s">
        <v>633</v>
      </c>
      <c r="C488" s="256" t="s">
        <v>634</v>
      </c>
      <c r="D488" s="248" t="s">
        <v>145</v>
      </c>
      <c r="E488" s="249">
        <v>33</v>
      </c>
      <c r="F488" s="250"/>
      <c r="G488" s="251">
        <f>ROUND(E488*F488,2)</f>
        <v>0</v>
      </c>
      <c r="H488" s="228">
        <v>15.5</v>
      </c>
      <c r="I488" s="227">
        <f>ROUND(E488*H488,2)</f>
        <v>511.5</v>
      </c>
      <c r="J488" s="228">
        <v>0</v>
      </c>
      <c r="K488" s="227">
        <f>ROUND(E488*J488,2)</f>
        <v>0</v>
      </c>
      <c r="L488" s="227">
        <v>15</v>
      </c>
      <c r="M488" s="227">
        <f>G488*(1+L488/100)</f>
        <v>0</v>
      </c>
      <c r="N488" s="227">
        <v>4.0000000000000003E-5</v>
      </c>
      <c r="O488" s="227">
        <f>ROUND(E488*N488,2)</f>
        <v>0</v>
      </c>
      <c r="P488" s="227">
        <v>0</v>
      </c>
      <c r="Q488" s="227">
        <f>ROUND(E488*P488,2)</f>
        <v>0</v>
      </c>
      <c r="R488" s="227" t="s">
        <v>178</v>
      </c>
      <c r="S488" s="227" t="s">
        <v>137</v>
      </c>
      <c r="T488" s="227" t="s">
        <v>138</v>
      </c>
      <c r="U488" s="227">
        <v>0</v>
      </c>
      <c r="V488" s="227">
        <f>ROUND(E488*U488,2)</f>
        <v>0</v>
      </c>
      <c r="W488" s="227"/>
      <c r="X488" s="227" t="s">
        <v>174</v>
      </c>
      <c r="Y488" s="208"/>
      <c r="Z488" s="208"/>
      <c r="AA488" s="208"/>
      <c r="AB488" s="208"/>
      <c r="AC488" s="208"/>
      <c r="AD488" s="208"/>
      <c r="AE488" s="208"/>
      <c r="AF488" s="208"/>
      <c r="AG488" s="208" t="s">
        <v>175</v>
      </c>
      <c r="AH488" s="208"/>
      <c r="AI488" s="208"/>
      <c r="AJ488" s="208"/>
      <c r="AK488" s="208"/>
      <c r="AL488" s="208"/>
      <c r="AM488" s="208"/>
      <c r="AN488" s="208"/>
      <c r="AO488" s="208"/>
      <c r="AP488" s="208"/>
      <c r="AQ488" s="208"/>
      <c r="AR488" s="208"/>
      <c r="AS488" s="208"/>
      <c r="AT488" s="208"/>
      <c r="AU488" s="208"/>
      <c r="AV488" s="208"/>
      <c r="AW488" s="208"/>
      <c r="AX488" s="208"/>
      <c r="AY488" s="208"/>
      <c r="AZ488" s="208"/>
      <c r="BA488" s="208"/>
      <c r="BB488" s="208"/>
      <c r="BC488" s="208"/>
      <c r="BD488" s="208"/>
      <c r="BE488" s="208"/>
      <c r="BF488" s="208"/>
      <c r="BG488" s="208"/>
      <c r="BH488" s="208"/>
    </row>
    <row r="489" spans="1:60" outlineLevel="1" x14ac:dyDescent="0.25">
      <c r="A489" s="246">
        <v>179</v>
      </c>
      <c r="B489" s="247" t="s">
        <v>635</v>
      </c>
      <c r="C489" s="256" t="s">
        <v>636</v>
      </c>
      <c r="D489" s="248" t="s">
        <v>145</v>
      </c>
      <c r="E489" s="249">
        <v>5</v>
      </c>
      <c r="F489" s="250"/>
      <c r="G489" s="251">
        <f>ROUND(E489*F489,2)</f>
        <v>0</v>
      </c>
      <c r="H489" s="228">
        <v>942</v>
      </c>
      <c r="I489" s="227">
        <f>ROUND(E489*H489,2)</f>
        <v>4710</v>
      </c>
      <c r="J489" s="228">
        <v>0</v>
      </c>
      <c r="K489" s="227">
        <f>ROUND(E489*J489,2)</f>
        <v>0</v>
      </c>
      <c r="L489" s="227">
        <v>15</v>
      </c>
      <c r="M489" s="227">
        <f>G489*(1+L489/100)</f>
        <v>0</v>
      </c>
      <c r="N489" s="227">
        <v>4.0000000000000001E-3</v>
      </c>
      <c r="O489" s="227">
        <f>ROUND(E489*N489,2)</f>
        <v>0.02</v>
      </c>
      <c r="P489" s="227">
        <v>0</v>
      </c>
      <c r="Q489" s="227">
        <f>ROUND(E489*P489,2)</f>
        <v>0</v>
      </c>
      <c r="R489" s="227" t="s">
        <v>178</v>
      </c>
      <c r="S489" s="227" t="s">
        <v>137</v>
      </c>
      <c r="T489" s="227" t="s">
        <v>138</v>
      </c>
      <c r="U489" s="227">
        <v>0</v>
      </c>
      <c r="V489" s="227">
        <f>ROUND(E489*U489,2)</f>
        <v>0</v>
      </c>
      <c r="W489" s="227"/>
      <c r="X489" s="227" t="s">
        <v>174</v>
      </c>
      <c r="Y489" s="208"/>
      <c r="Z489" s="208"/>
      <c r="AA489" s="208"/>
      <c r="AB489" s="208"/>
      <c r="AC489" s="208"/>
      <c r="AD489" s="208"/>
      <c r="AE489" s="208"/>
      <c r="AF489" s="208"/>
      <c r="AG489" s="208" t="s">
        <v>175</v>
      </c>
      <c r="AH489" s="208"/>
      <c r="AI489" s="208"/>
      <c r="AJ489" s="208"/>
      <c r="AK489" s="208"/>
      <c r="AL489" s="208"/>
      <c r="AM489" s="208"/>
      <c r="AN489" s="208"/>
      <c r="AO489" s="208"/>
      <c r="AP489" s="208"/>
      <c r="AQ489" s="208"/>
      <c r="AR489" s="208"/>
      <c r="AS489" s="208"/>
      <c r="AT489" s="208"/>
      <c r="AU489" s="208"/>
      <c r="AV489" s="208"/>
      <c r="AW489" s="208"/>
      <c r="AX489" s="208"/>
      <c r="AY489" s="208"/>
      <c r="AZ489" s="208"/>
      <c r="BA489" s="208"/>
      <c r="BB489" s="208"/>
      <c r="BC489" s="208"/>
      <c r="BD489" s="208"/>
      <c r="BE489" s="208"/>
      <c r="BF489" s="208"/>
      <c r="BG489" s="208"/>
      <c r="BH489" s="208"/>
    </row>
    <row r="490" spans="1:60" outlineLevel="1" x14ac:dyDescent="0.25">
      <c r="A490" s="246">
        <v>180</v>
      </c>
      <c r="B490" s="247" t="s">
        <v>637</v>
      </c>
      <c r="C490" s="256" t="s">
        <v>638</v>
      </c>
      <c r="D490" s="248" t="s">
        <v>145</v>
      </c>
      <c r="E490" s="249">
        <v>4</v>
      </c>
      <c r="F490" s="250"/>
      <c r="G490" s="251">
        <f>ROUND(E490*F490,2)</f>
        <v>0</v>
      </c>
      <c r="H490" s="228">
        <v>1341</v>
      </c>
      <c r="I490" s="227">
        <f>ROUND(E490*H490,2)</f>
        <v>5364</v>
      </c>
      <c r="J490" s="228">
        <v>0</v>
      </c>
      <c r="K490" s="227">
        <f>ROUND(E490*J490,2)</f>
        <v>0</v>
      </c>
      <c r="L490" s="227">
        <v>15</v>
      </c>
      <c r="M490" s="227">
        <f>G490*(1+L490/100)</f>
        <v>0</v>
      </c>
      <c r="N490" s="227">
        <v>4.0000000000000001E-3</v>
      </c>
      <c r="O490" s="227">
        <f>ROUND(E490*N490,2)</f>
        <v>0.02</v>
      </c>
      <c r="P490" s="227">
        <v>0</v>
      </c>
      <c r="Q490" s="227">
        <f>ROUND(E490*P490,2)</f>
        <v>0</v>
      </c>
      <c r="R490" s="227"/>
      <c r="S490" s="227" t="s">
        <v>173</v>
      </c>
      <c r="T490" s="227" t="s">
        <v>138</v>
      </c>
      <c r="U490" s="227">
        <v>0</v>
      </c>
      <c r="V490" s="227">
        <f>ROUND(E490*U490,2)</f>
        <v>0</v>
      </c>
      <c r="W490" s="227"/>
      <c r="X490" s="227" t="s">
        <v>174</v>
      </c>
      <c r="Y490" s="208"/>
      <c r="Z490" s="208"/>
      <c r="AA490" s="208"/>
      <c r="AB490" s="208"/>
      <c r="AC490" s="208"/>
      <c r="AD490" s="208"/>
      <c r="AE490" s="208"/>
      <c r="AF490" s="208"/>
      <c r="AG490" s="208" t="s">
        <v>175</v>
      </c>
      <c r="AH490" s="208"/>
      <c r="AI490" s="208"/>
      <c r="AJ490" s="208"/>
      <c r="AK490" s="208"/>
      <c r="AL490" s="208"/>
      <c r="AM490" s="208"/>
      <c r="AN490" s="208"/>
      <c r="AO490" s="208"/>
      <c r="AP490" s="208"/>
      <c r="AQ490" s="208"/>
      <c r="AR490" s="208"/>
      <c r="AS490" s="208"/>
      <c r="AT490" s="208"/>
      <c r="AU490" s="208"/>
      <c r="AV490" s="208"/>
      <c r="AW490" s="208"/>
      <c r="AX490" s="208"/>
      <c r="AY490" s="208"/>
      <c r="AZ490" s="208"/>
      <c r="BA490" s="208"/>
      <c r="BB490" s="208"/>
      <c r="BC490" s="208"/>
      <c r="BD490" s="208"/>
      <c r="BE490" s="208"/>
      <c r="BF490" s="208"/>
      <c r="BG490" s="208"/>
      <c r="BH490" s="208"/>
    </row>
    <row r="491" spans="1:60" outlineLevel="1" x14ac:dyDescent="0.25">
      <c r="A491" s="246">
        <v>181</v>
      </c>
      <c r="B491" s="247" t="s">
        <v>639</v>
      </c>
      <c r="C491" s="256" t="s">
        <v>640</v>
      </c>
      <c r="D491" s="248" t="s">
        <v>145</v>
      </c>
      <c r="E491" s="249">
        <v>1</v>
      </c>
      <c r="F491" s="250"/>
      <c r="G491" s="251">
        <f>ROUND(E491*F491,2)</f>
        <v>0</v>
      </c>
      <c r="H491" s="228">
        <v>1083.8</v>
      </c>
      <c r="I491" s="227">
        <f>ROUND(E491*H491,2)</f>
        <v>1083.8</v>
      </c>
      <c r="J491" s="228">
        <v>0</v>
      </c>
      <c r="K491" s="227">
        <f>ROUND(E491*J491,2)</f>
        <v>0</v>
      </c>
      <c r="L491" s="227">
        <v>15</v>
      </c>
      <c r="M491" s="227">
        <f>G491*(1+L491/100)</f>
        <v>0</v>
      </c>
      <c r="N491" s="227">
        <v>2.63E-2</v>
      </c>
      <c r="O491" s="227">
        <f>ROUND(E491*N491,2)</f>
        <v>0.03</v>
      </c>
      <c r="P491" s="227">
        <v>0</v>
      </c>
      <c r="Q491" s="227">
        <f>ROUND(E491*P491,2)</f>
        <v>0</v>
      </c>
      <c r="R491" s="227"/>
      <c r="S491" s="227" t="s">
        <v>173</v>
      </c>
      <c r="T491" s="227" t="s">
        <v>138</v>
      </c>
      <c r="U491" s="227">
        <v>0</v>
      </c>
      <c r="V491" s="227">
        <f>ROUND(E491*U491,2)</f>
        <v>0</v>
      </c>
      <c r="W491" s="227"/>
      <c r="X491" s="227" t="s">
        <v>174</v>
      </c>
      <c r="Y491" s="208"/>
      <c r="Z491" s="208"/>
      <c r="AA491" s="208"/>
      <c r="AB491" s="208"/>
      <c r="AC491" s="208"/>
      <c r="AD491" s="208"/>
      <c r="AE491" s="208"/>
      <c r="AF491" s="208"/>
      <c r="AG491" s="208" t="s">
        <v>175</v>
      </c>
      <c r="AH491" s="208"/>
      <c r="AI491" s="208"/>
      <c r="AJ491" s="208"/>
      <c r="AK491" s="208"/>
      <c r="AL491" s="208"/>
      <c r="AM491" s="208"/>
      <c r="AN491" s="208"/>
      <c r="AO491" s="208"/>
      <c r="AP491" s="208"/>
      <c r="AQ491" s="208"/>
      <c r="AR491" s="208"/>
      <c r="AS491" s="208"/>
      <c r="AT491" s="208"/>
      <c r="AU491" s="208"/>
      <c r="AV491" s="208"/>
      <c r="AW491" s="208"/>
      <c r="AX491" s="208"/>
      <c r="AY491" s="208"/>
      <c r="AZ491" s="208"/>
      <c r="BA491" s="208"/>
      <c r="BB491" s="208"/>
      <c r="BC491" s="208"/>
      <c r="BD491" s="208"/>
      <c r="BE491" s="208"/>
      <c r="BF491" s="208"/>
      <c r="BG491" s="208"/>
      <c r="BH491" s="208"/>
    </row>
    <row r="492" spans="1:60" outlineLevel="1" x14ac:dyDescent="0.25">
      <c r="A492" s="246">
        <v>182</v>
      </c>
      <c r="B492" s="247" t="s">
        <v>641</v>
      </c>
      <c r="C492" s="256" t="s">
        <v>642</v>
      </c>
      <c r="D492" s="248" t="s">
        <v>145</v>
      </c>
      <c r="E492" s="249">
        <v>3</v>
      </c>
      <c r="F492" s="250"/>
      <c r="G492" s="251">
        <f>ROUND(E492*F492,2)</f>
        <v>0</v>
      </c>
      <c r="H492" s="228">
        <v>207.2</v>
      </c>
      <c r="I492" s="227">
        <f>ROUND(E492*H492,2)</f>
        <v>621.6</v>
      </c>
      <c r="J492" s="228">
        <v>0</v>
      </c>
      <c r="K492" s="227">
        <f>ROUND(E492*J492,2)</f>
        <v>0</v>
      </c>
      <c r="L492" s="227">
        <v>15</v>
      </c>
      <c r="M492" s="227">
        <f>G492*(1+L492/100)</f>
        <v>0</v>
      </c>
      <c r="N492" s="227">
        <v>1.8000000000000001E-4</v>
      </c>
      <c r="O492" s="227">
        <f>ROUND(E492*N492,2)</f>
        <v>0</v>
      </c>
      <c r="P492" s="227">
        <v>0</v>
      </c>
      <c r="Q492" s="227">
        <f>ROUND(E492*P492,2)</f>
        <v>0</v>
      </c>
      <c r="R492" s="227" t="s">
        <v>178</v>
      </c>
      <c r="S492" s="227" t="s">
        <v>137</v>
      </c>
      <c r="T492" s="227" t="s">
        <v>138</v>
      </c>
      <c r="U492" s="227">
        <v>0</v>
      </c>
      <c r="V492" s="227">
        <f>ROUND(E492*U492,2)</f>
        <v>0</v>
      </c>
      <c r="W492" s="227"/>
      <c r="X492" s="227" t="s">
        <v>174</v>
      </c>
      <c r="Y492" s="208"/>
      <c r="Z492" s="208"/>
      <c r="AA492" s="208"/>
      <c r="AB492" s="208"/>
      <c r="AC492" s="208"/>
      <c r="AD492" s="208"/>
      <c r="AE492" s="208"/>
      <c r="AF492" s="208"/>
      <c r="AG492" s="208" t="s">
        <v>175</v>
      </c>
      <c r="AH492" s="208"/>
      <c r="AI492" s="208"/>
      <c r="AJ492" s="208"/>
      <c r="AK492" s="208"/>
      <c r="AL492" s="208"/>
      <c r="AM492" s="208"/>
      <c r="AN492" s="208"/>
      <c r="AO492" s="208"/>
      <c r="AP492" s="208"/>
      <c r="AQ492" s="208"/>
      <c r="AR492" s="208"/>
      <c r="AS492" s="208"/>
      <c r="AT492" s="208"/>
      <c r="AU492" s="208"/>
      <c r="AV492" s="208"/>
      <c r="AW492" s="208"/>
      <c r="AX492" s="208"/>
      <c r="AY492" s="208"/>
      <c r="AZ492" s="208"/>
      <c r="BA492" s="208"/>
      <c r="BB492" s="208"/>
      <c r="BC492" s="208"/>
      <c r="BD492" s="208"/>
      <c r="BE492" s="208"/>
      <c r="BF492" s="208"/>
      <c r="BG492" s="208"/>
      <c r="BH492" s="208"/>
    </row>
    <row r="493" spans="1:60" outlineLevel="1" x14ac:dyDescent="0.25">
      <c r="A493" s="246">
        <v>183</v>
      </c>
      <c r="B493" s="247" t="s">
        <v>643</v>
      </c>
      <c r="C493" s="256" t="s">
        <v>644</v>
      </c>
      <c r="D493" s="248" t="s">
        <v>145</v>
      </c>
      <c r="E493" s="249">
        <v>2</v>
      </c>
      <c r="F493" s="250"/>
      <c r="G493" s="251">
        <f>ROUND(E493*F493,2)</f>
        <v>0</v>
      </c>
      <c r="H493" s="228">
        <v>247.1</v>
      </c>
      <c r="I493" s="227">
        <f>ROUND(E493*H493,2)</f>
        <v>494.2</v>
      </c>
      <c r="J493" s="228">
        <v>0</v>
      </c>
      <c r="K493" s="227">
        <f>ROUND(E493*J493,2)</f>
        <v>0</v>
      </c>
      <c r="L493" s="227">
        <v>15</v>
      </c>
      <c r="M493" s="227">
        <f>G493*(1+L493/100)</f>
        <v>0</v>
      </c>
      <c r="N493" s="227">
        <v>1.8000000000000001E-4</v>
      </c>
      <c r="O493" s="227">
        <f>ROUND(E493*N493,2)</f>
        <v>0</v>
      </c>
      <c r="P493" s="227">
        <v>0</v>
      </c>
      <c r="Q493" s="227">
        <f>ROUND(E493*P493,2)</f>
        <v>0</v>
      </c>
      <c r="R493" s="227" t="s">
        <v>178</v>
      </c>
      <c r="S493" s="227" t="s">
        <v>137</v>
      </c>
      <c r="T493" s="227" t="s">
        <v>138</v>
      </c>
      <c r="U493" s="227">
        <v>0</v>
      </c>
      <c r="V493" s="227">
        <f>ROUND(E493*U493,2)</f>
        <v>0</v>
      </c>
      <c r="W493" s="227"/>
      <c r="X493" s="227" t="s">
        <v>174</v>
      </c>
      <c r="Y493" s="208"/>
      <c r="Z493" s="208"/>
      <c r="AA493" s="208"/>
      <c r="AB493" s="208"/>
      <c r="AC493" s="208"/>
      <c r="AD493" s="208"/>
      <c r="AE493" s="208"/>
      <c r="AF493" s="208"/>
      <c r="AG493" s="208" t="s">
        <v>175</v>
      </c>
      <c r="AH493" s="208"/>
      <c r="AI493" s="208"/>
      <c r="AJ493" s="208"/>
      <c r="AK493" s="208"/>
      <c r="AL493" s="208"/>
      <c r="AM493" s="208"/>
      <c r="AN493" s="208"/>
      <c r="AO493" s="208"/>
      <c r="AP493" s="208"/>
      <c r="AQ493" s="208"/>
      <c r="AR493" s="208"/>
      <c r="AS493" s="208"/>
      <c r="AT493" s="208"/>
      <c r="AU493" s="208"/>
      <c r="AV493" s="208"/>
      <c r="AW493" s="208"/>
      <c r="AX493" s="208"/>
      <c r="AY493" s="208"/>
      <c r="AZ493" s="208"/>
      <c r="BA493" s="208"/>
      <c r="BB493" s="208"/>
      <c r="BC493" s="208"/>
      <c r="BD493" s="208"/>
      <c r="BE493" s="208"/>
      <c r="BF493" s="208"/>
      <c r="BG493" s="208"/>
      <c r="BH493" s="208"/>
    </row>
    <row r="494" spans="1:60" outlineLevel="1" x14ac:dyDescent="0.25">
      <c r="A494" s="246">
        <v>184</v>
      </c>
      <c r="B494" s="247" t="s">
        <v>645</v>
      </c>
      <c r="C494" s="256" t="s">
        <v>646</v>
      </c>
      <c r="D494" s="248" t="s">
        <v>145</v>
      </c>
      <c r="E494" s="249">
        <v>1</v>
      </c>
      <c r="F494" s="250"/>
      <c r="G494" s="251">
        <f>ROUND(E494*F494,2)</f>
        <v>0</v>
      </c>
      <c r="H494" s="228">
        <v>179.5</v>
      </c>
      <c r="I494" s="227">
        <f>ROUND(E494*H494,2)</f>
        <v>179.5</v>
      </c>
      <c r="J494" s="228">
        <v>0</v>
      </c>
      <c r="K494" s="227">
        <f>ROUND(E494*J494,2)</f>
        <v>0</v>
      </c>
      <c r="L494" s="227">
        <v>15</v>
      </c>
      <c r="M494" s="227">
        <f>G494*(1+L494/100)</f>
        <v>0</v>
      </c>
      <c r="N494" s="227">
        <v>1.8000000000000001E-4</v>
      </c>
      <c r="O494" s="227">
        <f>ROUND(E494*N494,2)</f>
        <v>0</v>
      </c>
      <c r="P494" s="227">
        <v>0</v>
      </c>
      <c r="Q494" s="227">
        <f>ROUND(E494*P494,2)</f>
        <v>0</v>
      </c>
      <c r="R494" s="227" t="s">
        <v>178</v>
      </c>
      <c r="S494" s="227" t="s">
        <v>137</v>
      </c>
      <c r="T494" s="227" t="s">
        <v>138</v>
      </c>
      <c r="U494" s="227">
        <v>0</v>
      </c>
      <c r="V494" s="227">
        <f>ROUND(E494*U494,2)</f>
        <v>0</v>
      </c>
      <c r="W494" s="227"/>
      <c r="X494" s="227" t="s">
        <v>174</v>
      </c>
      <c r="Y494" s="208"/>
      <c r="Z494" s="208"/>
      <c r="AA494" s="208"/>
      <c r="AB494" s="208"/>
      <c r="AC494" s="208"/>
      <c r="AD494" s="208"/>
      <c r="AE494" s="208"/>
      <c r="AF494" s="208"/>
      <c r="AG494" s="208" t="s">
        <v>175</v>
      </c>
      <c r="AH494" s="208"/>
      <c r="AI494" s="208"/>
      <c r="AJ494" s="208"/>
      <c r="AK494" s="208"/>
      <c r="AL494" s="208"/>
      <c r="AM494" s="208"/>
      <c r="AN494" s="208"/>
      <c r="AO494" s="208"/>
      <c r="AP494" s="208"/>
      <c r="AQ494" s="208"/>
      <c r="AR494" s="208"/>
      <c r="AS494" s="208"/>
      <c r="AT494" s="208"/>
      <c r="AU494" s="208"/>
      <c r="AV494" s="208"/>
      <c r="AW494" s="208"/>
      <c r="AX494" s="208"/>
      <c r="AY494" s="208"/>
      <c r="AZ494" s="208"/>
      <c r="BA494" s="208"/>
      <c r="BB494" s="208"/>
      <c r="BC494" s="208"/>
      <c r="BD494" s="208"/>
      <c r="BE494" s="208"/>
      <c r="BF494" s="208"/>
      <c r="BG494" s="208"/>
      <c r="BH494" s="208"/>
    </row>
    <row r="495" spans="1:60" outlineLevel="1" x14ac:dyDescent="0.25">
      <c r="A495" s="246">
        <v>185</v>
      </c>
      <c r="B495" s="247" t="s">
        <v>647</v>
      </c>
      <c r="C495" s="256" t="s">
        <v>648</v>
      </c>
      <c r="D495" s="248" t="s">
        <v>145</v>
      </c>
      <c r="E495" s="249">
        <v>1</v>
      </c>
      <c r="F495" s="250"/>
      <c r="G495" s="251">
        <f>ROUND(E495*F495,2)</f>
        <v>0</v>
      </c>
      <c r="H495" s="228">
        <v>418.9</v>
      </c>
      <c r="I495" s="227">
        <f>ROUND(E495*H495,2)</f>
        <v>418.9</v>
      </c>
      <c r="J495" s="228">
        <v>0</v>
      </c>
      <c r="K495" s="227">
        <f>ROUND(E495*J495,2)</f>
        <v>0</v>
      </c>
      <c r="L495" s="227">
        <v>15</v>
      </c>
      <c r="M495" s="227">
        <f>G495*(1+L495/100)</f>
        <v>0</v>
      </c>
      <c r="N495" s="227">
        <v>4.0000000000000002E-4</v>
      </c>
      <c r="O495" s="227">
        <f>ROUND(E495*N495,2)</f>
        <v>0</v>
      </c>
      <c r="P495" s="227">
        <v>0</v>
      </c>
      <c r="Q495" s="227">
        <f>ROUND(E495*P495,2)</f>
        <v>0</v>
      </c>
      <c r="R495" s="227" t="s">
        <v>178</v>
      </c>
      <c r="S495" s="227" t="s">
        <v>137</v>
      </c>
      <c r="T495" s="227" t="s">
        <v>138</v>
      </c>
      <c r="U495" s="227">
        <v>0</v>
      </c>
      <c r="V495" s="227">
        <f>ROUND(E495*U495,2)</f>
        <v>0</v>
      </c>
      <c r="W495" s="227"/>
      <c r="X495" s="227" t="s">
        <v>174</v>
      </c>
      <c r="Y495" s="208"/>
      <c r="Z495" s="208"/>
      <c r="AA495" s="208"/>
      <c r="AB495" s="208"/>
      <c r="AC495" s="208"/>
      <c r="AD495" s="208"/>
      <c r="AE495" s="208"/>
      <c r="AF495" s="208"/>
      <c r="AG495" s="208" t="s">
        <v>175</v>
      </c>
      <c r="AH495" s="208"/>
      <c r="AI495" s="208"/>
      <c r="AJ495" s="208"/>
      <c r="AK495" s="208"/>
      <c r="AL495" s="208"/>
      <c r="AM495" s="208"/>
      <c r="AN495" s="208"/>
      <c r="AO495" s="208"/>
      <c r="AP495" s="208"/>
      <c r="AQ495" s="208"/>
      <c r="AR495" s="208"/>
      <c r="AS495" s="208"/>
      <c r="AT495" s="208"/>
      <c r="AU495" s="208"/>
      <c r="AV495" s="208"/>
      <c r="AW495" s="208"/>
      <c r="AX495" s="208"/>
      <c r="AY495" s="208"/>
      <c r="AZ495" s="208"/>
      <c r="BA495" s="208"/>
      <c r="BB495" s="208"/>
      <c r="BC495" s="208"/>
      <c r="BD495" s="208"/>
      <c r="BE495" s="208"/>
      <c r="BF495" s="208"/>
      <c r="BG495" s="208"/>
      <c r="BH495" s="208"/>
    </row>
    <row r="496" spans="1:60" outlineLevel="1" x14ac:dyDescent="0.25">
      <c r="A496" s="246">
        <v>186</v>
      </c>
      <c r="B496" s="247" t="s">
        <v>649</v>
      </c>
      <c r="C496" s="256" t="s">
        <v>650</v>
      </c>
      <c r="D496" s="248" t="s">
        <v>145</v>
      </c>
      <c r="E496" s="249">
        <v>1</v>
      </c>
      <c r="F496" s="250"/>
      <c r="G496" s="251">
        <f>ROUND(E496*F496,2)</f>
        <v>0</v>
      </c>
      <c r="H496" s="228">
        <v>1045.0999999999999</v>
      </c>
      <c r="I496" s="227">
        <f>ROUND(E496*H496,2)</f>
        <v>1045.0999999999999</v>
      </c>
      <c r="J496" s="228">
        <v>0</v>
      </c>
      <c r="K496" s="227">
        <f>ROUND(E496*J496,2)</f>
        <v>0</v>
      </c>
      <c r="L496" s="227">
        <v>15</v>
      </c>
      <c r="M496" s="227">
        <f>G496*(1+L496/100)</f>
        <v>0</v>
      </c>
      <c r="N496" s="227">
        <v>5.0000000000000001E-4</v>
      </c>
      <c r="O496" s="227">
        <f>ROUND(E496*N496,2)</f>
        <v>0</v>
      </c>
      <c r="P496" s="227">
        <v>0</v>
      </c>
      <c r="Q496" s="227">
        <f>ROUND(E496*P496,2)</f>
        <v>0</v>
      </c>
      <c r="R496" s="227" t="s">
        <v>178</v>
      </c>
      <c r="S496" s="227" t="s">
        <v>137</v>
      </c>
      <c r="T496" s="227" t="s">
        <v>138</v>
      </c>
      <c r="U496" s="227">
        <v>0</v>
      </c>
      <c r="V496" s="227">
        <f>ROUND(E496*U496,2)</f>
        <v>0</v>
      </c>
      <c r="W496" s="227"/>
      <c r="X496" s="227" t="s">
        <v>174</v>
      </c>
      <c r="Y496" s="208"/>
      <c r="Z496" s="208"/>
      <c r="AA496" s="208"/>
      <c r="AB496" s="208"/>
      <c r="AC496" s="208"/>
      <c r="AD496" s="208"/>
      <c r="AE496" s="208"/>
      <c r="AF496" s="208"/>
      <c r="AG496" s="208" t="s">
        <v>175</v>
      </c>
      <c r="AH496" s="208"/>
      <c r="AI496" s="208"/>
      <c r="AJ496" s="208"/>
      <c r="AK496" s="208"/>
      <c r="AL496" s="208"/>
      <c r="AM496" s="208"/>
      <c r="AN496" s="208"/>
      <c r="AO496" s="208"/>
      <c r="AP496" s="208"/>
      <c r="AQ496" s="208"/>
      <c r="AR496" s="208"/>
      <c r="AS496" s="208"/>
      <c r="AT496" s="208"/>
      <c r="AU496" s="208"/>
      <c r="AV496" s="208"/>
      <c r="AW496" s="208"/>
      <c r="AX496" s="208"/>
      <c r="AY496" s="208"/>
      <c r="AZ496" s="208"/>
      <c r="BA496" s="208"/>
      <c r="BB496" s="208"/>
      <c r="BC496" s="208"/>
      <c r="BD496" s="208"/>
      <c r="BE496" s="208"/>
      <c r="BF496" s="208"/>
      <c r="BG496" s="208"/>
      <c r="BH496" s="208"/>
    </row>
    <row r="497" spans="1:60" outlineLevel="1" x14ac:dyDescent="0.25">
      <c r="A497" s="246">
        <v>187</v>
      </c>
      <c r="B497" s="247" t="s">
        <v>651</v>
      </c>
      <c r="C497" s="256" t="s">
        <v>652</v>
      </c>
      <c r="D497" s="248" t="s">
        <v>653</v>
      </c>
      <c r="E497" s="249">
        <v>25</v>
      </c>
      <c r="F497" s="250"/>
      <c r="G497" s="251">
        <f>ROUND(E497*F497,2)</f>
        <v>0</v>
      </c>
      <c r="H497" s="228">
        <v>13.3</v>
      </c>
      <c r="I497" s="227">
        <f>ROUND(E497*H497,2)</f>
        <v>332.5</v>
      </c>
      <c r="J497" s="228">
        <v>0</v>
      </c>
      <c r="K497" s="227">
        <f>ROUND(E497*J497,2)</f>
        <v>0</v>
      </c>
      <c r="L497" s="227">
        <v>15</v>
      </c>
      <c r="M497" s="227">
        <f>G497*(1+L497/100)</f>
        <v>0</v>
      </c>
      <c r="N497" s="227">
        <v>1</v>
      </c>
      <c r="O497" s="227">
        <f>ROUND(E497*N497,2)</f>
        <v>25</v>
      </c>
      <c r="P497" s="227">
        <v>0</v>
      </c>
      <c r="Q497" s="227">
        <f>ROUND(E497*P497,2)</f>
        <v>0</v>
      </c>
      <c r="R497" s="227" t="s">
        <v>178</v>
      </c>
      <c r="S497" s="227" t="s">
        <v>137</v>
      </c>
      <c r="T497" s="227" t="s">
        <v>138</v>
      </c>
      <c r="U497" s="227">
        <v>0</v>
      </c>
      <c r="V497" s="227">
        <f>ROUND(E497*U497,2)</f>
        <v>0</v>
      </c>
      <c r="W497" s="227"/>
      <c r="X497" s="227" t="s">
        <v>174</v>
      </c>
      <c r="Y497" s="208"/>
      <c r="Z497" s="208"/>
      <c r="AA497" s="208"/>
      <c r="AB497" s="208"/>
      <c r="AC497" s="208"/>
      <c r="AD497" s="208"/>
      <c r="AE497" s="208"/>
      <c r="AF497" s="208"/>
      <c r="AG497" s="208" t="s">
        <v>175</v>
      </c>
      <c r="AH497" s="208"/>
      <c r="AI497" s="208"/>
      <c r="AJ497" s="208"/>
      <c r="AK497" s="208"/>
      <c r="AL497" s="208"/>
      <c r="AM497" s="208"/>
      <c r="AN497" s="208"/>
      <c r="AO497" s="208"/>
      <c r="AP497" s="208"/>
      <c r="AQ497" s="208"/>
      <c r="AR497" s="208"/>
      <c r="AS497" s="208"/>
      <c r="AT497" s="208"/>
      <c r="AU497" s="208"/>
      <c r="AV497" s="208"/>
      <c r="AW497" s="208"/>
      <c r="AX497" s="208"/>
      <c r="AY497" s="208"/>
      <c r="AZ497" s="208"/>
      <c r="BA497" s="208"/>
      <c r="BB497" s="208"/>
      <c r="BC497" s="208"/>
      <c r="BD497" s="208"/>
      <c r="BE497" s="208"/>
      <c r="BF497" s="208"/>
      <c r="BG497" s="208"/>
      <c r="BH497" s="208"/>
    </row>
    <row r="498" spans="1:60" outlineLevel="1" x14ac:dyDescent="0.25">
      <c r="A498" s="246">
        <v>188</v>
      </c>
      <c r="B498" s="247" t="s">
        <v>654</v>
      </c>
      <c r="C498" s="256" t="s">
        <v>655</v>
      </c>
      <c r="D498" s="248" t="s">
        <v>289</v>
      </c>
      <c r="E498" s="249">
        <v>1</v>
      </c>
      <c r="F498" s="250"/>
      <c r="G498" s="251">
        <f>ROUND(E498*F498,2)</f>
        <v>0</v>
      </c>
      <c r="H498" s="228">
        <v>0</v>
      </c>
      <c r="I498" s="227">
        <f>ROUND(E498*H498,2)</f>
        <v>0</v>
      </c>
      <c r="J498" s="228">
        <v>3324.7</v>
      </c>
      <c r="K498" s="227">
        <f>ROUND(E498*J498,2)</f>
        <v>3324.7</v>
      </c>
      <c r="L498" s="227">
        <v>15</v>
      </c>
      <c r="M498" s="227">
        <f>G498*(1+L498/100)</f>
        <v>0</v>
      </c>
      <c r="N498" s="227">
        <v>0</v>
      </c>
      <c r="O498" s="227">
        <f>ROUND(E498*N498,2)</f>
        <v>0</v>
      </c>
      <c r="P498" s="227">
        <v>0</v>
      </c>
      <c r="Q498" s="227">
        <f>ROUND(E498*P498,2)</f>
        <v>0</v>
      </c>
      <c r="R498" s="227"/>
      <c r="S498" s="227" t="s">
        <v>173</v>
      </c>
      <c r="T498" s="227" t="s">
        <v>138</v>
      </c>
      <c r="U498" s="227">
        <v>0</v>
      </c>
      <c r="V498" s="227">
        <f>ROUND(E498*U498,2)</f>
        <v>0</v>
      </c>
      <c r="W498" s="227"/>
      <c r="X498" s="227" t="s">
        <v>271</v>
      </c>
      <c r="Y498" s="208"/>
      <c r="Z498" s="208"/>
      <c r="AA498" s="208"/>
      <c r="AB498" s="208"/>
      <c r="AC498" s="208"/>
      <c r="AD498" s="208"/>
      <c r="AE498" s="208"/>
      <c r="AF498" s="208"/>
      <c r="AG498" s="208" t="s">
        <v>272</v>
      </c>
      <c r="AH498" s="208"/>
      <c r="AI498" s="208"/>
      <c r="AJ498" s="208"/>
      <c r="AK498" s="208"/>
      <c r="AL498" s="208"/>
      <c r="AM498" s="208"/>
      <c r="AN498" s="208"/>
      <c r="AO498" s="208"/>
      <c r="AP498" s="208"/>
      <c r="AQ498" s="208"/>
      <c r="AR498" s="208"/>
      <c r="AS498" s="208"/>
      <c r="AT498" s="208"/>
      <c r="AU498" s="208"/>
      <c r="AV498" s="208"/>
      <c r="AW498" s="208"/>
      <c r="AX498" s="208"/>
      <c r="AY498" s="208"/>
      <c r="AZ498" s="208"/>
      <c r="BA498" s="208"/>
      <c r="BB498" s="208"/>
      <c r="BC498" s="208"/>
      <c r="BD498" s="208"/>
      <c r="BE498" s="208"/>
      <c r="BF498" s="208"/>
      <c r="BG498" s="208"/>
      <c r="BH498" s="208"/>
    </row>
    <row r="499" spans="1:60" x14ac:dyDescent="0.25">
      <c r="A499" s="234" t="s">
        <v>132</v>
      </c>
      <c r="B499" s="235" t="s">
        <v>100</v>
      </c>
      <c r="C499" s="253" t="s">
        <v>101</v>
      </c>
      <c r="D499" s="236"/>
      <c r="E499" s="237"/>
      <c r="F499" s="238"/>
      <c r="G499" s="239">
        <f>SUMIF(AG500:AG502,"&lt;&gt;NOR",G500:G502)</f>
        <v>0</v>
      </c>
      <c r="H499" s="233"/>
      <c r="I499" s="233">
        <f>SUM(I500:I502)</f>
        <v>490.4</v>
      </c>
      <c r="J499" s="233"/>
      <c r="K499" s="233">
        <f>SUM(K500:K502)</f>
        <v>491.6</v>
      </c>
      <c r="L499" s="233"/>
      <c r="M499" s="233">
        <f>SUM(M500:M502)</f>
        <v>0</v>
      </c>
      <c r="N499" s="233"/>
      <c r="O499" s="233">
        <f>SUM(O500:O502)</f>
        <v>0</v>
      </c>
      <c r="P499" s="233"/>
      <c r="Q499" s="233">
        <f>SUM(Q500:Q502)</f>
        <v>0</v>
      </c>
      <c r="R499" s="233"/>
      <c r="S499" s="233"/>
      <c r="T499" s="233"/>
      <c r="U499" s="233"/>
      <c r="V499" s="233">
        <f>SUM(V500:V502)</f>
        <v>0.87</v>
      </c>
      <c r="W499" s="233"/>
      <c r="X499" s="233"/>
      <c r="AG499" t="s">
        <v>133</v>
      </c>
    </row>
    <row r="500" spans="1:60" outlineLevel="1" x14ac:dyDescent="0.25">
      <c r="A500" s="246">
        <v>189</v>
      </c>
      <c r="B500" s="247" t="s">
        <v>656</v>
      </c>
      <c r="C500" s="256" t="s">
        <v>657</v>
      </c>
      <c r="D500" s="248" t="s">
        <v>145</v>
      </c>
      <c r="E500" s="249">
        <v>2</v>
      </c>
      <c r="F500" s="250"/>
      <c r="G500" s="251">
        <f>ROUND(E500*F500,2)</f>
        <v>0</v>
      </c>
      <c r="H500" s="228">
        <v>76.7</v>
      </c>
      <c r="I500" s="227">
        <f>ROUND(E500*H500,2)</f>
        <v>153.4</v>
      </c>
      <c r="J500" s="228">
        <v>135.5</v>
      </c>
      <c r="K500" s="227">
        <f>ROUND(E500*J500,2)</f>
        <v>271</v>
      </c>
      <c r="L500" s="227">
        <v>15</v>
      </c>
      <c r="M500" s="227">
        <f>G500*(1+L500/100)</f>
        <v>0</v>
      </c>
      <c r="N500" s="227">
        <v>0</v>
      </c>
      <c r="O500" s="227">
        <f>ROUND(E500*N500,2)</f>
        <v>0</v>
      </c>
      <c r="P500" s="227">
        <v>0</v>
      </c>
      <c r="Q500" s="227">
        <f>ROUND(E500*P500,2)</f>
        <v>0</v>
      </c>
      <c r="R500" s="227"/>
      <c r="S500" s="227" t="s">
        <v>137</v>
      </c>
      <c r="T500" s="227" t="s">
        <v>138</v>
      </c>
      <c r="U500" s="227">
        <v>0.23599999999999999</v>
      </c>
      <c r="V500" s="227">
        <f>ROUND(E500*U500,2)</f>
        <v>0.47</v>
      </c>
      <c r="W500" s="227"/>
      <c r="X500" s="227" t="s">
        <v>139</v>
      </c>
      <c r="Y500" s="208"/>
      <c r="Z500" s="208"/>
      <c r="AA500" s="208"/>
      <c r="AB500" s="208"/>
      <c r="AC500" s="208"/>
      <c r="AD500" s="208"/>
      <c r="AE500" s="208"/>
      <c r="AF500" s="208"/>
      <c r="AG500" s="208" t="s">
        <v>140</v>
      </c>
      <c r="AH500" s="208"/>
      <c r="AI500" s="208"/>
      <c r="AJ500" s="208"/>
      <c r="AK500" s="208"/>
      <c r="AL500" s="208"/>
      <c r="AM500" s="208"/>
      <c r="AN500" s="208"/>
      <c r="AO500" s="208"/>
      <c r="AP500" s="208"/>
      <c r="AQ500" s="208"/>
      <c r="AR500" s="208"/>
      <c r="AS500" s="208"/>
      <c r="AT500" s="208"/>
      <c r="AU500" s="208"/>
      <c r="AV500" s="208"/>
      <c r="AW500" s="208"/>
      <c r="AX500" s="208"/>
      <c r="AY500" s="208"/>
      <c r="AZ500" s="208"/>
      <c r="BA500" s="208"/>
      <c r="BB500" s="208"/>
      <c r="BC500" s="208"/>
      <c r="BD500" s="208"/>
      <c r="BE500" s="208"/>
      <c r="BF500" s="208"/>
      <c r="BG500" s="208"/>
      <c r="BH500" s="208"/>
    </row>
    <row r="501" spans="1:60" outlineLevel="1" x14ac:dyDescent="0.25">
      <c r="A501" s="246">
        <v>190</v>
      </c>
      <c r="B501" s="247" t="s">
        <v>658</v>
      </c>
      <c r="C501" s="256" t="s">
        <v>659</v>
      </c>
      <c r="D501" s="248" t="s">
        <v>145</v>
      </c>
      <c r="E501" s="249">
        <v>2</v>
      </c>
      <c r="F501" s="250"/>
      <c r="G501" s="251">
        <f>ROUND(E501*F501,2)</f>
        <v>0</v>
      </c>
      <c r="H501" s="228">
        <v>0</v>
      </c>
      <c r="I501" s="227">
        <f>ROUND(E501*H501,2)</f>
        <v>0</v>
      </c>
      <c r="J501" s="228">
        <v>110.3</v>
      </c>
      <c r="K501" s="227">
        <f>ROUND(E501*J501,2)</f>
        <v>220.6</v>
      </c>
      <c r="L501" s="227">
        <v>15</v>
      </c>
      <c r="M501" s="227">
        <f>G501*(1+L501/100)</f>
        <v>0</v>
      </c>
      <c r="N501" s="227">
        <v>0</v>
      </c>
      <c r="O501" s="227">
        <f>ROUND(E501*N501,2)</f>
        <v>0</v>
      </c>
      <c r="P501" s="227">
        <v>0</v>
      </c>
      <c r="Q501" s="227">
        <f>ROUND(E501*P501,2)</f>
        <v>0</v>
      </c>
      <c r="R501" s="227"/>
      <c r="S501" s="227" t="s">
        <v>137</v>
      </c>
      <c r="T501" s="227" t="s">
        <v>138</v>
      </c>
      <c r="U501" s="227">
        <v>0.20166999999999999</v>
      </c>
      <c r="V501" s="227">
        <f>ROUND(E501*U501,2)</f>
        <v>0.4</v>
      </c>
      <c r="W501" s="227"/>
      <c r="X501" s="227" t="s">
        <v>139</v>
      </c>
      <c r="Y501" s="208"/>
      <c r="Z501" s="208"/>
      <c r="AA501" s="208"/>
      <c r="AB501" s="208"/>
      <c r="AC501" s="208"/>
      <c r="AD501" s="208"/>
      <c r="AE501" s="208"/>
      <c r="AF501" s="208"/>
      <c r="AG501" s="208" t="s">
        <v>140</v>
      </c>
      <c r="AH501" s="208"/>
      <c r="AI501" s="208"/>
      <c r="AJ501" s="208"/>
      <c r="AK501" s="208"/>
      <c r="AL501" s="208"/>
      <c r="AM501" s="208"/>
      <c r="AN501" s="208"/>
      <c r="AO501" s="208"/>
      <c r="AP501" s="208"/>
      <c r="AQ501" s="208"/>
      <c r="AR501" s="208"/>
      <c r="AS501" s="208"/>
      <c r="AT501" s="208"/>
      <c r="AU501" s="208"/>
      <c r="AV501" s="208"/>
      <c r="AW501" s="208"/>
      <c r="AX501" s="208"/>
      <c r="AY501" s="208"/>
      <c r="AZ501" s="208"/>
      <c r="BA501" s="208"/>
      <c r="BB501" s="208"/>
      <c r="BC501" s="208"/>
      <c r="BD501" s="208"/>
      <c r="BE501" s="208"/>
      <c r="BF501" s="208"/>
      <c r="BG501" s="208"/>
      <c r="BH501" s="208"/>
    </row>
    <row r="502" spans="1:60" outlineLevel="1" x14ac:dyDescent="0.25">
      <c r="A502" s="246">
        <v>191</v>
      </c>
      <c r="B502" s="247" t="s">
        <v>660</v>
      </c>
      <c r="C502" s="256" t="s">
        <v>661</v>
      </c>
      <c r="D502" s="248" t="s">
        <v>145</v>
      </c>
      <c r="E502" s="249">
        <v>2</v>
      </c>
      <c r="F502" s="250"/>
      <c r="G502" s="251">
        <f>ROUND(E502*F502,2)</f>
        <v>0</v>
      </c>
      <c r="H502" s="228">
        <v>168.5</v>
      </c>
      <c r="I502" s="227">
        <f>ROUND(E502*H502,2)</f>
        <v>337</v>
      </c>
      <c r="J502" s="228">
        <v>0</v>
      </c>
      <c r="K502" s="227">
        <f>ROUND(E502*J502,2)</f>
        <v>0</v>
      </c>
      <c r="L502" s="227">
        <v>15</v>
      </c>
      <c r="M502" s="227">
        <f>G502*(1+L502/100)</f>
        <v>0</v>
      </c>
      <c r="N502" s="227">
        <v>1.0000000000000001E-5</v>
      </c>
      <c r="O502" s="227">
        <f>ROUND(E502*N502,2)</f>
        <v>0</v>
      </c>
      <c r="P502" s="227">
        <v>0</v>
      </c>
      <c r="Q502" s="227">
        <f>ROUND(E502*P502,2)</f>
        <v>0</v>
      </c>
      <c r="R502" s="227" t="s">
        <v>178</v>
      </c>
      <c r="S502" s="227" t="s">
        <v>137</v>
      </c>
      <c r="T502" s="227" t="s">
        <v>138</v>
      </c>
      <c r="U502" s="227">
        <v>0</v>
      </c>
      <c r="V502" s="227">
        <f>ROUND(E502*U502,2)</f>
        <v>0</v>
      </c>
      <c r="W502" s="227"/>
      <c r="X502" s="227" t="s">
        <v>174</v>
      </c>
      <c r="Y502" s="208"/>
      <c r="Z502" s="208"/>
      <c r="AA502" s="208"/>
      <c r="AB502" s="208"/>
      <c r="AC502" s="208"/>
      <c r="AD502" s="208"/>
      <c r="AE502" s="208"/>
      <c r="AF502" s="208"/>
      <c r="AG502" s="208" t="s">
        <v>175</v>
      </c>
      <c r="AH502" s="208"/>
      <c r="AI502" s="208"/>
      <c r="AJ502" s="208"/>
      <c r="AK502" s="208"/>
      <c r="AL502" s="208"/>
      <c r="AM502" s="208"/>
      <c r="AN502" s="208"/>
      <c r="AO502" s="208"/>
      <c r="AP502" s="208"/>
      <c r="AQ502" s="208"/>
      <c r="AR502" s="208"/>
      <c r="AS502" s="208"/>
      <c r="AT502" s="208"/>
      <c r="AU502" s="208"/>
      <c r="AV502" s="208"/>
      <c r="AW502" s="208"/>
      <c r="AX502" s="208"/>
      <c r="AY502" s="208"/>
      <c r="AZ502" s="208"/>
      <c r="BA502" s="208"/>
      <c r="BB502" s="208"/>
      <c r="BC502" s="208"/>
      <c r="BD502" s="208"/>
      <c r="BE502" s="208"/>
      <c r="BF502" s="208"/>
      <c r="BG502" s="208"/>
      <c r="BH502" s="208"/>
    </row>
    <row r="503" spans="1:60" x14ac:dyDescent="0.25">
      <c r="A503" s="234" t="s">
        <v>132</v>
      </c>
      <c r="B503" s="235" t="s">
        <v>102</v>
      </c>
      <c r="C503" s="253" t="s">
        <v>103</v>
      </c>
      <c r="D503" s="236"/>
      <c r="E503" s="237"/>
      <c r="F503" s="238"/>
      <c r="G503" s="239">
        <f>SUMIF(AG504:AG512,"&lt;&gt;NOR",G504:G512)</f>
        <v>0</v>
      </c>
      <c r="H503" s="233"/>
      <c r="I503" s="233">
        <f>SUM(I504:I512)</f>
        <v>0</v>
      </c>
      <c r="J503" s="233"/>
      <c r="K503" s="233">
        <f>SUM(K504:K512)</f>
        <v>10596.92</v>
      </c>
      <c r="L503" s="233"/>
      <c r="M503" s="233">
        <f>SUM(M504:M512)</f>
        <v>0</v>
      </c>
      <c r="N503" s="233"/>
      <c r="O503" s="233">
        <f>SUM(O504:O512)</f>
        <v>0</v>
      </c>
      <c r="P503" s="233"/>
      <c r="Q503" s="233">
        <f>SUM(Q504:Q512)</f>
        <v>0</v>
      </c>
      <c r="R503" s="233"/>
      <c r="S503" s="233"/>
      <c r="T503" s="233"/>
      <c r="U503" s="233"/>
      <c r="V503" s="233">
        <f>SUM(V504:V512)</f>
        <v>14.95</v>
      </c>
      <c r="W503" s="233"/>
      <c r="X503" s="233"/>
      <c r="AG503" t="s">
        <v>133</v>
      </c>
    </row>
    <row r="504" spans="1:60" outlineLevel="1" x14ac:dyDescent="0.25">
      <c r="A504" s="246">
        <v>192</v>
      </c>
      <c r="B504" s="247" t="s">
        <v>662</v>
      </c>
      <c r="C504" s="256" t="s">
        <v>663</v>
      </c>
      <c r="D504" s="248" t="s">
        <v>664</v>
      </c>
      <c r="E504" s="249">
        <v>5</v>
      </c>
      <c r="F504" s="250"/>
      <c r="G504" s="251">
        <f>ROUND(E504*F504,2)</f>
        <v>0</v>
      </c>
      <c r="H504" s="228">
        <v>0</v>
      </c>
      <c r="I504" s="227">
        <f>ROUND(E504*H504,2)</f>
        <v>0</v>
      </c>
      <c r="J504" s="228">
        <v>55.1</v>
      </c>
      <c r="K504" s="227">
        <f>ROUND(E504*J504,2)</f>
        <v>275.5</v>
      </c>
      <c r="L504" s="227">
        <v>15</v>
      </c>
      <c r="M504" s="227">
        <f>G504*(1+L504/100)</f>
        <v>0</v>
      </c>
      <c r="N504" s="227">
        <v>0</v>
      </c>
      <c r="O504" s="227">
        <f>ROUND(E504*N504,2)</f>
        <v>0</v>
      </c>
      <c r="P504" s="227">
        <v>0</v>
      </c>
      <c r="Q504" s="227">
        <f>ROUND(E504*P504,2)</f>
        <v>0</v>
      </c>
      <c r="R504" s="227"/>
      <c r="S504" s="227" t="s">
        <v>137</v>
      </c>
      <c r="T504" s="227" t="s">
        <v>138</v>
      </c>
      <c r="U504" s="227">
        <v>0</v>
      </c>
      <c r="V504" s="227">
        <f>ROUND(E504*U504,2)</f>
        <v>0</v>
      </c>
      <c r="W504" s="227"/>
      <c r="X504" s="227" t="s">
        <v>139</v>
      </c>
      <c r="Y504" s="208"/>
      <c r="Z504" s="208"/>
      <c r="AA504" s="208"/>
      <c r="AB504" s="208"/>
      <c r="AC504" s="208"/>
      <c r="AD504" s="208"/>
      <c r="AE504" s="208"/>
      <c r="AF504" s="208"/>
      <c r="AG504" s="208" t="s">
        <v>140</v>
      </c>
      <c r="AH504" s="208"/>
      <c r="AI504" s="208"/>
      <c r="AJ504" s="208"/>
      <c r="AK504" s="208"/>
      <c r="AL504" s="208"/>
      <c r="AM504" s="208"/>
      <c r="AN504" s="208"/>
      <c r="AO504" s="208"/>
      <c r="AP504" s="208"/>
      <c r="AQ504" s="208"/>
      <c r="AR504" s="208"/>
      <c r="AS504" s="208"/>
      <c r="AT504" s="208"/>
      <c r="AU504" s="208"/>
      <c r="AV504" s="208"/>
      <c r="AW504" s="208"/>
      <c r="AX504" s="208"/>
      <c r="AY504" s="208"/>
      <c r="AZ504" s="208"/>
      <c r="BA504" s="208"/>
      <c r="BB504" s="208"/>
      <c r="BC504" s="208"/>
      <c r="BD504" s="208"/>
      <c r="BE504" s="208"/>
      <c r="BF504" s="208"/>
      <c r="BG504" s="208"/>
      <c r="BH504" s="208"/>
    </row>
    <row r="505" spans="1:60" outlineLevel="1" x14ac:dyDescent="0.25">
      <c r="A505" s="246">
        <v>193</v>
      </c>
      <c r="B505" s="247" t="s">
        <v>665</v>
      </c>
      <c r="C505" s="256" t="s">
        <v>666</v>
      </c>
      <c r="D505" s="248" t="s">
        <v>136</v>
      </c>
      <c r="E505" s="249">
        <v>2.9974500000000002</v>
      </c>
      <c r="F505" s="250"/>
      <c r="G505" s="251">
        <f>ROUND(E505*F505,2)</f>
        <v>0</v>
      </c>
      <c r="H505" s="228">
        <v>0</v>
      </c>
      <c r="I505" s="227">
        <f>ROUND(E505*H505,2)</f>
        <v>0</v>
      </c>
      <c r="J505" s="228">
        <v>186.7</v>
      </c>
      <c r="K505" s="227">
        <f>ROUND(E505*J505,2)</f>
        <v>559.62</v>
      </c>
      <c r="L505" s="227">
        <v>15</v>
      </c>
      <c r="M505" s="227">
        <f>G505*(1+L505/100)</f>
        <v>0</v>
      </c>
      <c r="N505" s="227">
        <v>0</v>
      </c>
      <c r="O505" s="227">
        <f>ROUND(E505*N505,2)</f>
        <v>0</v>
      </c>
      <c r="P505" s="227">
        <v>0</v>
      </c>
      <c r="Q505" s="227">
        <f>ROUND(E505*P505,2)</f>
        <v>0</v>
      </c>
      <c r="R505" s="227"/>
      <c r="S505" s="227" t="s">
        <v>137</v>
      </c>
      <c r="T505" s="227" t="s">
        <v>138</v>
      </c>
      <c r="U505" s="227">
        <v>0.27700000000000002</v>
      </c>
      <c r="V505" s="227">
        <f>ROUND(E505*U505,2)</f>
        <v>0.83</v>
      </c>
      <c r="W505" s="227"/>
      <c r="X505" s="227" t="s">
        <v>667</v>
      </c>
      <c r="Y505" s="208"/>
      <c r="Z505" s="208"/>
      <c r="AA505" s="208"/>
      <c r="AB505" s="208"/>
      <c r="AC505" s="208"/>
      <c r="AD505" s="208"/>
      <c r="AE505" s="208"/>
      <c r="AF505" s="208"/>
      <c r="AG505" s="208" t="s">
        <v>668</v>
      </c>
      <c r="AH505" s="208"/>
      <c r="AI505" s="208"/>
      <c r="AJ505" s="208"/>
      <c r="AK505" s="208"/>
      <c r="AL505" s="208"/>
      <c r="AM505" s="208"/>
      <c r="AN505" s="208"/>
      <c r="AO505" s="208"/>
      <c r="AP505" s="208"/>
      <c r="AQ505" s="208"/>
      <c r="AR505" s="208"/>
      <c r="AS505" s="208"/>
      <c r="AT505" s="208"/>
      <c r="AU505" s="208"/>
      <c r="AV505" s="208"/>
      <c r="AW505" s="208"/>
      <c r="AX505" s="208"/>
      <c r="AY505" s="208"/>
      <c r="AZ505" s="208"/>
      <c r="BA505" s="208"/>
      <c r="BB505" s="208"/>
      <c r="BC505" s="208"/>
      <c r="BD505" s="208"/>
      <c r="BE505" s="208"/>
      <c r="BF505" s="208"/>
      <c r="BG505" s="208"/>
      <c r="BH505" s="208"/>
    </row>
    <row r="506" spans="1:60" outlineLevel="1" x14ac:dyDescent="0.25">
      <c r="A506" s="246">
        <v>194</v>
      </c>
      <c r="B506" s="247" t="s">
        <v>669</v>
      </c>
      <c r="C506" s="256" t="s">
        <v>670</v>
      </c>
      <c r="D506" s="248" t="s">
        <v>136</v>
      </c>
      <c r="E506" s="249">
        <v>2.9974500000000002</v>
      </c>
      <c r="F506" s="250"/>
      <c r="G506" s="251">
        <f>ROUND(E506*F506,2)</f>
        <v>0</v>
      </c>
      <c r="H506" s="228">
        <v>0</v>
      </c>
      <c r="I506" s="227">
        <f>ROUND(E506*H506,2)</f>
        <v>0</v>
      </c>
      <c r="J506" s="228">
        <v>782.4</v>
      </c>
      <c r="K506" s="227">
        <f>ROUND(E506*J506,2)</f>
        <v>2345.1999999999998</v>
      </c>
      <c r="L506" s="227">
        <v>15</v>
      </c>
      <c r="M506" s="227">
        <f>G506*(1+L506/100)</f>
        <v>0</v>
      </c>
      <c r="N506" s="227">
        <v>0</v>
      </c>
      <c r="O506" s="227">
        <f>ROUND(E506*N506,2)</f>
        <v>0</v>
      </c>
      <c r="P506" s="227">
        <v>0</v>
      </c>
      <c r="Q506" s="227">
        <f>ROUND(E506*P506,2)</f>
        <v>0</v>
      </c>
      <c r="R506" s="227"/>
      <c r="S506" s="227" t="s">
        <v>137</v>
      </c>
      <c r="T506" s="227" t="s">
        <v>138</v>
      </c>
      <c r="U506" s="227">
        <v>2.0089999999999999</v>
      </c>
      <c r="V506" s="227">
        <f>ROUND(E506*U506,2)</f>
        <v>6.02</v>
      </c>
      <c r="W506" s="227"/>
      <c r="X506" s="227" t="s">
        <v>667</v>
      </c>
      <c r="Y506" s="208"/>
      <c r="Z506" s="208"/>
      <c r="AA506" s="208"/>
      <c r="AB506" s="208"/>
      <c r="AC506" s="208"/>
      <c r="AD506" s="208"/>
      <c r="AE506" s="208"/>
      <c r="AF506" s="208"/>
      <c r="AG506" s="208" t="s">
        <v>668</v>
      </c>
      <c r="AH506" s="208"/>
      <c r="AI506" s="208"/>
      <c r="AJ506" s="208"/>
      <c r="AK506" s="208"/>
      <c r="AL506" s="208"/>
      <c r="AM506" s="208"/>
      <c r="AN506" s="208"/>
      <c r="AO506" s="208"/>
      <c r="AP506" s="208"/>
      <c r="AQ506" s="208"/>
      <c r="AR506" s="208"/>
      <c r="AS506" s="208"/>
      <c r="AT506" s="208"/>
      <c r="AU506" s="208"/>
      <c r="AV506" s="208"/>
      <c r="AW506" s="208"/>
      <c r="AX506" s="208"/>
      <c r="AY506" s="208"/>
      <c r="AZ506" s="208"/>
      <c r="BA506" s="208"/>
      <c r="BB506" s="208"/>
      <c r="BC506" s="208"/>
      <c r="BD506" s="208"/>
      <c r="BE506" s="208"/>
      <c r="BF506" s="208"/>
      <c r="BG506" s="208"/>
      <c r="BH506" s="208"/>
    </row>
    <row r="507" spans="1:60" outlineLevel="1" x14ac:dyDescent="0.25">
      <c r="A507" s="246">
        <v>195</v>
      </c>
      <c r="B507" s="247" t="s">
        <v>671</v>
      </c>
      <c r="C507" s="256" t="s">
        <v>672</v>
      </c>
      <c r="D507" s="248" t="s">
        <v>136</v>
      </c>
      <c r="E507" s="249">
        <v>2.9974500000000002</v>
      </c>
      <c r="F507" s="250"/>
      <c r="G507" s="251">
        <f>ROUND(E507*F507,2)</f>
        <v>0</v>
      </c>
      <c r="H507" s="228">
        <v>0</v>
      </c>
      <c r="I507" s="227">
        <f>ROUND(E507*H507,2)</f>
        <v>0</v>
      </c>
      <c r="J507" s="228">
        <v>373.5</v>
      </c>
      <c r="K507" s="227">
        <f>ROUND(E507*J507,2)</f>
        <v>1119.55</v>
      </c>
      <c r="L507" s="227">
        <v>15</v>
      </c>
      <c r="M507" s="227">
        <f>G507*(1+L507/100)</f>
        <v>0</v>
      </c>
      <c r="N507" s="227">
        <v>0</v>
      </c>
      <c r="O507" s="227">
        <f>ROUND(E507*N507,2)</f>
        <v>0</v>
      </c>
      <c r="P507" s="227">
        <v>0</v>
      </c>
      <c r="Q507" s="227">
        <f>ROUND(E507*P507,2)</f>
        <v>0</v>
      </c>
      <c r="R507" s="227"/>
      <c r="S507" s="227" t="s">
        <v>137</v>
      </c>
      <c r="T507" s="227" t="s">
        <v>138</v>
      </c>
      <c r="U507" s="227">
        <v>0.95899999999999996</v>
      </c>
      <c r="V507" s="227">
        <f>ROUND(E507*U507,2)</f>
        <v>2.87</v>
      </c>
      <c r="W507" s="227"/>
      <c r="X507" s="227" t="s">
        <v>667</v>
      </c>
      <c r="Y507" s="208"/>
      <c r="Z507" s="208"/>
      <c r="AA507" s="208"/>
      <c r="AB507" s="208"/>
      <c r="AC507" s="208"/>
      <c r="AD507" s="208"/>
      <c r="AE507" s="208"/>
      <c r="AF507" s="208"/>
      <c r="AG507" s="208" t="s">
        <v>668</v>
      </c>
      <c r="AH507" s="208"/>
      <c r="AI507" s="208"/>
      <c r="AJ507" s="208"/>
      <c r="AK507" s="208"/>
      <c r="AL507" s="208"/>
      <c r="AM507" s="208"/>
      <c r="AN507" s="208"/>
      <c r="AO507" s="208"/>
      <c r="AP507" s="208"/>
      <c r="AQ507" s="208"/>
      <c r="AR507" s="208"/>
      <c r="AS507" s="208"/>
      <c r="AT507" s="208"/>
      <c r="AU507" s="208"/>
      <c r="AV507" s="208"/>
      <c r="AW507" s="208"/>
      <c r="AX507" s="208"/>
      <c r="AY507" s="208"/>
      <c r="AZ507" s="208"/>
      <c r="BA507" s="208"/>
      <c r="BB507" s="208"/>
      <c r="BC507" s="208"/>
      <c r="BD507" s="208"/>
      <c r="BE507" s="208"/>
      <c r="BF507" s="208"/>
      <c r="BG507" s="208"/>
      <c r="BH507" s="208"/>
    </row>
    <row r="508" spans="1:60" outlineLevel="1" x14ac:dyDescent="0.25">
      <c r="A508" s="246">
        <v>196</v>
      </c>
      <c r="B508" s="247" t="s">
        <v>673</v>
      </c>
      <c r="C508" s="256" t="s">
        <v>674</v>
      </c>
      <c r="D508" s="248" t="s">
        <v>136</v>
      </c>
      <c r="E508" s="249">
        <v>2.9974500000000002</v>
      </c>
      <c r="F508" s="250"/>
      <c r="G508" s="251">
        <f>ROUND(E508*F508,2)</f>
        <v>0</v>
      </c>
      <c r="H508" s="228">
        <v>0</v>
      </c>
      <c r="I508" s="227">
        <f>ROUND(E508*H508,2)</f>
        <v>0</v>
      </c>
      <c r="J508" s="228">
        <v>259.89999999999998</v>
      </c>
      <c r="K508" s="227">
        <f>ROUND(E508*J508,2)</f>
        <v>779.04</v>
      </c>
      <c r="L508" s="227">
        <v>15</v>
      </c>
      <c r="M508" s="227">
        <f>G508*(1+L508/100)</f>
        <v>0</v>
      </c>
      <c r="N508" s="227">
        <v>0</v>
      </c>
      <c r="O508" s="227">
        <f>ROUND(E508*N508,2)</f>
        <v>0</v>
      </c>
      <c r="P508" s="227">
        <v>0</v>
      </c>
      <c r="Q508" s="227">
        <f>ROUND(E508*P508,2)</f>
        <v>0</v>
      </c>
      <c r="R508" s="227"/>
      <c r="S508" s="227" t="s">
        <v>137</v>
      </c>
      <c r="T508" s="227" t="s">
        <v>138</v>
      </c>
      <c r="U508" s="227">
        <v>0.49</v>
      </c>
      <c r="V508" s="227">
        <f>ROUND(E508*U508,2)</f>
        <v>1.47</v>
      </c>
      <c r="W508" s="227"/>
      <c r="X508" s="227" t="s">
        <v>667</v>
      </c>
      <c r="Y508" s="208"/>
      <c r="Z508" s="208"/>
      <c r="AA508" s="208"/>
      <c r="AB508" s="208"/>
      <c r="AC508" s="208"/>
      <c r="AD508" s="208"/>
      <c r="AE508" s="208"/>
      <c r="AF508" s="208"/>
      <c r="AG508" s="208" t="s">
        <v>668</v>
      </c>
      <c r="AH508" s="208"/>
      <c r="AI508" s="208"/>
      <c r="AJ508" s="208"/>
      <c r="AK508" s="208"/>
      <c r="AL508" s="208"/>
      <c r="AM508" s="208"/>
      <c r="AN508" s="208"/>
      <c r="AO508" s="208"/>
      <c r="AP508" s="208"/>
      <c r="AQ508" s="208"/>
      <c r="AR508" s="208"/>
      <c r="AS508" s="208"/>
      <c r="AT508" s="208"/>
      <c r="AU508" s="208"/>
      <c r="AV508" s="208"/>
      <c r="AW508" s="208"/>
      <c r="AX508" s="208"/>
      <c r="AY508" s="208"/>
      <c r="AZ508" s="208"/>
      <c r="BA508" s="208"/>
      <c r="BB508" s="208"/>
      <c r="BC508" s="208"/>
      <c r="BD508" s="208"/>
      <c r="BE508" s="208"/>
      <c r="BF508" s="208"/>
      <c r="BG508" s="208"/>
      <c r="BH508" s="208"/>
    </row>
    <row r="509" spans="1:60" outlineLevel="1" x14ac:dyDescent="0.25">
      <c r="A509" s="246">
        <v>197</v>
      </c>
      <c r="B509" s="247" t="s">
        <v>675</v>
      </c>
      <c r="C509" s="256" t="s">
        <v>676</v>
      </c>
      <c r="D509" s="248" t="s">
        <v>136</v>
      </c>
      <c r="E509" s="249">
        <v>59.948999999999998</v>
      </c>
      <c r="F509" s="250"/>
      <c r="G509" s="251">
        <f>ROUND(E509*F509,2)</f>
        <v>0</v>
      </c>
      <c r="H509" s="228">
        <v>0</v>
      </c>
      <c r="I509" s="227">
        <f>ROUND(E509*H509,2)</f>
        <v>0</v>
      </c>
      <c r="J509" s="228">
        <v>17.7</v>
      </c>
      <c r="K509" s="227">
        <f>ROUND(E509*J509,2)</f>
        <v>1061.0999999999999</v>
      </c>
      <c r="L509" s="227">
        <v>15</v>
      </c>
      <c r="M509" s="227">
        <f>G509*(1+L509/100)</f>
        <v>0</v>
      </c>
      <c r="N509" s="227">
        <v>0</v>
      </c>
      <c r="O509" s="227">
        <f>ROUND(E509*N509,2)</f>
        <v>0</v>
      </c>
      <c r="P509" s="227">
        <v>0</v>
      </c>
      <c r="Q509" s="227">
        <f>ROUND(E509*P509,2)</f>
        <v>0</v>
      </c>
      <c r="R509" s="227"/>
      <c r="S509" s="227" t="s">
        <v>137</v>
      </c>
      <c r="T509" s="227" t="s">
        <v>138</v>
      </c>
      <c r="U509" s="227">
        <v>0</v>
      </c>
      <c r="V509" s="227">
        <f>ROUND(E509*U509,2)</f>
        <v>0</v>
      </c>
      <c r="W509" s="227"/>
      <c r="X509" s="227" t="s">
        <v>667</v>
      </c>
      <c r="Y509" s="208"/>
      <c r="Z509" s="208"/>
      <c r="AA509" s="208"/>
      <c r="AB509" s="208"/>
      <c r="AC509" s="208"/>
      <c r="AD509" s="208"/>
      <c r="AE509" s="208"/>
      <c r="AF509" s="208"/>
      <c r="AG509" s="208" t="s">
        <v>668</v>
      </c>
      <c r="AH509" s="208"/>
      <c r="AI509" s="208"/>
      <c r="AJ509" s="208"/>
      <c r="AK509" s="208"/>
      <c r="AL509" s="208"/>
      <c r="AM509" s="208"/>
      <c r="AN509" s="208"/>
      <c r="AO509" s="208"/>
      <c r="AP509" s="208"/>
      <c r="AQ509" s="208"/>
      <c r="AR509" s="208"/>
      <c r="AS509" s="208"/>
      <c r="AT509" s="208"/>
      <c r="AU509" s="208"/>
      <c r="AV509" s="208"/>
      <c r="AW509" s="208"/>
      <c r="AX509" s="208"/>
      <c r="AY509" s="208"/>
      <c r="AZ509" s="208"/>
      <c r="BA509" s="208"/>
      <c r="BB509" s="208"/>
      <c r="BC509" s="208"/>
      <c r="BD509" s="208"/>
      <c r="BE509" s="208"/>
      <c r="BF509" s="208"/>
      <c r="BG509" s="208"/>
      <c r="BH509" s="208"/>
    </row>
    <row r="510" spans="1:60" outlineLevel="1" x14ac:dyDescent="0.25">
      <c r="A510" s="246">
        <v>198</v>
      </c>
      <c r="B510" s="247" t="s">
        <v>677</v>
      </c>
      <c r="C510" s="256" t="s">
        <v>678</v>
      </c>
      <c r="D510" s="248" t="s">
        <v>136</v>
      </c>
      <c r="E510" s="249">
        <v>2.9974500000000002</v>
      </c>
      <c r="F510" s="250"/>
      <c r="G510" s="251">
        <f>ROUND(E510*F510,2)</f>
        <v>0</v>
      </c>
      <c r="H510" s="228">
        <v>0</v>
      </c>
      <c r="I510" s="227">
        <f>ROUND(E510*H510,2)</f>
        <v>0</v>
      </c>
      <c r="J510" s="228">
        <v>366.8</v>
      </c>
      <c r="K510" s="227">
        <f>ROUND(E510*J510,2)</f>
        <v>1099.46</v>
      </c>
      <c r="L510" s="227">
        <v>15</v>
      </c>
      <c r="M510" s="227">
        <f>G510*(1+L510/100)</f>
        <v>0</v>
      </c>
      <c r="N510" s="227">
        <v>0</v>
      </c>
      <c r="O510" s="227">
        <f>ROUND(E510*N510,2)</f>
        <v>0</v>
      </c>
      <c r="P510" s="227">
        <v>0</v>
      </c>
      <c r="Q510" s="227">
        <f>ROUND(E510*P510,2)</f>
        <v>0</v>
      </c>
      <c r="R510" s="227"/>
      <c r="S510" s="227" t="s">
        <v>137</v>
      </c>
      <c r="T510" s="227" t="s">
        <v>138</v>
      </c>
      <c r="U510" s="227">
        <v>0.94199999999999995</v>
      </c>
      <c r="V510" s="227">
        <f>ROUND(E510*U510,2)</f>
        <v>2.82</v>
      </c>
      <c r="W510" s="227"/>
      <c r="X510" s="227" t="s">
        <v>667</v>
      </c>
      <c r="Y510" s="208"/>
      <c r="Z510" s="208"/>
      <c r="AA510" s="208"/>
      <c r="AB510" s="208"/>
      <c r="AC510" s="208"/>
      <c r="AD510" s="208"/>
      <c r="AE510" s="208"/>
      <c r="AF510" s="208"/>
      <c r="AG510" s="208" t="s">
        <v>668</v>
      </c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8"/>
      <c r="AT510" s="208"/>
      <c r="AU510" s="208"/>
      <c r="AV510" s="208"/>
      <c r="AW510" s="208"/>
      <c r="AX510" s="208"/>
      <c r="AY510" s="208"/>
      <c r="AZ510" s="208"/>
      <c r="BA510" s="208"/>
      <c r="BB510" s="208"/>
      <c r="BC510" s="208"/>
      <c r="BD510" s="208"/>
      <c r="BE510" s="208"/>
      <c r="BF510" s="208"/>
      <c r="BG510" s="208"/>
      <c r="BH510" s="208"/>
    </row>
    <row r="511" spans="1:60" outlineLevel="1" x14ac:dyDescent="0.25">
      <c r="A511" s="246">
        <v>199</v>
      </c>
      <c r="B511" s="247" t="s">
        <v>679</v>
      </c>
      <c r="C511" s="256" t="s">
        <v>680</v>
      </c>
      <c r="D511" s="248" t="s">
        <v>136</v>
      </c>
      <c r="E511" s="249">
        <v>8.9923500000000001</v>
      </c>
      <c r="F511" s="250"/>
      <c r="G511" s="251">
        <f>ROUND(E511*F511,2)</f>
        <v>0</v>
      </c>
      <c r="H511" s="228">
        <v>0</v>
      </c>
      <c r="I511" s="227">
        <f>ROUND(E511*H511,2)</f>
        <v>0</v>
      </c>
      <c r="J511" s="228">
        <v>40.9</v>
      </c>
      <c r="K511" s="227">
        <f>ROUND(E511*J511,2)</f>
        <v>367.79</v>
      </c>
      <c r="L511" s="227">
        <v>15</v>
      </c>
      <c r="M511" s="227">
        <f>G511*(1+L511/100)</f>
        <v>0</v>
      </c>
      <c r="N511" s="227">
        <v>0</v>
      </c>
      <c r="O511" s="227">
        <f>ROUND(E511*N511,2)</f>
        <v>0</v>
      </c>
      <c r="P511" s="227">
        <v>0</v>
      </c>
      <c r="Q511" s="227">
        <f>ROUND(E511*P511,2)</f>
        <v>0</v>
      </c>
      <c r="R511" s="227"/>
      <c r="S511" s="227" t="s">
        <v>137</v>
      </c>
      <c r="T511" s="227" t="s">
        <v>138</v>
      </c>
      <c r="U511" s="227">
        <v>0.105</v>
      </c>
      <c r="V511" s="227">
        <f>ROUND(E511*U511,2)</f>
        <v>0.94</v>
      </c>
      <c r="W511" s="227"/>
      <c r="X511" s="227" t="s">
        <v>667</v>
      </c>
      <c r="Y511" s="208"/>
      <c r="Z511" s="208"/>
      <c r="AA511" s="208"/>
      <c r="AB511" s="208"/>
      <c r="AC511" s="208"/>
      <c r="AD511" s="208"/>
      <c r="AE511" s="208"/>
      <c r="AF511" s="208"/>
      <c r="AG511" s="208" t="s">
        <v>668</v>
      </c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8"/>
      <c r="AT511" s="208"/>
      <c r="AU511" s="208"/>
      <c r="AV511" s="208"/>
      <c r="AW511" s="208"/>
      <c r="AX511" s="208"/>
      <c r="AY511" s="208"/>
      <c r="AZ511" s="208"/>
      <c r="BA511" s="208"/>
      <c r="BB511" s="208"/>
      <c r="BC511" s="208"/>
      <c r="BD511" s="208"/>
      <c r="BE511" s="208"/>
      <c r="BF511" s="208"/>
      <c r="BG511" s="208"/>
      <c r="BH511" s="208"/>
    </row>
    <row r="512" spans="1:60" outlineLevel="1" x14ac:dyDescent="0.25">
      <c r="A512" s="246">
        <v>200</v>
      </c>
      <c r="B512" s="247" t="s">
        <v>681</v>
      </c>
      <c r="C512" s="256" t="s">
        <v>682</v>
      </c>
      <c r="D512" s="248" t="s">
        <v>136</v>
      </c>
      <c r="E512" s="249">
        <v>2.9974500000000002</v>
      </c>
      <c r="F512" s="250"/>
      <c r="G512" s="251">
        <f>ROUND(E512*F512,2)</f>
        <v>0</v>
      </c>
      <c r="H512" s="228">
        <v>0</v>
      </c>
      <c r="I512" s="227">
        <f>ROUND(E512*H512,2)</f>
        <v>0</v>
      </c>
      <c r="J512" s="228">
        <v>997.4</v>
      </c>
      <c r="K512" s="227">
        <f>ROUND(E512*J512,2)</f>
        <v>2989.66</v>
      </c>
      <c r="L512" s="227">
        <v>15</v>
      </c>
      <c r="M512" s="227">
        <f>G512*(1+L512/100)</f>
        <v>0</v>
      </c>
      <c r="N512" s="227">
        <v>0</v>
      </c>
      <c r="O512" s="227">
        <f>ROUND(E512*N512,2)</f>
        <v>0</v>
      </c>
      <c r="P512" s="227">
        <v>0</v>
      </c>
      <c r="Q512" s="227">
        <f>ROUND(E512*P512,2)</f>
        <v>0</v>
      </c>
      <c r="R512" s="227"/>
      <c r="S512" s="227" t="s">
        <v>683</v>
      </c>
      <c r="T512" s="227" t="s">
        <v>138</v>
      </c>
      <c r="U512" s="227">
        <v>0</v>
      </c>
      <c r="V512" s="227">
        <f>ROUND(E512*U512,2)</f>
        <v>0</v>
      </c>
      <c r="W512" s="227"/>
      <c r="X512" s="227" t="s">
        <v>667</v>
      </c>
      <c r="Y512" s="208"/>
      <c r="Z512" s="208"/>
      <c r="AA512" s="208"/>
      <c r="AB512" s="208"/>
      <c r="AC512" s="208"/>
      <c r="AD512" s="208"/>
      <c r="AE512" s="208"/>
      <c r="AF512" s="208"/>
      <c r="AG512" s="208" t="s">
        <v>668</v>
      </c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8"/>
      <c r="AT512" s="208"/>
      <c r="AU512" s="208"/>
      <c r="AV512" s="208"/>
      <c r="AW512" s="208"/>
      <c r="AX512" s="208"/>
      <c r="AY512" s="208"/>
      <c r="AZ512" s="208"/>
      <c r="BA512" s="208"/>
      <c r="BB512" s="208"/>
      <c r="BC512" s="208"/>
      <c r="BD512" s="208"/>
      <c r="BE512" s="208"/>
      <c r="BF512" s="208"/>
      <c r="BG512" s="208"/>
      <c r="BH512" s="208"/>
    </row>
    <row r="513" spans="1:60" x14ac:dyDescent="0.25">
      <c r="A513" s="234" t="s">
        <v>132</v>
      </c>
      <c r="B513" s="235" t="s">
        <v>105</v>
      </c>
      <c r="C513" s="253" t="s">
        <v>30</v>
      </c>
      <c r="D513" s="236"/>
      <c r="E513" s="237"/>
      <c r="F513" s="238"/>
      <c r="G513" s="239">
        <f>SUMIF(AG514:AG521,"&lt;&gt;NOR",G514:G521)</f>
        <v>0</v>
      </c>
      <c r="H513" s="233"/>
      <c r="I513" s="233">
        <f>SUM(I514:I521)</f>
        <v>0</v>
      </c>
      <c r="J513" s="233"/>
      <c r="K513" s="233">
        <f>SUM(K514:K521)</f>
        <v>10700</v>
      </c>
      <c r="L513" s="233"/>
      <c r="M513" s="233">
        <f>SUM(M514:M521)</f>
        <v>0</v>
      </c>
      <c r="N513" s="233"/>
      <c r="O513" s="233">
        <f>SUM(O514:O521)</f>
        <v>0</v>
      </c>
      <c r="P513" s="233"/>
      <c r="Q513" s="233">
        <f>SUM(Q514:Q521)</f>
        <v>0</v>
      </c>
      <c r="R513" s="233"/>
      <c r="S513" s="233"/>
      <c r="T513" s="233"/>
      <c r="U513" s="233"/>
      <c r="V513" s="233">
        <f>SUM(V514:V521)</f>
        <v>0</v>
      </c>
      <c r="W513" s="233"/>
      <c r="X513" s="233"/>
      <c r="AG513" t="s">
        <v>133</v>
      </c>
    </row>
    <row r="514" spans="1:60" outlineLevel="1" x14ac:dyDescent="0.25">
      <c r="A514" s="246">
        <v>201</v>
      </c>
      <c r="B514" s="247" t="s">
        <v>684</v>
      </c>
      <c r="C514" s="256" t="s">
        <v>685</v>
      </c>
      <c r="D514" s="248" t="s">
        <v>686</v>
      </c>
      <c r="E514" s="249">
        <v>1</v>
      </c>
      <c r="F514" s="250"/>
      <c r="G514" s="251">
        <f>ROUND(E514*F514,2)</f>
        <v>0</v>
      </c>
      <c r="H514" s="228">
        <v>0</v>
      </c>
      <c r="I514" s="227">
        <f>ROUND(E514*H514,2)</f>
        <v>0</v>
      </c>
      <c r="J514" s="228">
        <v>500</v>
      </c>
      <c r="K514" s="227">
        <f>ROUND(E514*J514,2)</f>
        <v>500</v>
      </c>
      <c r="L514" s="227">
        <v>15</v>
      </c>
      <c r="M514" s="227">
        <f>G514*(1+L514/100)</f>
        <v>0</v>
      </c>
      <c r="N514" s="227">
        <v>0</v>
      </c>
      <c r="O514" s="227">
        <f>ROUND(E514*N514,2)</f>
        <v>0</v>
      </c>
      <c r="P514" s="227">
        <v>0</v>
      </c>
      <c r="Q514" s="227">
        <f>ROUND(E514*P514,2)</f>
        <v>0</v>
      </c>
      <c r="R514" s="227"/>
      <c r="S514" s="227" t="s">
        <v>173</v>
      </c>
      <c r="T514" s="227" t="s">
        <v>138</v>
      </c>
      <c r="U514" s="227">
        <v>0</v>
      </c>
      <c r="V514" s="227">
        <f>ROUND(E514*U514,2)</f>
        <v>0</v>
      </c>
      <c r="W514" s="227"/>
      <c r="X514" s="227" t="s">
        <v>687</v>
      </c>
      <c r="Y514" s="208"/>
      <c r="Z514" s="208"/>
      <c r="AA514" s="208"/>
      <c r="AB514" s="208"/>
      <c r="AC514" s="208"/>
      <c r="AD514" s="208"/>
      <c r="AE514" s="208"/>
      <c r="AF514" s="208"/>
      <c r="AG514" s="208" t="s">
        <v>688</v>
      </c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8"/>
      <c r="AT514" s="208"/>
      <c r="AU514" s="208"/>
      <c r="AV514" s="208"/>
      <c r="AW514" s="208"/>
      <c r="AX514" s="208"/>
      <c r="AY514" s="208"/>
      <c r="AZ514" s="208"/>
      <c r="BA514" s="208"/>
      <c r="BB514" s="208"/>
      <c r="BC514" s="208"/>
      <c r="BD514" s="208"/>
      <c r="BE514" s="208"/>
      <c r="BF514" s="208"/>
      <c r="BG514" s="208"/>
      <c r="BH514" s="208"/>
    </row>
    <row r="515" spans="1:60" outlineLevel="1" x14ac:dyDescent="0.25">
      <c r="A515" s="246">
        <v>202</v>
      </c>
      <c r="B515" s="247" t="s">
        <v>689</v>
      </c>
      <c r="C515" s="256" t="s">
        <v>690</v>
      </c>
      <c r="D515" s="248" t="s">
        <v>686</v>
      </c>
      <c r="E515" s="249">
        <v>1</v>
      </c>
      <c r="F515" s="250"/>
      <c r="G515" s="251">
        <f>ROUND(E515*F515,2)</f>
        <v>0</v>
      </c>
      <c r="H515" s="228">
        <v>0</v>
      </c>
      <c r="I515" s="227">
        <f>ROUND(E515*H515,2)</f>
        <v>0</v>
      </c>
      <c r="J515" s="228">
        <v>1000</v>
      </c>
      <c r="K515" s="227">
        <f>ROUND(E515*J515,2)</f>
        <v>1000</v>
      </c>
      <c r="L515" s="227">
        <v>15</v>
      </c>
      <c r="M515" s="227">
        <f>G515*(1+L515/100)</f>
        <v>0</v>
      </c>
      <c r="N515" s="227">
        <v>0</v>
      </c>
      <c r="O515" s="227">
        <f>ROUND(E515*N515,2)</f>
        <v>0</v>
      </c>
      <c r="P515" s="227">
        <v>0</v>
      </c>
      <c r="Q515" s="227">
        <f>ROUND(E515*P515,2)</f>
        <v>0</v>
      </c>
      <c r="R515" s="227"/>
      <c r="S515" s="227" t="s">
        <v>173</v>
      </c>
      <c r="T515" s="227" t="s">
        <v>138</v>
      </c>
      <c r="U515" s="227">
        <v>0</v>
      </c>
      <c r="V515" s="227">
        <f>ROUND(E515*U515,2)</f>
        <v>0</v>
      </c>
      <c r="W515" s="227"/>
      <c r="X515" s="227" t="s">
        <v>687</v>
      </c>
      <c r="Y515" s="208"/>
      <c r="Z515" s="208"/>
      <c r="AA515" s="208"/>
      <c r="AB515" s="208"/>
      <c r="AC515" s="208"/>
      <c r="AD515" s="208"/>
      <c r="AE515" s="208"/>
      <c r="AF515" s="208"/>
      <c r="AG515" s="208" t="s">
        <v>688</v>
      </c>
      <c r="AH515" s="208"/>
      <c r="AI515" s="208"/>
      <c r="AJ515" s="208"/>
      <c r="AK515" s="208"/>
      <c r="AL515" s="208"/>
      <c r="AM515" s="208"/>
      <c r="AN515" s="208"/>
      <c r="AO515" s="208"/>
      <c r="AP515" s="208"/>
      <c r="AQ515" s="208"/>
      <c r="AR515" s="208"/>
      <c r="AS515" s="208"/>
      <c r="AT515" s="208"/>
      <c r="AU515" s="208"/>
      <c r="AV515" s="208"/>
      <c r="AW515" s="208"/>
      <c r="AX515" s="208"/>
      <c r="AY515" s="208"/>
      <c r="AZ515" s="208"/>
      <c r="BA515" s="208"/>
      <c r="BB515" s="208"/>
      <c r="BC515" s="208"/>
      <c r="BD515" s="208"/>
      <c r="BE515" s="208"/>
      <c r="BF515" s="208"/>
      <c r="BG515" s="208"/>
      <c r="BH515" s="208"/>
    </row>
    <row r="516" spans="1:60" outlineLevel="1" x14ac:dyDescent="0.25">
      <c r="A516" s="246">
        <v>203</v>
      </c>
      <c r="B516" s="247" t="s">
        <v>691</v>
      </c>
      <c r="C516" s="256" t="s">
        <v>692</v>
      </c>
      <c r="D516" s="248" t="s">
        <v>686</v>
      </c>
      <c r="E516" s="249">
        <v>1</v>
      </c>
      <c r="F516" s="250"/>
      <c r="G516" s="251">
        <f>ROUND(E516*F516,2)</f>
        <v>0</v>
      </c>
      <c r="H516" s="228">
        <v>0</v>
      </c>
      <c r="I516" s="227">
        <f>ROUND(E516*H516,2)</f>
        <v>0</v>
      </c>
      <c r="J516" s="228">
        <v>3000</v>
      </c>
      <c r="K516" s="227">
        <f>ROUND(E516*J516,2)</f>
        <v>3000</v>
      </c>
      <c r="L516" s="227">
        <v>15</v>
      </c>
      <c r="M516" s="227">
        <f>G516*(1+L516/100)</f>
        <v>0</v>
      </c>
      <c r="N516" s="227">
        <v>0</v>
      </c>
      <c r="O516" s="227">
        <f>ROUND(E516*N516,2)</f>
        <v>0</v>
      </c>
      <c r="P516" s="227">
        <v>0</v>
      </c>
      <c r="Q516" s="227">
        <f>ROUND(E516*P516,2)</f>
        <v>0</v>
      </c>
      <c r="R516" s="227"/>
      <c r="S516" s="227" t="s">
        <v>173</v>
      </c>
      <c r="T516" s="227" t="s">
        <v>138</v>
      </c>
      <c r="U516" s="227">
        <v>0</v>
      </c>
      <c r="V516" s="227">
        <f>ROUND(E516*U516,2)</f>
        <v>0</v>
      </c>
      <c r="W516" s="227"/>
      <c r="X516" s="227" t="s">
        <v>687</v>
      </c>
      <c r="Y516" s="208"/>
      <c r="Z516" s="208"/>
      <c r="AA516" s="208"/>
      <c r="AB516" s="208"/>
      <c r="AC516" s="208"/>
      <c r="AD516" s="208"/>
      <c r="AE516" s="208"/>
      <c r="AF516" s="208"/>
      <c r="AG516" s="208" t="s">
        <v>688</v>
      </c>
      <c r="AH516" s="208"/>
      <c r="AI516" s="208"/>
      <c r="AJ516" s="208"/>
      <c r="AK516" s="208"/>
      <c r="AL516" s="208"/>
      <c r="AM516" s="208"/>
      <c r="AN516" s="208"/>
      <c r="AO516" s="208"/>
      <c r="AP516" s="208"/>
      <c r="AQ516" s="208"/>
      <c r="AR516" s="208"/>
      <c r="AS516" s="208"/>
      <c r="AT516" s="208"/>
      <c r="AU516" s="208"/>
      <c r="AV516" s="208"/>
      <c r="AW516" s="208"/>
      <c r="AX516" s="208"/>
      <c r="AY516" s="208"/>
      <c r="AZ516" s="208"/>
      <c r="BA516" s="208"/>
      <c r="BB516" s="208"/>
      <c r="BC516" s="208"/>
      <c r="BD516" s="208"/>
      <c r="BE516" s="208"/>
      <c r="BF516" s="208"/>
      <c r="BG516" s="208"/>
      <c r="BH516" s="208"/>
    </row>
    <row r="517" spans="1:60" outlineLevel="1" x14ac:dyDescent="0.25">
      <c r="A517" s="246">
        <v>204</v>
      </c>
      <c r="B517" s="247" t="s">
        <v>693</v>
      </c>
      <c r="C517" s="256" t="s">
        <v>694</v>
      </c>
      <c r="D517" s="248" t="s">
        <v>686</v>
      </c>
      <c r="E517" s="249">
        <v>1</v>
      </c>
      <c r="F517" s="250"/>
      <c r="G517" s="251">
        <f>ROUND(E517*F517,2)</f>
        <v>0</v>
      </c>
      <c r="H517" s="228">
        <v>0</v>
      </c>
      <c r="I517" s="227">
        <f>ROUND(E517*H517,2)</f>
        <v>0</v>
      </c>
      <c r="J517" s="228">
        <v>2000</v>
      </c>
      <c r="K517" s="227">
        <f>ROUND(E517*J517,2)</f>
        <v>2000</v>
      </c>
      <c r="L517" s="227">
        <v>15</v>
      </c>
      <c r="M517" s="227">
        <f>G517*(1+L517/100)</f>
        <v>0</v>
      </c>
      <c r="N517" s="227">
        <v>0</v>
      </c>
      <c r="O517" s="227">
        <f>ROUND(E517*N517,2)</f>
        <v>0</v>
      </c>
      <c r="P517" s="227">
        <v>0</v>
      </c>
      <c r="Q517" s="227">
        <f>ROUND(E517*P517,2)</f>
        <v>0</v>
      </c>
      <c r="R517" s="227"/>
      <c r="S517" s="227" t="s">
        <v>173</v>
      </c>
      <c r="T517" s="227" t="s">
        <v>138</v>
      </c>
      <c r="U517" s="227">
        <v>0</v>
      </c>
      <c r="V517" s="227">
        <f>ROUND(E517*U517,2)</f>
        <v>0</v>
      </c>
      <c r="W517" s="227"/>
      <c r="X517" s="227" t="s">
        <v>687</v>
      </c>
      <c r="Y517" s="208"/>
      <c r="Z517" s="208"/>
      <c r="AA517" s="208"/>
      <c r="AB517" s="208"/>
      <c r="AC517" s="208"/>
      <c r="AD517" s="208"/>
      <c r="AE517" s="208"/>
      <c r="AF517" s="208"/>
      <c r="AG517" s="208" t="s">
        <v>688</v>
      </c>
      <c r="AH517" s="208"/>
      <c r="AI517" s="208"/>
      <c r="AJ517" s="208"/>
      <c r="AK517" s="208"/>
      <c r="AL517" s="208"/>
      <c r="AM517" s="208"/>
      <c r="AN517" s="208"/>
      <c r="AO517" s="208"/>
      <c r="AP517" s="208"/>
      <c r="AQ517" s="208"/>
      <c r="AR517" s="208"/>
      <c r="AS517" s="208"/>
      <c r="AT517" s="208"/>
      <c r="AU517" s="208"/>
      <c r="AV517" s="208"/>
      <c r="AW517" s="208"/>
      <c r="AX517" s="208"/>
      <c r="AY517" s="208"/>
      <c r="AZ517" s="208"/>
      <c r="BA517" s="208"/>
      <c r="BB517" s="208"/>
      <c r="BC517" s="208"/>
      <c r="BD517" s="208"/>
      <c r="BE517" s="208"/>
      <c r="BF517" s="208"/>
      <c r="BG517" s="208"/>
      <c r="BH517" s="208"/>
    </row>
    <row r="518" spans="1:60" outlineLevel="1" x14ac:dyDescent="0.25">
      <c r="A518" s="246">
        <v>205</v>
      </c>
      <c r="B518" s="247" t="s">
        <v>695</v>
      </c>
      <c r="C518" s="256" t="s">
        <v>696</v>
      </c>
      <c r="D518" s="248" t="s">
        <v>686</v>
      </c>
      <c r="E518" s="249">
        <v>1</v>
      </c>
      <c r="F518" s="250"/>
      <c r="G518" s="251">
        <f>ROUND(E518*F518,2)</f>
        <v>0</v>
      </c>
      <c r="H518" s="228">
        <v>0</v>
      </c>
      <c r="I518" s="227">
        <f>ROUND(E518*H518,2)</f>
        <v>0</v>
      </c>
      <c r="J518" s="228">
        <v>1000</v>
      </c>
      <c r="K518" s="227">
        <f>ROUND(E518*J518,2)</f>
        <v>1000</v>
      </c>
      <c r="L518" s="227">
        <v>15</v>
      </c>
      <c r="M518" s="227">
        <f>G518*(1+L518/100)</f>
        <v>0</v>
      </c>
      <c r="N518" s="227">
        <v>0</v>
      </c>
      <c r="O518" s="227">
        <f>ROUND(E518*N518,2)</f>
        <v>0</v>
      </c>
      <c r="P518" s="227">
        <v>0</v>
      </c>
      <c r="Q518" s="227">
        <f>ROUND(E518*P518,2)</f>
        <v>0</v>
      </c>
      <c r="R518" s="227"/>
      <c r="S518" s="227" t="s">
        <v>173</v>
      </c>
      <c r="T518" s="227" t="s">
        <v>138</v>
      </c>
      <c r="U518" s="227">
        <v>0</v>
      </c>
      <c r="V518" s="227">
        <f>ROUND(E518*U518,2)</f>
        <v>0</v>
      </c>
      <c r="W518" s="227"/>
      <c r="X518" s="227" t="s">
        <v>687</v>
      </c>
      <c r="Y518" s="208"/>
      <c r="Z518" s="208"/>
      <c r="AA518" s="208"/>
      <c r="AB518" s="208"/>
      <c r="AC518" s="208"/>
      <c r="AD518" s="208"/>
      <c r="AE518" s="208"/>
      <c r="AF518" s="208"/>
      <c r="AG518" s="208" t="s">
        <v>688</v>
      </c>
      <c r="AH518" s="208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08"/>
      <c r="AT518" s="208"/>
      <c r="AU518" s="208"/>
      <c r="AV518" s="208"/>
      <c r="AW518" s="208"/>
      <c r="AX518" s="208"/>
      <c r="AY518" s="208"/>
      <c r="AZ518" s="208"/>
      <c r="BA518" s="208"/>
      <c r="BB518" s="208"/>
      <c r="BC518" s="208"/>
      <c r="BD518" s="208"/>
      <c r="BE518" s="208"/>
      <c r="BF518" s="208"/>
      <c r="BG518" s="208"/>
      <c r="BH518" s="208"/>
    </row>
    <row r="519" spans="1:60" outlineLevel="1" x14ac:dyDescent="0.25">
      <c r="A519" s="246">
        <v>206</v>
      </c>
      <c r="B519" s="247" t="s">
        <v>697</v>
      </c>
      <c r="C519" s="256" t="s">
        <v>698</v>
      </c>
      <c r="D519" s="248" t="s">
        <v>686</v>
      </c>
      <c r="E519" s="249">
        <v>1</v>
      </c>
      <c r="F519" s="250"/>
      <c r="G519" s="251">
        <f>ROUND(E519*F519,2)</f>
        <v>0</v>
      </c>
      <c r="H519" s="228">
        <v>0</v>
      </c>
      <c r="I519" s="227">
        <f>ROUND(E519*H519,2)</f>
        <v>0</v>
      </c>
      <c r="J519" s="228">
        <v>200</v>
      </c>
      <c r="K519" s="227">
        <f>ROUND(E519*J519,2)</f>
        <v>200</v>
      </c>
      <c r="L519" s="227">
        <v>15</v>
      </c>
      <c r="M519" s="227">
        <f>G519*(1+L519/100)</f>
        <v>0</v>
      </c>
      <c r="N519" s="227">
        <v>0</v>
      </c>
      <c r="O519" s="227">
        <f>ROUND(E519*N519,2)</f>
        <v>0</v>
      </c>
      <c r="P519" s="227">
        <v>0</v>
      </c>
      <c r="Q519" s="227">
        <f>ROUND(E519*P519,2)</f>
        <v>0</v>
      </c>
      <c r="R519" s="227"/>
      <c r="S519" s="227" t="s">
        <v>173</v>
      </c>
      <c r="T519" s="227" t="s">
        <v>138</v>
      </c>
      <c r="U519" s="227">
        <v>0</v>
      </c>
      <c r="V519" s="227">
        <f>ROUND(E519*U519,2)</f>
        <v>0</v>
      </c>
      <c r="W519" s="227"/>
      <c r="X519" s="227" t="s">
        <v>687</v>
      </c>
      <c r="Y519" s="208"/>
      <c r="Z519" s="208"/>
      <c r="AA519" s="208"/>
      <c r="AB519" s="208"/>
      <c r="AC519" s="208"/>
      <c r="AD519" s="208"/>
      <c r="AE519" s="208"/>
      <c r="AF519" s="208"/>
      <c r="AG519" s="208" t="s">
        <v>688</v>
      </c>
      <c r="AH519" s="208"/>
      <c r="AI519" s="208"/>
      <c r="AJ519" s="208"/>
      <c r="AK519" s="208"/>
      <c r="AL519" s="208"/>
      <c r="AM519" s="208"/>
      <c r="AN519" s="208"/>
      <c r="AO519" s="208"/>
      <c r="AP519" s="208"/>
      <c r="AQ519" s="208"/>
      <c r="AR519" s="208"/>
      <c r="AS519" s="208"/>
      <c r="AT519" s="208"/>
      <c r="AU519" s="208"/>
      <c r="AV519" s="208"/>
      <c r="AW519" s="208"/>
      <c r="AX519" s="208"/>
      <c r="AY519" s="208"/>
      <c r="AZ519" s="208"/>
      <c r="BA519" s="208"/>
      <c r="BB519" s="208"/>
      <c r="BC519" s="208"/>
      <c r="BD519" s="208"/>
      <c r="BE519" s="208"/>
      <c r="BF519" s="208"/>
      <c r="BG519" s="208"/>
      <c r="BH519" s="208"/>
    </row>
    <row r="520" spans="1:60" outlineLevel="1" x14ac:dyDescent="0.25">
      <c r="A520" s="246">
        <v>207</v>
      </c>
      <c r="B520" s="247" t="s">
        <v>699</v>
      </c>
      <c r="C520" s="256" t="s">
        <v>700</v>
      </c>
      <c r="D520" s="248" t="s">
        <v>686</v>
      </c>
      <c r="E520" s="249">
        <v>1</v>
      </c>
      <c r="F520" s="250"/>
      <c r="G520" s="251">
        <f>ROUND(E520*F520,2)</f>
        <v>0</v>
      </c>
      <c r="H520" s="228">
        <v>0</v>
      </c>
      <c r="I520" s="227">
        <f>ROUND(E520*H520,2)</f>
        <v>0</v>
      </c>
      <c r="J520" s="228">
        <v>1000</v>
      </c>
      <c r="K520" s="227">
        <f>ROUND(E520*J520,2)</f>
        <v>1000</v>
      </c>
      <c r="L520" s="227">
        <v>15</v>
      </c>
      <c r="M520" s="227">
        <f>G520*(1+L520/100)</f>
        <v>0</v>
      </c>
      <c r="N520" s="227">
        <v>0</v>
      </c>
      <c r="O520" s="227">
        <f>ROUND(E520*N520,2)</f>
        <v>0</v>
      </c>
      <c r="P520" s="227">
        <v>0</v>
      </c>
      <c r="Q520" s="227">
        <f>ROUND(E520*P520,2)</f>
        <v>0</v>
      </c>
      <c r="R520" s="227"/>
      <c r="S520" s="227" t="s">
        <v>173</v>
      </c>
      <c r="T520" s="227" t="s">
        <v>138</v>
      </c>
      <c r="U520" s="227">
        <v>0</v>
      </c>
      <c r="V520" s="227">
        <f>ROUND(E520*U520,2)</f>
        <v>0</v>
      </c>
      <c r="W520" s="227"/>
      <c r="X520" s="227" t="s">
        <v>687</v>
      </c>
      <c r="Y520" s="208"/>
      <c r="Z520" s="208"/>
      <c r="AA520" s="208"/>
      <c r="AB520" s="208"/>
      <c r="AC520" s="208"/>
      <c r="AD520" s="208"/>
      <c r="AE520" s="208"/>
      <c r="AF520" s="208"/>
      <c r="AG520" s="208" t="s">
        <v>688</v>
      </c>
      <c r="AH520" s="208"/>
      <c r="AI520" s="208"/>
      <c r="AJ520" s="208"/>
      <c r="AK520" s="208"/>
      <c r="AL520" s="208"/>
      <c r="AM520" s="208"/>
      <c r="AN520" s="208"/>
      <c r="AO520" s="208"/>
      <c r="AP520" s="208"/>
      <c r="AQ520" s="208"/>
      <c r="AR520" s="208"/>
      <c r="AS520" s="208"/>
      <c r="AT520" s="208"/>
      <c r="AU520" s="208"/>
      <c r="AV520" s="208"/>
      <c r="AW520" s="208"/>
      <c r="AX520" s="208"/>
      <c r="AY520" s="208"/>
      <c r="AZ520" s="208"/>
      <c r="BA520" s="208"/>
      <c r="BB520" s="208"/>
      <c r="BC520" s="208"/>
      <c r="BD520" s="208"/>
      <c r="BE520" s="208"/>
      <c r="BF520" s="208"/>
      <c r="BG520" s="208"/>
      <c r="BH520" s="208"/>
    </row>
    <row r="521" spans="1:60" outlineLevel="1" x14ac:dyDescent="0.25">
      <c r="A521" s="240">
        <v>208</v>
      </c>
      <c r="B521" s="241" t="s">
        <v>701</v>
      </c>
      <c r="C521" s="254" t="s">
        <v>702</v>
      </c>
      <c r="D521" s="242" t="s">
        <v>686</v>
      </c>
      <c r="E521" s="243">
        <v>1</v>
      </c>
      <c r="F521" s="244"/>
      <c r="G521" s="245">
        <f>ROUND(E521*F521,2)</f>
        <v>0</v>
      </c>
      <c r="H521" s="228">
        <v>0</v>
      </c>
      <c r="I521" s="227">
        <f>ROUND(E521*H521,2)</f>
        <v>0</v>
      </c>
      <c r="J521" s="228">
        <v>2000</v>
      </c>
      <c r="K521" s="227">
        <f>ROUND(E521*J521,2)</f>
        <v>2000</v>
      </c>
      <c r="L521" s="227">
        <v>15</v>
      </c>
      <c r="M521" s="227">
        <f>G521*(1+L521/100)</f>
        <v>0</v>
      </c>
      <c r="N521" s="227">
        <v>0</v>
      </c>
      <c r="O521" s="227">
        <f>ROUND(E521*N521,2)</f>
        <v>0</v>
      </c>
      <c r="P521" s="227">
        <v>0</v>
      </c>
      <c r="Q521" s="227">
        <f>ROUND(E521*P521,2)</f>
        <v>0</v>
      </c>
      <c r="R521" s="227"/>
      <c r="S521" s="227" t="s">
        <v>173</v>
      </c>
      <c r="T521" s="227" t="s">
        <v>138</v>
      </c>
      <c r="U521" s="227">
        <v>0</v>
      </c>
      <c r="V521" s="227">
        <f>ROUND(E521*U521,2)</f>
        <v>0</v>
      </c>
      <c r="W521" s="227"/>
      <c r="X521" s="227" t="s">
        <v>687</v>
      </c>
      <c r="Y521" s="208"/>
      <c r="Z521" s="208"/>
      <c r="AA521" s="208"/>
      <c r="AB521" s="208"/>
      <c r="AC521" s="208"/>
      <c r="AD521" s="208"/>
      <c r="AE521" s="208"/>
      <c r="AF521" s="208"/>
      <c r="AG521" s="208" t="s">
        <v>688</v>
      </c>
      <c r="AH521" s="208"/>
      <c r="AI521" s="208"/>
      <c r="AJ521" s="208"/>
      <c r="AK521" s="208"/>
      <c r="AL521" s="208"/>
      <c r="AM521" s="208"/>
      <c r="AN521" s="208"/>
      <c r="AO521" s="208"/>
      <c r="AP521" s="208"/>
      <c r="AQ521" s="208"/>
      <c r="AR521" s="208"/>
      <c r="AS521" s="208"/>
      <c r="AT521" s="208"/>
      <c r="AU521" s="208"/>
      <c r="AV521" s="208"/>
      <c r="AW521" s="208"/>
      <c r="AX521" s="208"/>
      <c r="AY521" s="208"/>
      <c r="AZ521" s="208"/>
      <c r="BA521" s="208"/>
      <c r="BB521" s="208"/>
      <c r="BC521" s="208"/>
      <c r="BD521" s="208"/>
      <c r="BE521" s="208"/>
      <c r="BF521" s="208"/>
      <c r="BG521" s="208"/>
      <c r="BH521" s="208"/>
    </row>
    <row r="522" spans="1:60" x14ac:dyDescent="0.25">
      <c r="A522" s="3"/>
      <c r="B522" s="4"/>
      <c r="C522" s="259"/>
      <c r="D522" s="6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AE522">
        <v>15</v>
      </c>
      <c r="AF522">
        <v>21</v>
      </c>
      <c r="AG522" t="s">
        <v>119</v>
      </c>
    </row>
    <row r="523" spans="1:60" x14ac:dyDescent="0.25">
      <c r="A523" s="211"/>
      <c r="B523" s="212" t="s">
        <v>31</v>
      </c>
      <c r="C523" s="260"/>
      <c r="D523" s="213"/>
      <c r="E523" s="214"/>
      <c r="F523" s="214"/>
      <c r="G523" s="252">
        <f>G8+G32+G38+G114+G139+G142+G155+G192+G194+G203+G205+G213+G220+G251+G258+G297+G307+G338+G384+G415+G429+G455+G461+G499+G503+G513</f>
        <v>0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AE523">
        <f>SUMIF(L7:L521,AE522,G7:G521)</f>
        <v>0</v>
      </c>
      <c r="AF523">
        <f>SUMIF(L7:L521,AF522,G7:G521)</f>
        <v>0</v>
      </c>
      <c r="AG523" t="s">
        <v>703</v>
      </c>
    </row>
    <row r="524" spans="1:60" x14ac:dyDescent="0.25">
      <c r="A524" s="3"/>
      <c r="B524" s="4"/>
      <c r="C524" s="259"/>
      <c r="D524" s="6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60" x14ac:dyDescent="0.25">
      <c r="A525" s="3"/>
      <c r="B525" s="4"/>
      <c r="C525" s="259"/>
      <c r="D525" s="6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60" x14ac:dyDescent="0.25">
      <c r="A526" s="215" t="s">
        <v>704</v>
      </c>
      <c r="B526" s="215"/>
      <c r="C526" s="261"/>
      <c r="D526" s="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60" x14ac:dyDescent="0.25">
      <c r="A527" s="216"/>
      <c r="B527" s="217"/>
      <c r="C527" s="262"/>
      <c r="D527" s="217"/>
      <c r="E527" s="217"/>
      <c r="F527" s="217"/>
      <c r="G527" s="218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AG527" t="s">
        <v>705</v>
      </c>
    </row>
    <row r="528" spans="1:60" x14ac:dyDescent="0.25">
      <c r="A528" s="219"/>
      <c r="B528" s="220"/>
      <c r="C528" s="263"/>
      <c r="D528" s="220"/>
      <c r="E528" s="220"/>
      <c r="F528" s="220"/>
      <c r="G528" s="22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33" x14ac:dyDescent="0.25">
      <c r="A529" s="219"/>
      <c r="B529" s="220"/>
      <c r="C529" s="263"/>
      <c r="D529" s="220"/>
      <c r="E529" s="220"/>
      <c r="F529" s="220"/>
      <c r="G529" s="22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33" x14ac:dyDescent="0.25">
      <c r="A530" s="219"/>
      <c r="B530" s="220"/>
      <c r="C530" s="263"/>
      <c r="D530" s="220"/>
      <c r="E530" s="220"/>
      <c r="F530" s="220"/>
      <c r="G530" s="22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33" x14ac:dyDescent="0.25">
      <c r="A531" s="222"/>
      <c r="B531" s="223"/>
      <c r="C531" s="264"/>
      <c r="D531" s="223"/>
      <c r="E531" s="223"/>
      <c r="F531" s="223"/>
      <c r="G531" s="22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33" x14ac:dyDescent="0.25">
      <c r="A532" s="3"/>
      <c r="B532" s="4"/>
      <c r="C532" s="259"/>
      <c r="D532" s="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33" x14ac:dyDescent="0.25">
      <c r="C533" s="265"/>
      <c r="D533" s="10"/>
      <c r="AG533" t="s">
        <v>706</v>
      </c>
    </row>
    <row r="534" spans="1:33" x14ac:dyDescent="0.25">
      <c r="D534" s="10"/>
    </row>
    <row r="535" spans="1:33" x14ac:dyDescent="0.25">
      <c r="D535" s="10"/>
    </row>
    <row r="536" spans="1:33" x14ac:dyDescent="0.25">
      <c r="D536" s="10"/>
    </row>
    <row r="537" spans="1:33" x14ac:dyDescent="0.25">
      <c r="D537" s="10"/>
    </row>
    <row r="538" spans="1:33" x14ac:dyDescent="0.25">
      <c r="D538" s="10"/>
    </row>
    <row r="539" spans="1:33" x14ac:dyDescent="0.25">
      <c r="D539" s="10"/>
    </row>
    <row r="540" spans="1:33" x14ac:dyDescent="0.25">
      <c r="D540" s="10"/>
    </row>
    <row r="541" spans="1:33" x14ac:dyDescent="0.25">
      <c r="D541" s="10"/>
    </row>
    <row r="542" spans="1:33" x14ac:dyDescent="0.25">
      <c r="D542" s="10"/>
    </row>
    <row r="543" spans="1:33" x14ac:dyDescent="0.25">
      <c r="D543" s="10"/>
    </row>
    <row r="544" spans="1:33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526:C526"/>
    <mergeCell ref="A527:G53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byt č.6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'byt č.6'!Názvy_tisku</vt:lpstr>
      <vt:lpstr>oadresa</vt:lpstr>
      <vt:lpstr>Stavba!Objednatel</vt:lpstr>
      <vt:lpstr>Stavba!Objekt</vt:lpstr>
      <vt:lpstr>'byt č.6'!Oblast_tisku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2024-03-25T13:20:49Z</dcterms:modified>
</cp:coreProperties>
</file>