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nb25\Documents\poliklinika B KRNOV\rozpočty\"/>
    </mc:Choice>
  </mc:AlternateContent>
  <bookViews>
    <workbookView xWindow="0" yWindow="0" windowWidth="0" windowHeight="0"/>
  </bookViews>
  <sheets>
    <sheet name="Rekapitulace stavby" sheetId="1" r:id="rId1"/>
    <sheet name="1.1 - Stavební část" sheetId="2" r:id="rId2"/>
    <sheet name="1.2 - Zdravotechnika" sheetId="3" r:id="rId3"/>
    <sheet name="1.3 - Elektroinstalace" sheetId="4" r:id="rId4"/>
    <sheet name="1.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'1.1 - Stavební část'!$C$141:$K$1787</definedName>
    <definedName name="_xlnm.Print_Area" localSheetId="1">'1.1 - Stavební část'!$C$4:$J$76,'1.1 - Stavební část'!$C$82:$J$123,'1.1 - Stavební část'!$C$129:$K$1787</definedName>
    <definedName name="_xlnm.Print_Titles" localSheetId="1">'1.1 - Stavební část'!$141:$141</definedName>
    <definedName name="_xlnm._FilterDatabase" localSheetId="2" hidden="1">'1.2 - Zdravotechnika'!$C$124:$K$336</definedName>
    <definedName name="_xlnm.Print_Area" localSheetId="2">'1.2 - Zdravotechnika'!$C$4:$J$76,'1.2 - Zdravotechnika'!$C$82:$J$106,'1.2 - Zdravotechnika'!$C$112:$K$336</definedName>
    <definedName name="_xlnm.Print_Titles" localSheetId="2">'1.2 - Zdravotechnika'!$124:$124</definedName>
    <definedName name="_xlnm._FilterDatabase" localSheetId="3" hidden="1">'1.3 - Elektroinstalace'!$C$119:$K$337</definedName>
    <definedName name="_xlnm.Print_Area" localSheetId="3">'1.3 - Elektroinstalace'!$C$4:$J$76,'1.3 - Elektroinstalace'!$C$82:$J$101,'1.3 - Elektroinstalace'!$C$107:$K$337</definedName>
    <definedName name="_xlnm.Print_Titles" localSheetId="3">'1.3 - Elektroinstalace'!$119:$119</definedName>
    <definedName name="_xlnm._FilterDatabase" localSheetId="4" hidden="1">'1.4 - VRN'!$C$122:$K$172</definedName>
    <definedName name="_xlnm.Print_Area" localSheetId="4">'1.4 - VRN'!$C$4:$J$76,'1.4 - VRN'!$C$82:$J$104,'1.4 - VRN'!$C$110:$K$172</definedName>
    <definedName name="_xlnm.Print_Titles" localSheetId="4">'1.4 - VRN'!$122:$122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68"/>
  <c r="BH168"/>
  <c r="BG168"/>
  <c r="BF168"/>
  <c r="T168"/>
  <c r="T167"/>
  <c r="R168"/>
  <c r="R167"/>
  <c r="P168"/>
  <c r="P167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T151"/>
  <c r="R152"/>
  <c r="R151"/>
  <c r="P152"/>
  <c r="P151"/>
  <c r="BI146"/>
  <c r="BH146"/>
  <c r="BG146"/>
  <c r="BF146"/>
  <c r="T146"/>
  <c r="T145"/>
  <c r="R146"/>
  <c r="R145"/>
  <c r="P146"/>
  <c r="P145"/>
  <c r="BI140"/>
  <c r="BH140"/>
  <c r="BG140"/>
  <c r="BF140"/>
  <c r="T140"/>
  <c r="T130"/>
  <c r="R140"/>
  <c r="R130"/>
  <c r="P140"/>
  <c r="P13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4" r="J37"/>
  <c r="J36"/>
  <c i="1" r="AY97"/>
  <c i="4" r="J35"/>
  <c i="1" r="AX97"/>
  <c i="4"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3" r="J37"/>
  <c r="J36"/>
  <c i="1" r="AY96"/>
  <c i="3" r="J35"/>
  <c i="1" r="AX96"/>
  <c i="3"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85"/>
  <c i="2" r="J37"/>
  <c r="J36"/>
  <c i="1" r="AY95"/>
  <c i="2" r="J35"/>
  <c i="1" r="AX95"/>
  <c i="2" r="BI1747"/>
  <c r="BH1747"/>
  <c r="BG1747"/>
  <c r="BF1747"/>
  <c r="T1747"/>
  <c r="R1747"/>
  <c r="P1747"/>
  <c r="BI1706"/>
  <c r="BH1706"/>
  <c r="BG1706"/>
  <c r="BF1706"/>
  <c r="T1706"/>
  <c r="R1706"/>
  <c r="P1706"/>
  <c r="BI1680"/>
  <c r="BH1680"/>
  <c r="BG1680"/>
  <c r="BF1680"/>
  <c r="T1680"/>
  <c r="R1680"/>
  <c r="P1680"/>
  <c r="BI1669"/>
  <c r="BH1669"/>
  <c r="BG1669"/>
  <c r="BF1669"/>
  <c r="T1669"/>
  <c r="R1669"/>
  <c r="P1669"/>
  <c r="BI1649"/>
  <c r="BH1649"/>
  <c r="BG1649"/>
  <c r="BF1649"/>
  <c r="T1649"/>
  <c r="R1649"/>
  <c r="P1649"/>
  <c r="BI1618"/>
  <c r="BH1618"/>
  <c r="BG1618"/>
  <c r="BF1618"/>
  <c r="T1618"/>
  <c r="R1618"/>
  <c r="P1618"/>
  <c r="BI1588"/>
  <c r="BH1588"/>
  <c r="BG1588"/>
  <c r="BF1588"/>
  <c r="T1588"/>
  <c r="R1588"/>
  <c r="P1588"/>
  <c r="BI1570"/>
  <c r="BH1570"/>
  <c r="BG1570"/>
  <c r="BF1570"/>
  <c r="T1570"/>
  <c r="R1570"/>
  <c r="P1570"/>
  <c r="BI1552"/>
  <c r="BH1552"/>
  <c r="BG1552"/>
  <c r="BF1552"/>
  <c r="T1552"/>
  <c r="R1552"/>
  <c r="P1552"/>
  <c r="BI1534"/>
  <c r="BH1534"/>
  <c r="BG1534"/>
  <c r="BF1534"/>
  <c r="T1534"/>
  <c r="R1534"/>
  <c r="P1534"/>
  <c r="BI1530"/>
  <c r="BH1530"/>
  <c r="BG1530"/>
  <c r="BF1530"/>
  <c r="T1530"/>
  <c r="R1530"/>
  <c r="P1530"/>
  <c r="BI1524"/>
  <c r="BH1524"/>
  <c r="BG1524"/>
  <c r="BF1524"/>
  <c r="T1524"/>
  <c r="R1524"/>
  <c r="P1524"/>
  <c r="BI1510"/>
  <c r="BH1510"/>
  <c r="BG1510"/>
  <c r="BF1510"/>
  <c r="T1510"/>
  <c r="R1510"/>
  <c r="P1510"/>
  <c r="BI1495"/>
  <c r="BH1495"/>
  <c r="BG1495"/>
  <c r="BF1495"/>
  <c r="T1495"/>
  <c r="R1495"/>
  <c r="P1495"/>
  <c r="BI1481"/>
  <c r="BH1481"/>
  <c r="BG1481"/>
  <c r="BF1481"/>
  <c r="T1481"/>
  <c r="R1481"/>
  <c r="P1481"/>
  <c r="BI1467"/>
  <c r="BH1467"/>
  <c r="BG1467"/>
  <c r="BF1467"/>
  <c r="T1467"/>
  <c r="R1467"/>
  <c r="P1467"/>
  <c r="BI1447"/>
  <c r="BH1447"/>
  <c r="BG1447"/>
  <c r="BF1447"/>
  <c r="T1447"/>
  <c r="R1447"/>
  <c r="P1447"/>
  <c r="BI1426"/>
  <c r="BH1426"/>
  <c r="BG1426"/>
  <c r="BF1426"/>
  <c r="T1426"/>
  <c r="R1426"/>
  <c r="P1426"/>
  <c r="BI1413"/>
  <c r="BH1413"/>
  <c r="BG1413"/>
  <c r="BF1413"/>
  <c r="T1413"/>
  <c r="R1413"/>
  <c r="P1413"/>
  <c r="BI1400"/>
  <c r="BH1400"/>
  <c r="BG1400"/>
  <c r="BF1400"/>
  <c r="T1400"/>
  <c r="R1400"/>
  <c r="P1400"/>
  <c r="BI1379"/>
  <c r="BH1379"/>
  <c r="BG1379"/>
  <c r="BF1379"/>
  <c r="T1379"/>
  <c r="R1379"/>
  <c r="P1379"/>
  <c r="BI1357"/>
  <c r="BH1357"/>
  <c r="BG1357"/>
  <c r="BF1357"/>
  <c r="T1357"/>
  <c r="R1357"/>
  <c r="P1357"/>
  <c r="BI1335"/>
  <c r="BH1335"/>
  <c r="BG1335"/>
  <c r="BF1335"/>
  <c r="T1335"/>
  <c r="R1335"/>
  <c r="P1335"/>
  <c r="BI1331"/>
  <c r="BH1331"/>
  <c r="BG1331"/>
  <c r="BF1331"/>
  <c r="T1331"/>
  <c r="R1331"/>
  <c r="P1331"/>
  <c r="BI1318"/>
  <c r="BH1318"/>
  <c r="BG1318"/>
  <c r="BF1318"/>
  <c r="T1318"/>
  <c r="R1318"/>
  <c r="P1318"/>
  <c r="BI1305"/>
  <c r="BH1305"/>
  <c r="BG1305"/>
  <c r="BF1305"/>
  <c r="T1305"/>
  <c r="R1305"/>
  <c r="P1305"/>
  <c r="BI1277"/>
  <c r="BH1277"/>
  <c r="BG1277"/>
  <c r="BF1277"/>
  <c r="T1277"/>
  <c r="R1277"/>
  <c r="P1277"/>
  <c r="BI1255"/>
  <c r="BH1255"/>
  <c r="BG1255"/>
  <c r="BF1255"/>
  <c r="T1255"/>
  <c r="R1255"/>
  <c r="P1255"/>
  <c r="BI1242"/>
  <c r="BH1242"/>
  <c r="BG1242"/>
  <c r="BF1242"/>
  <c r="T1242"/>
  <c r="R1242"/>
  <c r="P1242"/>
  <c r="BI1233"/>
  <c r="BH1233"/>
  <c r="BG1233"/>
  <c r="BF1233"/>
  <c r="T1233"/>
  <c r="R1233"/>
  <c r="P1233"/>
  <c r="BI1220"/>
  <c r="BH1220"/>
  <c r="BG1220"/>
  <c r="BF1220"/>
  <c r="T1220"/>
  <c r="R1220"/>
  <c r="P1220"/>
  <c r="BI1212"/>
  <c r="BH1212"/>
  <c r="BG1212"/>
  <c r="BF1212"/>
  <c r="T1212"/>
  <c r="R1212"/>
  <c r="P1212"/>
  <c r="BI1205"/>
  <c r="BH1205"/>
  <c r="BG1205"/>
  <c r="BF1205"/>
  <c r="T1205"/>
  <c r="R1205"/>
  <c r="P1205"/>
  <c r="BI1198"/>
  <c r="BH1198"/>
  <c r="BG1198"/>
  <c r="BF1198"/>
  <c r="T1198"/>
  <c r="R1198"/>
  <c r="P1198"/>
  <c r="BI1191"/>
  <c r="BH1191"/>
  <c r="BG1191"/>
  <c r="BF1191"/>
  <c r="T1191"/>
  <c r="R1191"/>
  <c r="P1191"/>
  <c r="BI1184"/>
  <c r="BH1184"/>
  <c r="BG1184"/>
  <c r="BF1184"/>
  <c r="T1184"/>
  <c r="R1184"/>
  <c r="P1184"/>
  <c r="BI1177"/>
  <c r="BH1177"/>
  <c r="BG1177"/>
  <c r="BF1177"/>
  <c r="T1177"/>
  <c r="R1177"/>
  <c r="P1177"/>
  <c r="BI1173"/>
  <c r="BH1173"/>
  <c r="BG1173"/>
  <c r="BF1173"/>
  <c r="T1173"/>
  <c r="R1173"/>
  <c r="P1173"/>
  <c r="BI1166"/>
  <c r="BH1166"/>
  <c r="BG1166"/>
  <c r="BF1166"/>
  <c r="T1166"/>
  <c r="R1166"/>
  <c r="P1166"/>
  <c r="BI1159"/>
  <c r="BH1159"/>
  <c r="BG1159"/>
  <c r="BF1159"/>
  <c r="T1159"/>
  <c r="R1159"/>
  <c r="P1159"/>
  <c r="BI1155"/>
  <c r="BH1155"/>
  <c r="BG1155"/>
  <c r="BF1155"/>
  <c r="T1155"/>
  <c r="R1155"/>
  <c r="P1155"/>
  <c r="BI1148"/>
  <c r="BH1148"/>
  <c r="BG1148"/>
  <c r="BF1148"/>
  <c r="T1148"/>
  <c r="R1148"/>
  <c r="P1148"/>
  <c r="BI1139"/>
  <c r="BH1139"/>
  <c r="BG1139"/>
  <c r="BF1139"/>
  <c r="T1139"/>
  <c r="R1139"/>
  <c r="P1139"/>
  <c r="BI1131"/>
  <c r="BH1131"/>
  <c r="BG1131"/>
  <c r="BF1131"/>
  <c r="T1131"/>
  <c r="R1131"/>
  <c r="P1131"/>
  <c r="BI1122"/>
  <c r="BH1122"/>
  <c r="BG1122"/>
  <c r="BF1122"/>
  <c r="T1122"/>
  <c r="R1122"/>
  <c r="P1122"/>
  <c r="BI1115"/>
  <c r="BH1115"/>
  <c r="BG1115"/>
  <c r="BF1115"/>
  <c r="T1115"/>
  <c r="R1115"/>
  <c r="P1115"/>
  <c r="BI1108"/>
  <c r="BH1108"/>
  <c r="BG1108"/>
  <c r="BF1108"/>
  <c r="T1108"/>
  <c r="R1108"/>
  <c r="P1108"/>
  <c r="BI1098"/>
  <c r="BH1098"/>
  <c r="BG1098"/>
  <c r="BF1098"/>
  <c r="T1098"/>
  <c r="R1098"/>
  <c r="P1098"/>
  <c r="BI1091"/>
  <c r="BH1091"/>
  <c r="BG1091"/>
  <c r="BF1091"/>
  <c r="T1091"/>
  <c r="R1091"/>
  <c r="P1091"/>
  <c r="BI1084"/>
  <c r="BH1084"/>
  <c r="BG1084"/>
  <c r="BF1084"/>
  <c r="T1084"/>
  <c r="R1084"/>
  <c r="P1084"/>
  <c r="BI1077"/>
  <c r="BH1077"/>
  <c r="BG1077"/>
  <c r="BF1077"/>
  <c r="T1077"/>
  <c r="R1077"/>
  <c r="P1077"/>
  <c r="BI1070"/>
  <c r="BH1070"/>
  <c r="BG1070"/>
  <c r="BF1070"/>
  <c r="T1070"/>
  <c r="R1070"/>
  <c r="P1070"/>
  <c r="BI1066"/>
  <c r="BH1066"/>
  <c r="BG1066"/>
  <c r="BF1066"/>
  <c r="T1066"/>
  <c r="R1066"/>
  <c r="P1066"/>
  <c r="BI1060"/>
  <c r="BH1060"/>
  <c r="BG1060"/>
  <c r="BF1060"/>
  <c r="T1060"/>
  <c r="R1060"/>
  <c r="P1060"/>
  <c r="BI1053"/>
  <c r="BH1053"/>
  <c r="BG1053"/>
  <c r="BF1053"/>
  <c r="T1053"/>
  <c r="R1053"/>
  <c r="P1053"/>
  <c r="BI1046"/>
  <c r="BH1046"/>
  <c r="BG1046"/>
  <c r="BF1046"/>
  <c r="T1046"/>
  <c r="R1046"/>
  <c r="P1046"/>
  <c r="BI1038"/>
  <c r="BH1038"/>
  <c r="BG1038"/>
  <c r="BF1038"/>
  <c r="T1038"/>
  <c r="R1038"/>
  <c r="P1038"/>
  <c r="BI1034"/>
  <c r="BH1034"/>
  <c r="BG1034"/>
  <c r="BF1034"/>
  <c r="T1034"/>
  <c r="R1034"/>
  <c r="P1034"/>
  <c r="BI1028"/>
  <c r="BH1028"/>
  <c r="BG1028"/>
  <c r="BF1028"/>
  <c r="T1028"/>
  <c r="R1028"/>
  <c r="P1028"/>
  <c r="BI1021"/>
  <c r="BH1021"/>
  <c r="BG1021"/>
  <c r="BF1021"/>
  <c r="T1021"/>
  <c r="R1021"/>
  <c r="P1021"/>
  <c r="BI1014"/>
  <c r="BH1014"/>
  <c r="BG1014"/>
  <c r="BF1014"/>
  <c r="T1014"/>
  <c r="R1014"/>
  <c r="P1014"/>
  <c r="BI1007"/>
  <c r="BH1007"/>
  <c r="BG1007"/>
  <c r="BF1007"/>
  <c r="T1007"/>
  <c r="R1007"/>
  <c r="P1007"/>
  <c r="BI988"/>
  <c r="BH988"/>
  <c r="BG988"/>
  <c r="BF988"/>
  <c r="T988"/>
  <c r="R988"/>
  <c r="P988"/>
  <c r="BI974"/>
  <c r="BH974"/>
  <c r="BG974"/>
  <c r="BF974"/>
  <c r="T974"/>
  <c r="R974"/>
  <c r="P974"/>
  <c r="BI968"/>
  <c r="BH968"/>
  <c r="BG968"/>
  <c r="BF968"/>
  <c r="T968"/>
  <c r="R968"/>
  <c r="P968"/>
  <c r="BI952"/>
  <c r="BH952"/>
  <c r="BG952"/>
  <c r="BF952"/>
  <c r="T952"/>
  <c r="R952"/>
  <c r="P952"/>
  <c r="BI935"/>
  <c r="BH935"/>
  <c r="BG935"/>
  <c r="BF935"/>
  <c r="T935"/>
  <c r="R935"/>
  <c r="P935"/>
  <c r="BI929"/>
  <c r="BH929"/>
  <c r="BG929"/>
  <c r="BF929"/>
  <c r="T929"/>
  <c r="R929"/>
  <c r="P929"/>
  <c r="BI915"/>
  <c r="BH915"/>
  <c r="BG915"/>
  <c r="BF915"/>
  <c r="T915"/>
  <c r="R915"/>
  <c r="P915"/>
  <c r="BI898"/>
  <c r="BH898"/>
  <c r="BG898"/>
  <c r="BF898"/>
  <c r="T898"/>
  <c r="R898"/>
  <c r="P898"/>
  <c r="BI890"/>
  <c r="BH890"/>
  <c r="BG890"/>
  <c r="BF890"/>
  <c r="T890"/>
  <c r="R890"/>
  <c r="P890"/>
  <c r="BI881"/>
  <c r="BH881"/>
  <c r="BG881"/>
  <c r="BF881"/>
  <c r="T881"/>
  <c r="R881"/>
  <c r="P881"/>
  <c r="BI871"/>
  <c r="BH871"/>
  <c r="BG871"/>
  <c r="BF871"/>
  <c r="T871"/>
  <c r="R871"/>
  <c r="P871"/>
  <c r="BI865"/>
  <c r="BH865"/>
  <c r="BG865"/>
  <c r="BF865"/>
  <c r="T865"/>
  <c r="R865"/>
  <c r="P865"/>
  <c r="BI852"/>
  <c r="BH852"/>
  <c r="BG852"/>
  <c r="BF852"/>
  <c r="T852"/>
  <c r="R852"/>
  <c r="P852"/>
  <c r="BI837"/>
  <c r="BH837"/>
  <c r="BG837"/>
  <c r="BF837"/>
  <c r="T837"/>
  <c r="R837"/>
  <c r="P837"/>
  <c r="BI831"/>
  <c r="BH831"/>
  <c r="BG831"/>
  <c r="BF831"/>
  <c r="T831"/>
  <c r="R831"/>
  <c r="P831"/>
  <c r="BI825"/>
  <c r="BH825"/>
  <c r="BG825"/>
  <c r="BF825"/>
  <c r="T825"/>
  <c r="R825"/>
  <c r="P825"/>
  <c r="BI818"/>
  <c r="BH818"/>
  <c r="BG818"/>
  <c r="BF818"/>
  <c r="T818"/>
  <c r="R818"/>
  <c r="P818"/>
  <c r="BI810"/>
  <c r="BH810"/>
  <c r="BG810"/>
  <c r="BF810"/>
  <c r="T810"/>
  <c r="R810"/>
  <c r="P810"/>
  <c r="BI802"/>
  <c r="BH802"/>
  <c r="BG802"/>
  <c r="BF802"/>
  <c r="T802"/>
  <c r="R802"/>
  <c r="P802"/>
  <c r="BI798"/>
  <c r="BH798"/>
  <c r="BG798"/>
  <c r="BF798"/>
  <c r="T798"/>
  <c r="R798"/>
  <c r="P798"/>
  <c r="BI792"/>
  <c r="BH792"/>
  <c r="BG792"/>
  <c r="BF792"/>
  <c r="T792"/>
  <c r="R792"/>
  <c r="P792"/>
  <c r="BI786"/>
  <c r="BH786"/>
  <c r="BG786"/>
  <c r="BF786"/>
  <c r="T786"/>
  <c r="R786"/>
  <c r="P786"/>
  <c r="BI780"/>
  <c r="BH780"/>
  <c r="BG780"/>
  <c r="BF780"/>
  <c r="T780"/>
  <c r="R780"/>
  <c r="P780"/>
  <c r="BI773"/>
  <c r="BH773"/>
  <c r="BG773"/>
  <c r="BF773"/>
  <c r="T773"/>
  <c r="R773"/>
  <c r="P773"/>
  <c r="BI766"/>
  <c r="BH766"/>
  <c r="BG766"/>
  <c r="BF766"/>
  <c r="T766"/>
  <c r="R766"/>
  <c r="P766"/>
  <c r="BI757"/>
  <c r="BH757"/>
  <c r="BG757"/>
  <c r="BF757"/>
  <c r="T757"/>
  <c r="R757"/>
  <c r="P757"/>
  <c r="BI753"/>
  <c r="BH753"/>
  <c r="BG753"/>
  <c r="BF753"/>
  <c r="T753"/>
  <c r="R753"/>
  <c r="P753"/>
  <c r="BI745"/>
  <c r="BH745"/>
  <c r="BG745"/>
  <c r="BF745"/>
  <c r="T745"/>
  <c r="R745"/>
  <c r="P745"/>
  <c r="BI741"/>
  <c r="BH741"/>
  <c r="BG741"/>
  <c r="BF741"/>
  <c r="T741"/>
  <c r="R741"/>
  <c r="P741"/>
  <c r="BI726"/>
  <c r="BH726"/>
  <c r="BG726"/>
  <c r="BF726"/>
  <c r="T726"/>
  <c r="R726"/>
  <c r="P726"/>
  <c r="BI718"/>
  <c r="BH718"/>
  <c r="BG718"/>
  <c r="BF718"/>
  <c r="T718"/>
  <c r="R718"/>
  <c r="P718"/>
  <c r="BI711"/>
  <c r="BH711"/>
  <c r="BG711"/>
  <c r="BF711"/>
  <c r="T711"/>
  <c r="R711"/>
  <c r="P711"/>
  <c r="BI702"/>
  <c r="BH702"/>
  <c r="BG702"/>
  <c r="BF702"/>
  <c r="T702"/>
  <c r="R702"/>
  <c r="P702"/>
  <c r="BI693"/>
  <c r="BH693"/>
  <c r="BG693"/>
  <c r="BF693"/>
  <c r="T693"/>
  <c r="R693"/>
  <c r="P693"/>
  <c r="BI688"/>
  <c r="BH688"/>
  <c r="BG688"/>
  <c r="BF688"/>
  <c r="T688"/>
  <c r="R688"/>
  <c r="P688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56"/>
  <c r="BH656"/>
  <c r="BG656"/>
  <c r="BF656"/>
  <c r="T656"/>
  <c r="R656"/>
  <c r="P656"/>
  <c r="BI643"/>
  <c r="BH643"/>
  <c r="BG643"/>
  <c r="BF643"/>
  <c r="T643"/>
  <c r="R643"/>
  <c r="P643"/>
  <c r="BI636"/>
  <c r="BH636"/>
  <c r="BG636"/>
  <c r="BF636"/>
  <c r="T636"/>
  <c r="R636"/>
  <c r="P636"/>
  <c r="BI623"/>
  <c r="BH623"/>
  <c r="BG623"/>
  <c r="BF623"/>
  <c r="T623"/>
  <c r="R623"/>
  <c r="P623"/>
  <c r="BI616"/>
  <c r="BH616"/>
  <c r="BG616"/>
  <c r="BF616"/>
  <c r="T616"/>
  <c r="R616"/>
  <c r="P616"/>
  <c r="BI609"/>
  <c r="BH609"/>
  <c r="BG609"/>
  <c r="BF609"/>
  <c r="T609"/>
  <c r="R609"/>
  <c r="P609"/>
  <c r="BI590"/>
  <c r="BH590"/>
  <c r="BG590"/>
  <c r="BF590"/>
  <c r="T590"/>
  <c r="R590"/>
  <c r="P590"/>
  <c r="BI583"/>
  <c r="BH583"/>
  <c r="BG583"/>
  <c r="BF583"/>
  <c r="T583"/>
  <c r="R583"/>
  <c r="P583"/>
  <c r="BI569"/>
  <c r="BH569"/>
  <c r="BG569"/>
  <c r="BF569"/>
  <c r="T569"/>
  <c r="R569"/>
  <c r="P569"/>
  <c r="BI548"/>
  <c r="BH548"/>
  <c r="BG548"/>
  <c r="BF548"/>
  <c r="T548"/>
  <c r="R548"/>
  <c r="P548"/>
  <c r="BI541"/>
  <c r="BH541"/>
  <c r="BG541"/>
  <c r="BF541"/>
  <c r="T541"/>
  <c r="R541"/>
  <c r="P541"/>
  <c r="BI534"/>
  <c r="BH534"/>
  <c r="BG534"/>
  <c r="BF534"/>
  <c r="T534"/>
  <c r="R534"/>
  <c r="P534"/>
  <c r="BI514"/>
  <c r="BH514"/>
  <c r="BG514"/>
  <c r="BF514"/>
  <c r="T514"/>
  <c r="R514"/>
  <c r="P514"/>
  <c r="BI501"/>
  <c r="BH501"/>
  <c r="BG501"/>
  <c r="BF501"/>
  <c r="T501"/>
  <c r="R501"/>
  <c r="P501"/>
  <c r="BI494"/>
  <c r="BH494"/>
  <c r="BG494"/>
  <c r="BF494"/>
  <c r="T494"/>
  <c r="R494"/>
  <c r="P494"/>
  <c r="BI486"/>
  <c r="BH486"/>
  <c r="BG486"/>
  <c r="BF486"/>
  <c r="T486"/>
  <c r="R486"/>
  <c r="P486"/>
  <c r="BI479"/>
  <c r="BH479"/>
  <c r="BG479"/>
  <c r="BF479"/>
  <c r="T479"/>
  <c r="R479"/>
  <c r="P479"/>
  <c r="BI467"/>
  <c r="BH467"/>
  <c r="BG467"/>
  <c r="BF467"/>
  <c r="T467"/>
  <c r="R467"/>
  <c r="P467"/>
  <c r="BI455"/>
  <c r="BH455"/>
  <c r="BG455"/>
  <c r="BF455"/>
  <c r="T455"/>
  <c r="R455"/>
  <c r="P455"/>
  <c r="BI440"/>
  <c r="BH440"/>
  <c r="BG440"/>
  <c r="BF440"/>
  <c r="T440"/>
  <c r="R440"/>
  <c r="P440"/>
  <c r="BI430"/>
  <c r="BH430"/>
  <c r="BG430"/>
  <c r="BF430"/>
  <c r="T430"/>
  <c r="R430"/>
  <c r="P430"/>
  <c r="BI415"/>
  <c r="BH415"/>
  <c r="BG415"/>
  <c r="BF415"/>
  <c r="T415"/>
  <c r="R415"/>
  <c r="P415"/>
  <c r="BI402"/>
  <c r="BH402"/>
  <c r="BG402"/>
  <c r="BF402"/>
  <c r="T402"/>
  <c r="T401"/>
  <c r="R402"/>
  <c r="R401"/>
  <c r="P402"/>
  <c r="P401"/>
  <c r="BI394"/>
  <c r="BH394"/>
  <c r="BG394"/>
  <c r="BF394"/>
  <c r="T394"/>
  <c r="R394"/>
  <c r="P394"/>
  <c r="BI388"/>
  <c r="BH388"/>
  <c r="BG388"/>
  <c r="BF388"/>
  <c r="T388"/>
  <c r="R388"/>
  <c r="P388"/>
  <c r="BI380"/>
  <c r="BH380"/>
  <c r="BG380"/>
  <c r="BF380"/>
  <c r="T380"/>
  <c r="R380"/>
  <c r="P380"/>
  <c r="BI371"/>
  <c r="BH371"/>
  <c r="BG371"/>
  <c r="BF371"/>
  <c r="T371"/>
  <c r="R371"/>
  <c r="P371"/>
  <c r="BI354"/>
  <c r="BH354"/>
  <c r="BG354"/>
  <c r="BF354"/>
  <c r="T354"/>
  <c r="R354"/>
  <c r="P354"/>
  <c r="BI344"/>
  <c r="BH344"/>
  <c r="BG344"/>
  <c r="BF344"/>
  <c r="T344"/>
  <c r="R344"/>
  <c r="P344"/>
  <c r="BI327"/>
  <c r="BH327"/>
  <c r="BG327"/>
  <c r="BF327"/>
  <c r="T327"/>
  <c r="R327"/>
  <c r="P327"/>
  <c r="BI310"/>
  <c r="BH310"/>
  <c r="BG310"/>
  <c r="BF310"/>
  <c r="T310"/>
  <c r="R310"/>
  <c r="P310"/>
  <c r="BI301"/>
  <c r="BH301"/>
  <c r="BG301"/>
  <c r="BF301"/>
  <c r="T301"/>
  <c r="R301"/>
  <c r="P301"/>
  <c r="BI291"/>
  <c r="BH291"/>
  <c r="BG291"/>
  <c r="BF291"/>
  <c r="T291"/>
  <c r="R291"/>
  <c r="P291"/>
  <c r="BI275"/>
  <c r="BH275"/>
  <c r="BG275"/>
  <c r="BF275"/>
  <c r="T275"/>
  <c r="R275"/>
  <c r="P275"/>
  <c r="BI262"/>
  <c r="BH262"/>
  <c r="BG262"/>
  <c r="BF262"/>
  <c r="T262"/>
  <c r="R262"/>
  <c r="P262"/>
  <c r="BI238"/>
  <c r="BH238"/>
  <c r="BG238"/>
  <c r="BF238"/>
  <c r="T238"/>
  <c r="R238"/>
  <c r="P238"/>
  <c r="BI231"/>
  <c r="BH231"/>
  <c r="BG231"/>
  <c r="BF231"/>
  <c r="T231"/>
  <c r="R231"/>
  <c r="P231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89"/>
  <c r="BH189"/>
  <c r="BG189"/>
  <c r="BF189"/>
  <c r="T189"/>
  <c r="R189"/>
  <c r="P189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J138"/>
  <c r="F138"/>
  <c r="F136"/>
  <c r="E134"/>
  <c r="J91"/>
  <c r="F91"/>
  <c r="F89"/>
  <c r="E87"/>
  <c r="J24"/>
  <c r="E24"/>
  <c r="J139"/>
  <c r="J23"/>
  <c r="J18"/>
  <c r="E18"/>
  <c r="F92"/>
  <c r="J17"/>
  <c r="J12"/>
  <c r="J89"/>
  <c r="E7"/>
  <c r="E132"/>
  <c i="1" r="L90"/>
  <c r="AM90"/>
  <c r="AM89"/>
  <c r="L89"/>
  <c r="AM87"/>
  <c r="L87"/>
  <c r="L85"/>
  <c r="L84"/>
  <c i="2" r="BK898"/>
  <c r="BK1060"/>
  <c r="BK818"/>
  <c r="BK344"/>
  <c r="BK1220"/>
  <c r="BK1077"/>
  <c r="BK667"/>
  <c r="BK204"/>
  <c r="BK146"/>
  <c r="BK677"/>
  <c r="BK301"/>
  <c r="J837"/>
  <c r="BK810"/>
  <c r="BK609"/>
  <c i="3" r="J312"/>
  <c i="4" r="J262"/>
  <c r="J216"/>
  <c r="BK302"/>
  <c r="J210"/>
  <c r="BK140"/>
  <c r="J122"/>
  <c r="BK253"/>
  <c r="J226"/>
  <c r="BK241"/>
  <c r="BK259"/>
  <c r="BK158"/>
  <c i="5" r="J131"/>
  <c r="J162"/>
  <c i="2" r="BK786"/>
  <c r="J1070"/>
  <c r="J852"/>
  <c r="BK745"/>
  <c r="J1669"/>
  <c r="J1379"/>
  <c r="J1091"/>
  <c r="BK726"/>
  <c r="J327"/>
  <c r="BK354"/>
  <c r="J1014"/>
  <c r="BK693"/>
  <c r="J534"/>
  <c r="J753"/>
  <c r="J915"/>
  <c r="J726"/>
  <c r="BK275"/>
  <c r="BK1510"/>
  <c r="J1060"/>
  <c r="J310"/>
  <c r="J1510"/>
  <c r="J1277"/>
  <c r="J1131"/>
  <c r="J681"/>
  <c r="J204"/>
  <c r="BK1318"/>
  <c r="J1184"/>
  <c r="J688"/>
  <c r="BK189"/>
  <c r="BK1524"/>
  <c r="J1191"/>
  <c r="BK757"/>
  <c r="BK231"/>
  <c i="3" r="BK194"/>
  <c r="BK229"/>
  <c r="J188"/>
  <c r="J240"/>
  <c r="BK188"/>
  <c r="BK329"/>
  <c r="J329"/>
  <c r="J317"/>
  <c r="J259"/>
  <c r="BK245"/>
  <c r="BK183"/>
  <c r="J142"/>
  <c r="BK324"/>
  <c r="J294"/>
  <c r="BK227"/>
  <c r="J218"/>
  <c r="J128"/>
  <c r="BK322"/>
  <c r="J271"/>
  <c i="4" r="J274"/>
  <c r="J241"/>
  <c r="J329"/>
  <c r="BK244"/>
  <c r="BK146"/>
  <c r="J271"/>
  <c r="BK329"/>
  <c r="BK326"/>
  <c r="BK131"/>
  <c r="J296"/>
  <c r="J173"/>
  <c r="BK205"/>
  <c r="J208"/>
  <c r="J137"/>
  <c i="5" r="J168"/>
  <c i="2" r="BK711"/>
  <c r="BK1070"/>
  <c r="BK871"/>
  <c r="BK583"/>
  <c r="J1534"/>
  <c r="BK1335"/>
  <c r="BK1131"/>
  <c r="J344"/>
  <c r="BK182"/>
  <c r="BK773"/>
  <c r="J569"/>
  <c i="1" r="AS94"/>
  <c i="2" r="BK643"/>
  <c r="J168"/>
  <c r="J1495"/>
  <c r="J1159"/>
  <c r="J798"/>
  <c r="J1706"/>
  <c r="BK1331"/>
  <c r="J802"/>
  <c r="BK534"/>
  <c r="J1426"/>
  <c r="J1242"/>
  <c r="BK1115"/>
  <c r="J231"/>
  <c r="J1530"/>
  <c r="BK1173"/>
  <c r="BK802"/>
  <c r="J182"/>
  <c i="3" r="BK142"/>
  <c r="BK281"/>
  <c r="BK259"/>
  <c r="BK243"/>
  <c r="BK222"/>
  <c r="BK167"/>
  <c r="BK290"/>
  <c r="BK137"/>
  <c r="J267"/>
  <c i="4" r="J155"/>
  <c r="J152"/>
  <c r="BK188"/>
  <c r="BK229"/>
  <c r="BK128"/>
  <c r="BK323"/>
  <c r="J224"/>
  <c r="BK304"/>
  <c r="J336"/>
  <c r="J265"/>
  <c r="J161"/>
  <c r="BK224"/>
  <c i="5" r="J146"/>
  <c r="BK158"/>
  <c i="2" r="J541"/>
  <c r="J818"/>
  <c r="BK494"/>
  <c r="J623"/>
  <c r="J871"/>
  <c r="J685"/>
  <c r="BK501"/>
  <c r="BK1706"/>
  <c r="BK1066"/>
  <c r="J656"/>
  <c r="J1680"/>
  <c r="J1173"/>
  <c r="BK1091"/>
  <c r="BK623"/>
  <c r="J1335"/>
  <c r="BK1084"/>
  <c r="BK238"/>
  <c r="BK1495"/>
  <c r="BK1155"/>
  <c r="J766"/>
  <c r="J209"/>
  <c i="3" r="J245"/>
  <c r="BK286"/>
  <c r="BK273"/>
  <c r="J265"/>
  <c r="J199"/>
  <c r="J320"/>
  <c r="J335"/>
  <c r="J243"/>
  <c r="J273"/>
  <c i="4" r="BK143"/>
  <c r="J302"/>
  <c r="BK312"/>
  <c r="BK232"/>
  <c r="BK137"/>
  <c r="J158"/>
  <c r="J286"/>
  <c r="BK288"/>
  <c r="BK307"/>
  <c r="BK213"/>
  <c r="BK291"/>
  <c r="J170"/>
  <c r="BK176"/>
  <c i="5" r="BK152"/>
  <c r="J152"/>
  <c r="BK126"/>
  <c i="2" r="BK890"/>
  <c r="J275"/>
  <c r="BK1034"/>
  <c r="BK831"/>
  <c r="J514"/>
  <c r="J1481"/>
  <c r="BK1184"/>
  <c r="J1084"/>
  <c r="BK415"/>
  <c r="BK1046"/>
  <c r="J440"/>
  <c r="J825"/>
  <c r="BK636"/>
  <c r="J890"/>
  <c r="BK865"/>
  <c r="BK548"/>
  <c r="BK153"/>
  <c r="BK1618"/>
  <c r="BK1191"/>
  <c r="J881"/>
  <c r="BK160"/>
  <c r="BK1426"/>
  <c r="BK1098"/>
  <c r="J711"/>
  <c r="BK380"/>
  <c r="BK1357"/>
  <c r="BK1205"/>
  <c r="J1122"/>
  <c r="J388"/>
  <c r="BK1570"/>
  <c r="BK1242"/>
  <c r="J935"/>
  <c i="3" r="BK304"/>
  <c r="J137"/>
  <c r="BK275"/>
  <c r="BK185"/>
  <c r="J235"/>
  <c r="J194"/>
  <c r="BK235"/>
  <c r="BK152"/>
  <c r="J147"/>
  <c i="4" r="BK336"/>
  <c r="J312"/>
  <c r="J253"/>
  <c r="BK200"/>
  <c r="J185"/>
  <c r="J321"/>
  <c r="BK277"/>
  <c r="BK265"/>
  <c r="J250"/>
  <c r="BK235"/>
  <c r="BK216"/>
  <c r="BK173"/>
  <c r="J167"/>
  <c r="BK182"/>
  <c r="J304"/>
  <c r="J213"/>
  <c r="BK155"/>
  <c r="J232"/>
  <c r="J326"/>
  <c r="BK271"/>
  <c r="J293"/>
  <c r="J205"/>
  <c r="J203"/>
  <c r="BK179"/>
  <c i="5" r="BK135"/>
  <c r="BK146"/>
  <c r="J126"/>
  <c i="2" r="J1007"/>
  <c r="J583"/>
  <c r="J380"/>
  <c r="BK1534"/>
  <c r="BK1038"/>
  <c r="J1570"/>
  <c r="BK1177"/>
  <c r="J831"/>
  <c r="BK616"/>
  <c r="J238"/>
  <c r="J1166"/>
  <c r="J301"/>
  <c r="J1588"/>
  <c r="BK1233"/>
  <c r="J810"/>
  <c i="3" r="J224"/>
  <c r="J227"/>
  <c r="J263"/>
  <c r="J205"/>
  <c r="BK172"/>
  <c r="J286"/>
  <c r="J185"/>
  <c r="J222"/>
  <c r="BK177"/>
  <c i="4" r="J332"/>
  <c r="J280"/>
  <c r="J268"/>
  <c r="BK238"/>
  <c r="J188"/>
  <c r="J334"/>
  <c r="BK315"/>
  <c r="BK268"/>
  <c r="BK262"/>
  <c r="J238"/>
  <c r="J219"/>
  <c r="BK203"/>
  <c r="BK170"/>
  <c r="J259"/>
  <c r="J197"/>
  <c r="BK296"/>
  <c r="J149"/>
  <c r="J277"/>
  <c r="BK332"/>
  <c r="J182"/>
  <c r="BK197"/>
  <c r="J247"/>
  <c r="J229"/>
  <c r="BK152"/>
  <c i="5" r="J135"/>
  <c r="J158"/>
  <c i="2" r="J718"/>
  <c r="J609"/>
  <c r="J1046"/>
  <c r="BK825"/>
  <c r="BK479"/>
  <c r="J1305"/>
  <c r="BK718"/>
  <c r="BK310"/>
  <c r="J501"/>
  <c r="BK1007"/>
  <c r="BK656"/>
  <c r="J1053"/>
  <c r="J1028"/>
  <c r="J590"/>
  <c r="BK262"/>
  <c r="BK1413"/>
  <c r="BK1122"/>
  <c r="BK402"/>
  <c r="J1649"/>
  <c r="J1413"/>
  <c r="J1108"/>
  <c r="J674"/>
  <c r="J1524"/>
  <c r="BK1212"/>
  <c r="J865"/>
  <c r="BK209"/>
  <c r="BK1305"/>
  <c r="J1077"/>
  <c r="BK702"/>
  <c i="3" r="J292"/>
  <c r="J290"/>
  <c r="BK277"/>
  <c r="J233"/>
  <c r="J322"/>
  <c r="BK128"/>
  <c r="BK253"/>
  <c r="J296"/>
  <c i="4" r="J323"/>
  <c r="BK334"/>
  <c r="BK283"/>
  <c r="J291"/>
  <c r="BK280"/>
  <c r="BK125"/>
  <c r="BK185"/>
  <c r="J146"/>
  <c r="BK286"/>
  <c r="J191"/>
  <c r="BK210"/>
  <c i="5" r="BK162"/>
  <c r="J140"/>
  <c i="2" r="J636"/>
  <c r="J175"/>
  <c r="J1255"/>
  <c r="BK1014"/>
  <c r="J197"/>
  <c i="3" r="J214"/>
  <c r="J304"/>
  <c r="BK267"/>
  <c r="BK249"/>
  <c r="BK231"/>
  <c r="J210"/>
  <c r="BK312"/>
  <c r="BK251"/>
  <c r="BK265"/>
  <c i="4" r="BK256"/>
  <c r="J307"/>
  <c r="BK219"/>
  <c r="J131"/>
  <c r="BK318"/>
  <c r="J221"/>
  <c r="J299"/>
  <c r="J318"/>
  <c r="BK221"/>
  <c r="J283"/>
  <c i="5" r="BK168"/>
  <c r="F37"/>
  <c i="2" r="J792"/>
  <c r="J153"/>
  <c r="BK974"/>
  <c r="J616"/>
  <c r="BK1530"/>
  <c r="J1331"/>
  <c r="J146"/>
  <c r="BK467"/>
  <c r="J1034"/>
  <c r="J371"/>
  <c r="BK952"/>
  <c r="J291"/>
  <c r="BK541"/>
  <c r="J757"/>
  <c r="J494"/>
  <c r="BK1747"/>
  <c r="BK1379"/>
  <c r="BK1028"/>
  <c r="BK688"/>
  <c r="BK168"/>
  <c r="BK1481"/>
  <c r="J1357"/>
  <c r="BK1139"/>
  <c r="J988"/>
  <c r="BK766"/>
  <c r="BK440"/>
  <c r="J1198"/>
  <c r="J455"/>
  <c r="J160"/>
  <c r="J1318"/>
  <c r="J1098"/>
  <c r="J402"/>
  <c i="3" r="BK157"/>
  <c r="J157"/>
  <c r="BK205"/>
  <c r="BK240"/>
  <c r="BK181"/>
  <c r="BK333"/>
  <c r="BK279"/>
  <c r="J132"/>
  <c i="2" r="J741"/>
  <c r="J262"/>
  <c r="BK968"/>
  <c r="BK741"/>
  <c r="J415"/>
  <c r="J1400"/>
  <c r="J1139"/>
  <c r="J773"/>
  <c r="J354"/>
  <c r="J929"/>
  <c r="BK197"/>
  <c r="J1021"/>
  <c r="J702"/>
  <c r="J467"/>
  <c r="J548"/>
  <c r="J780"/>
  <c r="BK388"/>
  <c r="BK1588"/>
  <c r="BK1148"/>
  <c r="BK935"/>
  <c r="J189"/>
  <c r="BK1447"/>
  <c r="BK1159"/>
  <c r="J786"/>
  <c r="BK455"/>
  <c r="BK1649"/>
  <c r="BK1255"/>
  <c r="J1155"/>
  <c r="BK291"/>
  <c r="J1447"/>
  <c r="J1115"/>
  <c r="BK674"/>
  <c i="3" r="J300"/>
  <c r="BK179"/>
  <c r="J130"/>
  <c r="BK257"/>
  <c r="J237"/>
  <c r="BK233"/>
  <c r="BK326"/>
  <c r="J247"/>
  <c r="BK320"/>
  <c r="BK298"/>
  <c r="BK255"/>
  <c r="J249"/>
  <c r="BK214"/>
  <c r="J167"/>
  <c r="BK147"/>
  <c r="BK331"/>
  <c r="J326"/>
  <c r="BK300"/>
  <c r="J283"/>
  <c r="J253"/>
  <c r="BK224"/>
  <c r="BK199"/>
  <c r="BK130"/>
  <c r="J324"/>
  <c r="BK317"/>
  <c r="J275"/>
  <c r="BK263"/>
  <c i="4" r="BK310"/>
  <c r="BK293"/>
  <c r="BK250"/>
  <c r="BK161"/>
  <c r="J315"/>
  <c r="J179"/>
  <c r="J288"/>
  <c r="J140"/>
  <c i="5" r="J34"/>
  <c i="2" r="BK929"/>
  <c r="J667"/>
  <c r="BK988"/>
  <c r="BK780"/>
  <c r="BK430"/>
  <c r="BK1467"/>
  <c r="J1177"/>
  <c r="J677"/>
  <c r="J968"/>
  <c r="BK1053"/>
  <c r="J643"/>
  <c r="J974"/>
  <c r="BK792"/>
  <c r="BK486"/>
  <c r="J1747"/>
  <c r="J1205"/>
  <c r="J952"/>
  <c r="BK327"/>
  <c r="J1467"/>
  <c r="BK1166"/>
  <c r="J898"/>
  <c r="BK514"/>
  <c r="BK1669"/>
  <c r="J1233"/>
  <c r="J479"/>
  <c r="BK1552"/>
  <c r="J1148"/>
  <c r="BK753"/>
  <c i="3" r="BK288"/>
  <c r="J288"/>
  <c r="BK269"/>
  <c r="J251"/>
  <c r="J172"/>
  <c r="J162"/>
  <c r="BK134"/>
  <c r="BK132"/>
  <c r="BK302"/>
  <c r="BK283"/>
  <c r="J277"/>
  <c r="J257"/>
  <c r="J231"/>
  <c r="J179"/>
  <c r="J152"/>
  <c r="BK307"/>
  <c r="J302"/>
  <c r="J298"/>
  <c r="J281"/>
  <c r="J255"/>
  <c r="BK237"/>
  <c r="BK210"/>
  <c r="J183"/>
  <c r="J181"/>
  <c r="BK335"/>
  <c r="J333"/>
  <c r="J331"/>
  <c r="J177"/>
  <c r="BK296"/>
  <c r="BK218"/>
  <c r="J269"/>
  <c i="4" r="BK149"/>
  <c r="BK191"/>
  <c r="J164"/>
  <c r="J256"/>
  <c r="J194"/>
  <c r="BK134"/>
  <c r="J176"/>
  <c r="BK247"/>
  <c r="J125"/>
  <c r="J244"/>
  <c r="BK164"/>
  <c r="J200"/>
  <c i="5" r="F35"/>
  <c i="2" r="BK915"/>
  <c r="J693"/>
  <c r="J1066"/>
  <c r="BK837"/>
  <c r="BK569"/>
  <c r="BK371"/>
  <c r="J1212"/>
  <c r="J670"/>
  <c r="BK798"/>
  <c r="J1038"/>
  <c r="BK670"/>
  <c r="J430"/>
  <c r="BK685"/>
  <c r="BK881"/>
  <c r="BK681"/>
  <c r="J394"/>
  <c r="BK1680"/>
  <c r="BK1198"/>
  <c r="BK1021"/>
  <c r="BK394"/>
  <c r="J1552"/>
  <c r="J1220"/>
  <c r="BK852"/>
  <c r="BK590"/>
  <c r="BK175"/>
  <c r="BK1277"/>
  <c r="J486"/>
  <c r="J1618"/>
  <c r="BK1400"/>
  <c r="BK1108"/>
  <c r="J745"/>
  <c i="3" r="BK247"/>
  <c r="BK292"/>
  <c r="BK271"/>
  <c r="J279"/>
  <c r="J229"/>
  <c r="BK162"/>
  <c r="J307"/>
  <c r="J134"/>
  <c r="BK294"/>
  <c i="4" r="J310"/>
  <c r="BK122"/>
  <c r="J235"/>
  <c r="BK167"/>
  <c r="BK194"/>
  <c r="BK226"/>
  <c r="BK321"/>
  <c r="BK274"/>
  <c r="BK299"/>
  <c r="BK208"/>
  <c r="J143"/>
  <c r="J128"/>
  <c r="J134"/>
  <c i="5" r="BK140"/>
  <c r="BK131"/>
  <c i="2" l="1" r="P196"/>
  <c r="BK478"/>
  <c r="J478"/>
  <c r="J107"/>
  <c r="R478"/>
  <c r="BK666"/>
  <c r="J666"/>
  <c r="J109"/>
  <c r="BK684"/>
  <c r="J684"/>
  <c r="J110"/>
  <c r="T684"/>
  <c r="P756"/>
  <c r="R1176"/>
  <c r="BK1648"/>
  <c r="J1648"/>
  <c r="J122"/>
  <c i="3" r="P127"/>
  <c r="BK226"/>
  <c r="J226"/>
  <c r="J101"/>
  <c r="BK328"/>
  <c r="J328"/>
  <c r="J105"/>
  <c r="T136"/>
  <c r="T285"/>
  <c r="T319"/>
  <c i="4" r="R130"/>
  <c i="2" r="R167"/>
  <c r="P387"/>
  <c r="BK801"/>
  <c r="J801"/>
  <c r="J115"/>
  <c r="BK1334"/>
  <c r="J1334"/>
  <c r="J120"/>
  <c r="R1533"/>
  <c i="3" r="BK127"/>
  <c r="J127"/>
  <c r="J98"/>
  <c r="P226"/>
  <c r="R306"/>
  <c i="4" r="P309"/>
  <c i="2" r="R145"/>
  <c r="R144"/>
  <c r="P414"/>
  <c r="P801"/>
  <c r="R1069"/>
  <c r="P1158"/>
  <c r="P1648"/>
  <c i="3" r="R136"/>
  <c r="R285"/>
  <c r="P328"/>
  <c i="4" r="BK130"/>
  <c r="P325"/>
  <c i="2" r="P167"/>
  <c r="R387"/>
  <c r="P533"/>
  <c r="P692"/>
  <c r="BK744"/>
  <c r="J744"/>
  <c r="J113"/>
  <c r="T744"/>
  <c r="P1176"/>
  <c r="T1533"/>
  <c i="3" r="BK136"/>
  <c r="J136"/>
  <c r="J99"/>
  <c r="T187"/>
  <c r="R328"/>
  <c i="4" r="BK121"/>
  <c r="J121"/>
  <c r="J97"/>
  <c r="R309"/>
  <c i="2" r="T167"/>
  <c r="BK387"/>
  <c r="J387"/>
  <c r="J103"/>
  <c r="R533"/>
  <c r="T666"/>
  <c r="P684"/>
  <c r="R756"/>
  <c r="BK1176"/>
  <c r="J1176"/>
  <c r="J119"/>
  <c r="P1533"/>
  <c i="3" r="R127"/>
  <c r="BK187"/>
  <c r="J187"/>
  <c r="J100"/>
  <c r="P285"/>
  <c r="P319"/>
  <c i="4" r="R121"/>
  <c r="T325"/>
  <c i="2" r="BK167"/>
  <c r="J167"/>
  <c r="J100"/>
  <c r="R414"/>
  <c r="R400"/>
  <c r="T478"/>
  <c r="P666"/>
  <c r="T692"/>
  <c r="R744"/>
  <c r="P1037"/>
  <c r="T1037"/>
  <c r="P1334"/>
  <c i="3" r="P136"/>
  <c r="BK285"/>
  <c r="J285"/>
  <c r="J102"/>
  <c r="T328"/>
  <c i="4" r="T130"/>
  <c i="2" r="BK196"/>
  <c r="BK195"/>
  <c r="J195"/>
  <c r="J101"/>
  <c r="T387"/>
  <c r="T533"/>
  <c r="R692"/>
  <c r="P744"/>
  <c r="BK1037"/>
  <c r="J1037"/>
  <c r="J116"/>
  <c r="R1037"/>
  <c r="T1334"/>
  <c i="3" r="P187"/>
  <c r="P306"/>
  <c i="4" r="P121"/>
  <c r="BK325"/>
  <c r="J325"/>
  <c r="J100"/>
  <c i="2" r="P145"/>
  <c r="P144"/>
  <c r="BK414"/>
  <c r="J414"/>
  <c r="J106"/>
  <c r="T801"/>
  <c r="P1069"/>
  <c r="R1334"/>
  <c i="3" r="T127"/>
  <c r="R187"/>
  <c r="BK306"/>
  <c r="J306"/>
  <c r="J103"/>
  <c r="R319"/>
  <c i="4" r="R325"/>
  <c i="2" r="BK145"/>
  <c r="J145"/>
  <c r="J99"/>
  <c r="T145"/>
  <c r="T144"/>
  <c r="T414"/>
  <c r="T400"/>
  <c r="P478"/>
  <c r="BK692"/>
  <c r="J692"/>
  <c r="J112"/>
  <c r="BK756"/>
  <c r="T1176"/>
  <c r="BK1533"/>
  <c r="J1533"/>
  <c r="J121"/>
  <c i="3" r="T226"/>
  <c r="BK319"/>
  <c r="J319"/>
  <c r="J104"/>
  <c i="4" r="P130"/>
  <c r="P120"/>
  <c i="1" r="AU97"/>
  <c i="4" r="T309"/>
  <c i="2" r="R196"/>
  <c r="R195"/>
  <c r="BK533"/>
  <c r="J533"/>
  <c r="J108"/>
  <c r="R666"/>
  <c r="R684"/>
  <c r="T756"/>
  <c r="BK1069"/>
  <c r="J1069"/>
  <c r="J117"/>
  <c r="BK1158"/>
  <c r="J1158"/>
  <c r="J118"/>
  <c r="T1158"/>
  <c r="T1648"/>
  <c i="3" r="R226"/>
  <c r="T306"/>
  <c i="4" r="T121"/>
  <c r="BK309"/>
  <c r="J309"/>
  <c r="J99"/>
  <c i="5" r="P157"/>
  <c r="P124"/>
  <c r="P123"/>
  <c i="1" r="AU98"/>
  <c i="2" r="T196"/>
  <c r="T195"/>
  <c r="R801"/>
  <c r="T1069"/>
  <c r="R1158"/>
  <c r="R1648"/>
  <c i="5" r="BK157"/>
  <c r="J157"/>
  <c r="J102"/>
  <c r="R157"/>
  <c r="R124"/>
  <c r="R123"/>
  <c r="T157"/>
  <c r="T124"/>
  <c r="T123"/>
  <c i="2" r="BK401"/>
  <c r="J401"/>
  <c r="J105"/>
  <c i="5" r="BK130"/>
  <c r="J130"/>
  <c r="J99"/>
  <c r="BK125"/>
  <c r="J125"/>
  <c r="J98"/>
  <c r="BK145"/>
  <c r="J145"/>
  <c r="J100"/>
  <c r="BK151"/>
  <c r="J151"/>
  <c r="J101"/>
  <c r="BK167"/>
  <c r="J167"/>
  <c r="J103"/>
  <c r="BE131"/>
  <c r="F92"/>
  <c r="BE140"/>
  <c r="E85"/>
  <c r="BE158"/>
  <c i="4" r="J130"/>
  <c r="J98"/>
  <c i="5" r="J117"/>
  <c r="BE135"/>
  <c r="BE162"/>
  <c r="BE168"/>
  <c r="J120"/>
  <c r="BE146"/>
  <c r="BE126"/>
  <c r="BE152"/>
  <c i="1" r="AW98"/>
  <c r="BB98"/>
  <c r="BD98"/>
  <c i="4" r="BE125"/>
  <c r="BE143"/>
  <c r="BE188"/>
  <c r="BE219"/>
  <c i="3" r="BK126"/>
  <c r="BK125"/>
  <c r="J125"/>
  <c i="4" r="J89"/>
  <c r="BE164"/>
  <c r="BE173"/>
  <c r="BE185"/>
  <c r="BE210"/>
  <c r="BE271"/>
  <c r="BE310"/>
  <c r="BE318"/>
  <c r="BE128"/>
  <c r="BE146"/>
  <c r="BE224"/>
  <c r="BE250"/>
  <c r="BE312"/>
  <c r="BE326"/>
  <c r="BE329"/>
  <c r="BE332"/>
  <c r="J117"/>
  <c r="BE134"/>
  <c r="BE149"/>
  <c r="BE158"/>
  <c r="BE182"/>
  <c r="BE244"/>
  <c r="F92"/>
  <c r="BE131"/>
  <c r="BE137"/>
  <c r="BE152"/>
  <c r="BE155"/>
  <c r="BE213"/>
  <c r="BE238"/>
  <c r="BE241"/>
  <c r="BE262"/>
  <c r="BE280"/>
  <c r="BE293"/>
  <c r="BE323"/>
  <c r="BE336"/>
  <c r="E85"/>
  <c r="BE167"/>
  <c r="BE205"/>
  <c r="BE216"/>
  <c r="BE253"/>
  <c r="BE304"/>
  <c r="BE122"/>
  <c r="BE179"/>
  <c r="BE203"/>
  <c r="BE299"/>
  <c r="BE307"/>
  <c r="BE140"/>
  <c r="BE197"/>
  <c r="BE221"/>
  <c r="BE259"/>
  <c r="BE268"/>
  <c r="BE274"/>
  <c r="BE200"/>
  <c r="BE208"/>
  <c r="BE256"/>
  <c r="BE288"/>
  <c r="BE315"/>
  <c r="BE232"/>
  <c r="BE235"/>
  <c r="BE247"/>
  <c r="BE265"/>
  <c r="BE277"/>
  <c r="BE286"/>
  <c r="BE302"/>
  <c r="BE161"/>
  <c r="BE176"/>
  <c r="BE194"/>
  <c r="BE226"/>
  <c r="BE291"/>
  <c r="BE170"/>
  <c r="BE191"/>
  <c r="BE229"/>
  <c r="BE283"/>
  <c r="BE296"/>
  <c r="BE321"/>
  <c r="BE334"/>
  <c i="3" r="E115"/>
  <c r="BE229"/>
  <c r="BE237"/>
  <c r="BE253"/>
  <c r="BE255"/>
  <c r="BE257"/>
  <c r="BE263"/>
  <c r="BE265"/>
  <c r="BE271"/>
  <c r="BE273"/>
  <c r="BE172"/>
  <c r="BE243"/>
  <c r="BE247"/>
  <c r="BE290"/>
  <c r="BE296"/>
  <c r="BE329"/>
  <c r="BE331"/>
  <c i="2" r="J756"/>
  <c r="J114"/>
  <c i="3" r="J92"/>
  <c r="BE185"/>
  <c r="BE281"/>
  <c r="BE288"/>
  <c r="BE307"/>
  <c r="BE322"/>
  <c r="BE326"/>
  <c r="BE333"/>
  <c r="BE335"/>
  <c r="BE147"/>
  <c r="BE205"/>
  <c r="BE210"/>
  <c r="BE300"/>
  <c r="BE302"/>
  <c r="BE320"/>
  <c r="BE324"/>
  <c i="2" r="BK144"/>
  <c r="J144"/>
  <c r="J98"/>
  <c r="BK400"/>
  <c r="J400"/>
  <c r="J104"/>
  <c i="3" r="BE142"/>
  <c r="BE224"/>
  <c r="BE235"/>
  <c r="BE292"/>
  <c r="BE130"/>
  <c r="BE137"/>
  <c r="BE152"/>
  <c r="BE162"/>
  <c r="BE214"/>
  <c r="BE240"/>
  <c r="BE251"/>
  <c r="BE275"/>
  <c r="BE277"/>
  <c r="BE286"/>
  <c r="BE132"/>
  <c r="BE157"/>
  <c r="BE167"/>
  <c r="BE181"/>
  <c r="BE188"/>
  <c r="BE233"/>
  <c r="BE298"/>
  <c r="BE304"/>
  <c r="BE312"/>
  <c r="F92"/>
  <c r="BE128"/>
  <c r="BE177"/>
  <c i="2" r="J196"/>
  <c r="J102"/>
  <c i="3" r="J89"/>
  <c r="BE222"/>
  <c r="BE245"/>
  <c r="BE134"/>
  <c r="BE183"/>
  <c r="BE194"/>
  <c r="BE267"/>
  <c r="BE269"/>
  <c r="BE179"/>
  <c r="BE199"/>
  <c r="BE231"/>
  <c r="BE259"/>
  <c r="BE218"/>
  <c r="BE227"/>
  <c r="BE249"/>
  <c r="BE279"/>
  <c r="BE283"/>
  <c r="BE294"/>
  <c r="BE317"/>
  <c i="2" r="BE238"/>
  <c r="BE354"/>
  <c r="BE388"/>
  <c r="BE514"/>
  <c r="BE792"/>
  <c r="BE952"/>
  <c r="BE988"/>
  <c r="BE1084"/>
  <c r="BE1115"/>
  <c r="BE1139"/>
  <c r="BE1159"/>
  <c r="BE1166"/>
  <c r="BE1177"/>
  <c r="BE1198"/>
  <c r="BE1220"/>
  <c r="BE1331"/>
  <c r="BE1467"/>
  <c r="BE1747"/>
  <c r="BE262"/>
  <c r="BE371"/>
  <c r="BE534"/>
  <c r="BE616"/>
  <c r="BE643"/>
  <c r="BE702"/>
  <c r="BE745"/>
  <c r="BE837"/>
  <c r="BE871"/>
  <c r="BE898"/>
  <c r="BE929"/>
  <c r="BE974"/>
  <c r="BE1148"/>
  <c r="BE1173"/>
  <c r="BE1191"/>
  <c r="BE1318"/>
  <c r="BE1400"/>
  <c r="BE1413"/>
  <c r="BE1510"/>
  <c r="BE1618"/>
  <c r="E85"/>
  <c r="F139"/>
  <c r="BE209"/>
  <c r="BE301"/>
  <c r="BE609"/>
  <c r="BE667"/>
  <c r="BE718"/>
  <c r="BE865"/>
  <c r="BE1070"/>
  <c r="BE1077"/>
  <c r="BE1184"/>
  <c r="BE1212"/>
  <c r="BE1233"/>
  <c r="BE1242"/>
  <c r="BE1255"/>
  <c r="BE1305"/>
  <c r="BE1335"/>
  <c r="BE1379"/>
  <c r="BE1495"/>
  <c r="BE1706"/>
  <c r="BE197"/>
  <c r="BE204"/>
  <c r="BE344"/>
  <c r="BE415"/>
  <c r="BE541"/>
  <c r="BE590"/>
  <c r="BE693"/>
  <c r="BE753"/>
  <c r="BE773"/>
  <c r="BE825"/>
  <c r="BE852"/>
  <c r="BE1053"/>
  <c r="BE1066"/>
  <c r="BE1091"/>
  <c r="BE1108"/>
  <c r="BE1131"/>
  <c r="BE1155"/>
  <c r="BE1426"/>
  <c r="BE1447"/>
  <c r="BE1481"/>
  <c r="BE1524"/>
  <c r="BE1530"/>
  <c r="BE1570"/>
  <c r="BE1649"/>
  <c r="BE1669"/>
  <c r="BE440"/>
  <c r="BE569"/>
  <c r="BE656"/>
  <c r="BE766"/>
  <c r="BE818"/>
  <c r="BE935"/>
  <c r="BE430"/>
  <c r="BE467"/>
  <c r="BE501"/>
  <c r="BE583"/>
  <c r="BE798"/>
  <c r="BE810"/>
  <c r="BE915"/>
  <c r="BE1060"/>
  <c r="J136"/>
  <c r="BE231"/>
  <c r="BE310"/>
  <c r="BE394"/>
  <c r="BE402"/>
  <c r="BE479"/>
  <c r="BE688"/>
  <c r="BE711"/>
  <c r="BE831"/>
  <c r="BE890"/>
  <c r="BE1034"/>
  <c r="BE1046"/>
  <c r="BE153"/>
  <c r="BE168"/>
  <c r="BE189"/>
  <c r="BE291"/>
  <c r="BE455"/>
  <c r="BE486"/>
  <c r="BE548"/>
  <c r="BE674"/>
  <c r="BE677"/>
  <c r="BE726"/>
  <c r="BE741"/>
  <c r="BE780"/>
  <c r="BE1014"/>
  <c r="BE1021"/>
  <c r="J92"/>
  <c r="BE175"/>
  <c r="BE494"/>
  <c r="BE1098"/>
  <c r="BE1122"/>
  <c r="BE1205"/>
  <c r="BE1277"/>
  <c r="BE1357"/>
  <c r="BE1534"/>
  <c r="BE1552"/>
  <c r="BE1588"/>
  <c r="BE1680"/>
  <c r="BE146"/>
  <c r="BE160"/>
  <c r="BE182"/>
  <c r="BE275"/>
  <c r="BE380"/>
  <c r="BE623"/>
  <c r="BE786"/>
  <c r="BE802"/>
  <c r="BE881"/>
  <c r="BE1007"/>
  <c r="BE1028"/>
  <c r="BE1038"/>
  <c r="BE327"/>
  <c r="BE636"/>
  <c r="BE670"/>
  <c r="BE681"/>
  <c r="BE685"/>
  <c r="BE757"/>
  <c r="BE968"/>
  <c i="4" r="F35"/>
  <c i="1" r="BB97"/>
  <c i="4" r="J34"/>
  <c i="1" r="AW97"/>
  <c i="4" r="F36"/>
  <c i="1" r="BC97"/>
  <c i="2" r="F36"/>
  <c i="1" r="BC95"/>
  <c i="4" r="F34"/>
  <c i="1" r="BA97"/>
  <c i="4" r="F37"/>
  <c i="1" r="BD97"/>
  <c i="3" r="F36"/>
  <c i="1" r="BC96"/>
  <c i="3" r="F37"/>
  <c i="1" r="BD96"/>
  <c i="3" r="J30"/>
  <c i="2" r="F35"/>
  <c i="1" r="BB95"/>
  <c i="2" r="F34"/>
  <c i="1" r="BA95"/>
  <c i="2" r="J34"/>
  <c i="1" r="AW95"/>
  <c i="3" r="F34"/>
  <c i="1" r="BA96"/>
  <c i="5" r="F34"/>
  <c i="1" r="BA98"/>
  <c i="3" r="J34"/>
  <c i="1" r="AW96"/>
  <c i="5" r="F36"/>
  <c i="1" r="BC98"/>
  <c i="3" r="F35"/>
  <c i="1" r="BB96"/>
  <c i="2" r="F37"/>
  <c i="1" r="BD95"/>
  <c i="2" l="1" r="R691"/>
  <c i="4" r="T120"/>
  <c i="2" r="R143"/>
  <c r="R142"/>
  <c r="T691"/>
  <c i="4" r="R120"/>
  <c r="BK120"/>
  <c r="J120"/>
  <c i="2" r="T143"/>
  <c r="T142"/>
  <c i="3" r="R126"/>
  <c r="R125"/>
  <c i="2" r="BK691"/>
  <c r="J691"/>
  <c r="J111"/>
  <c i="3" r="P126"/>
  <c r="P125"/>
  <c i="1" r="AU96"/>
  <c i="2" r="P691"/>
  <c r="P400"/>
  <c i="3" r="T126"/>
  <c r="T125"/>
  <c i="2" r="P195"/>
  <c r="P143"/>
  <c r="P142"/>
  <c i="1" r="AU95"/>
  <c i="5" r="BK124"/>
  <c r="J124"/>
  <c r="J97"/>
  <c i="1" r="AG96"/>
  <c i="3" r="J126"/>
  <c r="J97"/>
  <c r="J96"/>
  <c i="2" r="BK143"/>
  <c r="BK142"/>
  <c r="J142"/>
  <c i="3" r="J33"/>
  <c i="1" r="AV96"/>
  <c r="AT96"/>
  <c r="AN96"/>
  <c i="4" r="J30"/>
  <c i="1" r="AG97"/>
  <c i="2" r="F33"/>
  <c i="1" r="AZ95"/>
  <c i="3" r="F33"/>
  <c i="1" r="AZ96"/>
  <c i="4" r="F33"/>
  <c i="1" r="AZ97"/>
  <c i="2" r="J33"/>
  <c i="1" r="AV95"/>
  <c r="AT95"/>
  <c i="2" r="J30"/>
  <c i="1" r="AG95"/>
  <c i="4" r="J33"/>
  <c i="1" r="AV97"/>
  <c r="AT97"/>
  <c r="AN97"/>
  <c i="5" r="F33"/>
  <c i="1" r="AZ98"/>
  <c i="5" r="J33"/>
  <c i="1" r="AV98"/>
  <c r="AT98"/>
  <c r="BC94"/>
  <c r="W32"/>
  <c r="BB94"/>
  <c r="W31"/>
  <c r="BD94"/>
  <c r="W33"/>
  <c r="BA94"/>
  <c r="AW94"/>
  <c r="AK30"/>
  <c i="4" l="1" r="J96"/>
  <c i="5" r="BK123"/>
  <c r="J123"/>
  <c i="4" r="J39"/>
  <c i="1" r="AN95"/>
  <c i="2" r="J96"/>
  <c r="J143"/>
  <c r="J97"/>
  <c i="3" r="J39"/>
  <c i="2" r="J39"/>
  <c i="1" r="AU94"/>
  <c i="5" r="J30"/>
  <c i="1" r="AG98"/>
  <c r="AG94"/>
  <c r="AK26"/>
  <c r="AX94"/>
  <c r="AY94"/>
  <c r="AZ94"/>
  <c r="W29"/>
  <c r="W30"/>
  <c i="5" l="1" r="J39"/>
  <c r="J96"/>
  <c i="1" r="AN98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<sst xmlns="http://schemas.openxmlformats.org/spreadsheetml/2006/main">
  <si>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</si>
  <si>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</si>
  <si>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</si>
  <si>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</si>
  <si>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</si>
  <si>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{3039b989-b197-48ae-b062-8232bae9c51c}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</si>
  <si>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</si>
  <si>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</si>
  <si>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</si>
  <si>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</si>
  <si>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</si>
  <si>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</si>
  <si>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</si>
  <si>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</si>
  <si>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</si>
  <si>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</si>
  <si>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</si>
  <si>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Náměstí Hrdinů 6 - POLIKLINIKA B 1.NP ordinace a soc. zařízení</t>
  </si>
  <si>
    <t>KSO:</t>
  </si>
  <si>
    <t>CC-CZ:</t>
  </si>
  <si>
    <t>Místo:</t>
  </si>
  <si>
    <t>Krnov, Nám. Hrdinů 6</t>
  </si>
  <si>
    <t>Datum:</t>
  </si>
  <si>
    <t>9. 5. 2025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</si>
  <si>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</si>
  <si>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</si>
  <si>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</si>
  <si>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</si>
  <si>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</si>
  <si>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</si>
  <si>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</si>
  <si>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</si>
  <si>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</si>
  <si>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</si>
  <si>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</si>
  <si>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</si>
  <si>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</si>
  <si>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</si>
  <si>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</si>
  <si>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</si>
  <si>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</si>
  <si>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</si>
  <si>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</si>
  <si>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</si>
  <si>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</si>
  <si>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</si>
  <si>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</si>
  <si>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</si>
  <si>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</si>
  <si>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</si>
  <si>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</si>
  <si>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</si>
  <si>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</si>
  <si>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</si>
  <si>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</si>
  <si>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</si>
  <si>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</si>
  <si>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</si>
  <si>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</si>
  <si>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</si>
  <si>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</si>
  <si>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</si>
  <si>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</si>
  <si>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</si>
  <si>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</si>
  <si>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</si>
  <si>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</si>
  <si>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</si>
  <si>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</si>
  <si>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</si>
  <si>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</si>
  <si>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</si>
  <si>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</si>
  <si>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</si>
  <si>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</si>
  <si>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</si>
  <si>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</si>
  <si>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</si>
  <si>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</si>
  <si>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</si>
  <si>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</si>
  <si>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</si>
  <si>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</si>
  <si>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Stavební část</t>
  </si>
  <si>
    <t>STA</t>
  </si>
  <si>
    <t>{1873f241-5bab-460b-9803-818e8f83ac4d}</t>
  </si>
  <si>
    <t>2</t>
  </si>
  <si>
    <t>1.2</t>
  </si>
  <si>
    <t>Zdravotechnika</t>
  </si>
  <si>
    <t>{3e1b72ef-df6c-4065-8b47-e8d05e0aa1df}</t>
  </si>
  <si>
    <t>1.3</t>
  </si>
  <si>
    <t>Elektroinstalace</t>
  </si>
  <si>
    <t>{23130809-cba9-4502-8117-43b53c637fc1}</t>
  </si>
  <si>
    <t>1.4</t>
  </si>
  <si>
    <t>VRN</t>
  </si>
  <si>
    <t>{d810bd23-b1a1-4706-bcdb-c5670eadd0f0}</t>
  </si>
  <si>
    <t>KRYCÍ LIST SOUPISU PRACÍ</t>
  </si>
  <si>
    <t>Objekt:</t>
  </si>
  <si>
    <t>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</si>
  <si>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</si>
  <si>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</si>
  <si>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</si>
  <si>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</si>
  <si>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</si>
  <si>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</si>
  <si>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</si>
  <si>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</si>
  <si>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</si>
  <si>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</si>
  <si>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</si>
  <si>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</si>
  <si>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</si>
  <si>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</si>
  <si>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</si>
  <si>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</si>
  <si>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</si>
  <si>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</si>
  <si>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</si>
  <si>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</si>
  <si>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</si>
  <si>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</si>
  <si>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</si>
  <si>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</si>
  <si>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</si>
  <si>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</si>
  <si>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</si>
  <si>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</si>
  <si>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</si>
  <si>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</si>
  <si>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</si>
  <si>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</si>
  <si>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</si>
  <si>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</si>
  <si>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</si>
  <si>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</si>
  <si>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</si>
  <si>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</si>
  <si>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</si>
  <si>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</si>
  <si>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</si>
  <si>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</si>
  <si>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</si>
  <si>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</si>
  <si>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</si>
  <si>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</si>
  <si>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</si>
  <si>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</si>
  <si>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</si>
  <si>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31</t>
  </si>
  <si>
    <t>Zdi pozemních staveb</t>
  </si>
  <si>
    <t>K</t>
  </si>
  <si>
    <t>317234410</t>
  </si>
  <si>
    <t>Vyzdívka mezi nosníky z cihel pálených na MC</t>
  </si>
  <si>
    <t>m3</t>
  </si>
  <si>
    <t>CS ÚRS 2025 01</t>
  </si>
  <si>
    <t>4</t>
  </si>
  <si>
    <t>-2100324554</t>
  </si>
  <si>
    <t>PP</t>
  </si>
  <si>
    <t>Vyzdívka mezi nosníky cihlami pálenými na maltu cementovou</t>
  </si>
  <si>
    <t>Online PSC</t>
  </si>
  <si>
    <t>https://podminky.urs.cz/item/CS_URS_2025_01/317234410</t>
  </si>
  <si>
    <t>VV</t>
  </si>
  <si>
    <t>1.NP</t>
  </si>
  <si>
    <t>m.č. 1.07</t>
  </si>
  <si>
    <t>1,2*0,1*0,12</t>
  </si>
  <si>
    <t>Součet</t>
  </si>
  <si>
    <t>317944321</t>
  </si>
  <si>
    <t>Válcované nosníky do č.12 dodatečně osazované do připravených otvorů</t>
  </si>
  <si>
    <t>t</t>
  </si>
  <si>
    <t>-1162538223</t>
  </si>
  <si>
    <t>Válcované nosníky dodatečně osazované do připravených otvorů bez zazdění hlav do č. 12</t>
  </si>
  <si>
    <t>https://podminky.urs.cz/item/CS_URS_2025_01/317944321</t>
  </si>
  <si>
    <t>(1,2*11,1*1,15)/1000</t>
  </si>
  <si>
    <t>319201321</t>
  </si>
  <si>
    <t>Vyrovnání nerovného povrchu zdiva tl do 30 mm maltou</t>
  </si>
  <si>
    <t>m2</t>
  </si>
  <si>
    <t>-1839840581</t>
  </si>
  <si>
    <t>Vyrovnání nerovného povrchu vnitřního i vnějšího zdiva bez odsekání vadných cihel, maltou (s dodáním hmot) tl. do 30 mm</t>
  </si>
  <si>
    <t>https://podminky.urs.cz/item/CS_URS_2025_01/319201321</t>
  </si>
  <si>
    <t>m.č.1.07</t>
  </si>
  <si>
    <t>2,0*0,15</t>
  </si>
  <si>
    <t>34</t>
  </si>
  <si>
    <t>Stěny a příčky</t>
  </si>
  <si>
    <t>342272225</t>
  </si>
  <si>
    <t>Příčka z pórobetonových hladkých tvárnic na tenkovrstvou maltu tl 100 mm</t>
  </si>
  <si>
    <t>125564297</t>
  </si>
  <si>
    <t>Příčky z pórobetonových tvárnic hladkých na tenké maltové lože objemová hmotnost do 500 kg/m3, tloušťka příčky 100 mm</t>
  </si>
  <si>
    <t>https://podminky.urs.cz/item/CS_URS_2025_01/342272225</t>
  </si>
  <si>
    <t>m.č. 1.07/1.08</t>
  </si>
  <si>
    <t>3,5*2,2</t>
  </si>
  <si>
    <t>5</t>
  </si>
  <si>
    <t>342291121</t>
  </si>
  <si>
    <t>Ukotvení příček k cihelným konstrukcím plochými kotvami</t>
  </si>
  <si>
    <t>m</t>
  </si>
  <si>
    <t>-197282647</t>
  </si>
  <si>
    <t>Ukotvení příček plochými kotvami, do konstrukce cihelné</t>
  </si>
  <si>
    <t>https://podminky.urs.cz/item/CS_URS_2025_01/342291121</t>
  </si>
  <si>
    <t>3,5+3,5</t>
  </si>
  <si>
    <t>6</t>
  </si>
  <si>
    <t>346244381</t>
  </si>
  <si>
    <t>Plentování jednostranné v do 200 mm válcovaných nosníků cihlami</t>
  </si>
  <si>
    <t>-477585071</t>
  </si>
  <si>
    <t>Plentování ocelových válcovaných nosníků jednostranné cihlami na maltu, výška stojiny do 200 mm</t>
  </si>
  <si>
    <t>https://podminky.urs.cz/item/CS_URS_2025_01/346244381</t>
  </si>
  <si>
    <t>2*(1,2*0,12)</t>
  </si>
  <si>
    <t>7</t>
  </si>
  <si>
    <t>349231811</t>
  </si>
  <si>
    <t>Přizdívka ostění s ozubem z cihel tl přes 80 do 150 mm</t>
  </si>
  <si>
    <t>-1327991181</t>
  </si>
  <si>
    <t>Přizdívka z cihel ostění s ozubem ve vybouraných otvorech, s vysekáním kapes pro zavázaní přes 80 do 150 mm</t>
  </si>
  <si>
    <t>https://podminky.urs.cz/item/CS_URS_2025_01/349231811</t>
  </si>
  <si>
    <t>1.NP m.č. 1.07</t>
  </si>
  <si>
    <t>0,15*2,0</t>
  </si>
  <si>
    <t>Úpravy povrchů, podlahy a osazování výplní</t>
  </si>
  <si>
    <t>61</t>
  </si>
  <si>
    <t>Úprava povrchů vnitřních</t>
  </si>
  <si>
    <t>8</t>
  </si>
  <si>
    <t>611131111</t>
  </si>
  <si>
    <t>Polymercementový spojovací můstek vnitřních stropů nanášený ručně</t>
  </si>
  <si>
    <t>-290465486</t>
  </si>
  <si>
    <t>Podkladní a spojovací vrstva vnitřních omítaných ploch polymercementový spojovací můstek nanášený ručně stropů</t>
  </si>
  <si>
    <t>https://podminky.urs.cz/item/CS_URS_2025_01/611131111</t>
  </si>
  <si>
    <t>m.č. 1.07, 1.08, 1.16, 1.17, 1.18, 1.19</t>
  </si>
  <si>
    <t>5,17+2,96+17,11+14,36+3,98+22,6</t>
  </si>
  <si>
    <t>9</t>
  </si>
  <si>
    <t>611135101</t>
  </si>
  <si>
    <t>Hrubá výplň rýh ve stropech maltou jakékoli šířky rýhy</t>
  </si>
  <si>
    <t>-801268676</t>
  </si>
  <si>
    <t>Hrubá výplň rýh maltou jakékoli šířky rýhy ve stropech</t>
  </si>
  <si>
    <t>https://podminky.urs.cz/item/CS_URS_2025_01/611135101</t>
  </si>
  <si>
    <t>6,0*0,07</t>
  </si>
  <si>
    <t>10</t>
  </si>
  <si>
    <t>611325222</t>
  </si>
  <si>
    <t>Vápenocementová štuková omítka malých ploch přes 0,09 do 0,25 m2 na stropech</t>
  </si>
  <si>
    <t>kus</t>
  </si>
  <si>
    <t>202372792</t>
  </si>
  <si>
    <t>Vápenocementová omítka jednotlivých malých ploch štuková dvouvrstvá na stropech, plochy jednotlivě přes 0,09 do 0,25 m2</t>
  </si>
  <si>
    <t>https://podminky.urs.cz/item/CS_URS_2025_01/611325222</t>
  </si>
  <si>
    <t>1.PP</t>
  </si>
  <si>
    <t>m.č. 009</t>
  </si>
  <si>
    <t>1+1</t>
  </si>
  <si>
    <t>m.č. 010</t>
  </si>
  <si>
    <t>m.č. 011</t>
  </si>
  <si>
    <t>m.č. 017</t>
  </si>
  <si>
    <t>Mezisoučet</t>
  </si>
  <si>
    <t>m.č. 1.16</t>
  </si>
  <si>
    <t>m.č. 1.19</t>
  </si>
  <si>
    <t>11</t>
  </si>
  <si>
    <t>611325416</t>
  </si>
  <si>
    <t>Oprava vnitřní vápenocementové hladké omítky tl do 20 mm stropů v rozsahu plochy do 10 % s celoplošným přeštukováním tl do 3 mm</t>
  </si>
  <si>
    <t>865735082</t>
  </si>
  <si>
    <t>Oprava vápenocementové omítky vnitřních ploch hladké, tl. do 20 mm, s celoplošným přeštukováním, tl. štuku do 3 mm stropů, v rozsahu opravované plochy do 10%</t>
  </si>
  <si>
    <t>https://podminky.urs.cz/item/CS_URS_2025_01/611325416</t>
  </si>
  <si>
    <t>612131111</t>
  </si>
  <si>
    <t>Polymercementový spojovací můstek vnitřních stěn nanášený ručně</t>
  </si>
  <si>
    <t>-922727656</t>
  </si>
  <si>
    <t>Podkladní a spojovací vrstva vnitřních omítaných ploch polymercementový spojovací můstek nanášený ručně stěn</t>
  </si>
  <si>
    <t>https://podminky.urs.cz/item/CS_URS_2025_01/612131111</t>
  </si>
  <si>
    <t>m.č. 1.08</t>
  </si>
  <si>
    <t>3,5*(1,085+0,03+1,085+1,32+0,03+1,0+1,0+0,03+1,32)</t>
  </si>
  <si>
    <t>-(0,8*1,97)</t>
  </si>
  <si>
    <t>3,5*(1,2+2,2+1,2)</t>
  </si>
  <si>
    <t>3,0*(1,2+4,45+2,85)</t>
  </si>
  <si>
    <t>m.č. 1.17</t>
  </si>
  <si>
    <t>3,0*(2,45+5,85+2,45+0,1+1,65)</t>
  </si>
  <si>
    <t>m.č. 1.18</t>
  </si>
  <si>
    <t>3,0*(1,775+1,9)</t>
  </si>
  <si>
    <t>3,0*(3,35+4,925+3,05)</t>
  </si>
  <si>
    <t>13</t>
  </si>
  <si>
    <t>612135011</t>
  </si>
  <si>
    <t>Vyrovnání podkladu vnitřních stěn tmelem tl do 2 mm</t>
  </si>
  <si>
    <t>-1543427705</t>
  </si>
  <si>
    <t>Vyrovnání nerovností podkladu vnitřních omítaných ploch tmelem, tl. do 2 mm stěn</t>
  </si>
  <si>
    <t>https://podminky.urs.cz/item/CS_URS_2025_01/612135011</t>
  </si>
  <si>
    <t>2,0*(1,085+0,03+1,085+1,32+0,03+1,0+2,2+1,0+0,03+1,32)</t>
  </si>
  <si>
    <t>-(0,*1,97)</t>
  </si>
  <si>
    <t>2,0*(2,+1,2+2,2+1,2)</t>
  </si>
  <si>
    <t>-(0,6*1,97)</t>
  </si>
  <si>
    <t>14</t>
  </si>
  <si>
    <t>612135101</t>
  </si>
  <si>
    <t>Hrubá výplň rýh ve stěnách maltou jakékoli šířky rýhy</t>
  </si>
  <si>
    <t>1709308434</t>
  </si>
  <si>
    <t>Hrubá výplň rýh maltou jakékoli šířky rýhy ve stěnách</t>
  </si>
  <si>
    <t>https://podminky.urs.cz/item/CS_URS_2025_01/612135101</t>
  </si>
  <si>
    <t>60,888*0,07</t>
  </si>
  <si>
    <t>5,6*0,15</t>
  </si>
  <si>
    <t>84*0,03</t>
  </si>
  <si>
    <t>3*0,05</t>
  </si>
  <si>
    <t>2*(1,2*0,15)</t>
  </si>
  <si>
    <t>15</t>
  </si>
  <si>
    <t>612142001</t>
  </si>
  <si>
    <t>Pletivo sklovláknité vnitřních stěn vtlačené do tmelu</t>
  </si>
  <si>
    <t>-53389075</t>
  </si>
  <si>
    <t>Pletivo vnitřních ploch v ploše nebo pruzích, na plném podkladu sklovláknité vtlačené do tmelu včetně tmelu stěn</t>
  </si>
  <si>
    <t>https://podminky.urs.cz/item/CS_URS_2025_01/612142001</t>
  </si>
  <si>
    <t>(0,2+0,15+0,2)*(0,15+1,2+0,15)</t>
  </si>
  <si>
    <t>16</t>
  </si>
  <si>
    <t>612321131</t>
  </si>
  <si>
    <t>Vápenocementový štuk vnitřních stěn tloušťky do 3 mm</t>
  </si>
  <si>
    <t>1100271355</t>
  </si>
  <si>
    <t>Vápenocementový štuk vnitřních ploch tloušťky do 3 mm svislých konstrukcí stěn</t>
  </si>
  <si>
    <t>https://podminky.urs.cz/item/CS_URS_2025_01/612321131</t>
  </si>
  <si>
    <t>17</t>
  </si>
  <si>
    <t>612325221</t>
  </si>
  <si>
    <t>Vápenocementová štuková omítka malých ploch do 0,09 m2 na stěnách</t>
  </si>
  <si>
    <t>-996219072</t>
  </si>
  <si>
    <t>Vápenocementová omítka jednotlivých malých ploch štuková dvouvrstvá na stěnách, plochy jednotlivě do 0,09 m2</t>
  </si>
  <si>
    <t>https://podminky.urs.cz/item/CS_URS_2025_01/612325221</t>
  </si>
  <si>
    <t>n.č. 1.08</t>
  </si>
  <si>
    <t>1+1+1+1+4</t>
  </si>
  <si>
    <t>1+1+2+3</t>
  </si>
  <si>
    <t>1+1+1+1+1+1+4</t>
  </si>
  <si>
    <t>18</t>
  </si>
  <si>
    <t>612325223</t>
  </si>
  <si>
    <t>Vápenocementová štuková omítka malých ploch přes 0,25 do 1 m2 na stěnách</t>
  </si>
  <si>
    <t>-1574102307</t>
  </si>
  <si>
    <t>Vápenocementová omítka jednotlivých malých ploch štuková dvouvrstvá na stěnách, plochy jednotlivě přes 0,25 do 1 m2</t>
  </si>
  <si>
    <t>https://podminky.urs.cz/item/CS_URS_2025_01/612325223</t>
  </si>
  <si>
    <t>1+1+1</t>
  </si>
  <si>
    <t>2.NP</t>
  </si>
  <si>
    <t>19</t>
  </si>
  <si>
    <t>612325401</t>
  </si>
  <si>
    <t>Oprava vnitřní vápenocementové hrubé omítky tl do 20 mm stěn v rozsahu plochy do 10 %</t>
  </si>
  <si>
    <t>772788656</t>
  </si>
  <si>
    <t>Oprava vápenocementové omítky vnitřních ploch hrubé, tl. do 20 mm stěn, v rozsahu opravované plochy do 10%</t>
  </si>
  <si>
    <t>https://podminky.urs.cz/item/CS_URS_2025_01/612325401</t>
  </si>
  <si>
    <t>2,0*(1,085+0,03+1,085+1,32+0,03+1,0+1,0+0,03+1,32)</t>
  </si>
  <si>
    <t>2,0*(1,2+2,2+1,2)</t>
  </si>
  <si>
    <t>20</t>
  </si>
  <si>
    <t>612325416</t>
  </si>
  <si>
    <t>Oprava vnitřní vápenocementové hladké omítky tl do 20 mm stěn v rozsahu plochy do 10 % s celoplošným přeštukováním tl do 3 mm</t>
  </si>
  <si>
    <t>418784182</t>
  </si>
  <si>
    <t>Oprava vápenocementové omítky vnitřních ploch hladké, tl. do 20 mm, s celoplošným přeštukováním, tl. štuku do 3 mm stěn, v rozsahu opravované plochy do 10%</t>
  </si>
  <si>
    <t>https://podminky.urs.cz/item/CS_URS_2025_01/612325416</t>
  </si>
  <si>
    <t>1,5*(1,085+0,03+1,085+1,32+0,03+1,0+1,0+0,03+1,32)</t>
  </si>
  <si>
    <t>1,5*(1,2+2,2+1,2)</t>
  </si>
  <si>
    <t>612335121</t>
  </si>
  <si>
    <t>Cementová štuková omítka rýh ve stěnách š do 150 mm</t>
  </si>
  <si>
    <t>198123357</t>
  </si>
  <si>
    <t>Cementová omítka rýh štuková dvouvrstvá ve stěnách, šířky rýhy do 150 mm</t>
  </si>
  <si>
    <t>https://podminky.urs.cz/item/CS_URS_2025_01/612335121</t>
  </si>
  <si>
    <t>22</t>
  </si>
  <si>
    <t>619996147</t>
  </si>
  <si>
    <t>Ochrana podlahy zakrytím geotextilií</t>
  </si>
  <si>
    <t>-1103863607</t>
  </si>
  <si>
    <t>Ochrana stavebních konstrukcí a samostatných prvků včetně pozdějšího odstranění geotextilií zakrytím podlahy</t>
  </si>
  <si>
    <t>https://podminky.urs.cz/item/CS_URS_2025_01/619996147</t>
  </si>
  <si>
    <t>1.01, 1.02, 1.12, 1.13, 1.15</t>
  </si>
  <si>
    <t>6,5+28,01+30,85+3,15+3,1+3,57</t>
  </si>
  <si>
    <t>64</t>
  </si>
  <si>
    <t>Osazování výplní otvorů</t>
  </si>
  <si>
    <t>23</t>
  </si>
  <si>
    <t>642942111</t>
  </si>
  <si>
    <t>Osazování zárubní nebo rámů dveřních kovových do 2,5 m2 na MC</t>
  </si>
  <si>
    <t>1068713787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</si>
  <si>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</si>
  <si>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</si>
  <si>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24</t>
  </si>
  <si>
    <t>M</t>
  </si>
  <si>
    <t>55331487</t>
  </si>
  <si>
    <t>zárubeň jednokřídlá ocelová pro zdění tl stěny 110-150mm rozměru 800/1970, 2100mm</t>
  </si>
  <si>
    <t>1547870247</t>
  </si>
  <si>
    <t>P</t>
  </si>
  <si>
    <t>Poznámka k položce:_x000d_
YH, YH s drážkou, YZP</t>
  </si>
  <si>
    <t>Ostatní konstrukce a práce, bourání</t>
  </si>
  <si>
    <t>94</t>
  </si>
  <si>
    <t>Lešení a stavební výtahy</t>
  </si>
  <si>
    <t>25</t>
  </si>
  <si>
    <t>949101111</t>
  </si>
  <si>
    <t>Lešení pomocné pro objekty pozemních staveb s lešeňovou podlahou v do 1,9 m zatížení do 150 kg/m2</t>
  </si>
  <si>
    <t>-192620130</t>
  </si>
  <si>
    <t>Lešení pomocné pracovní pro objekty pozemních staveb pro zatížení do 150 kg/m2, o výšce lešeňové podlahy do 1,9 m</t>
  </si>
  <si>
    <t>https://podminky.urs.cz/item/CS_URS_2025_01/949101111</t>
  </si>
  <si>
    <t>m.č. 009, 010, 011, 017</t>
  </si>
  <si>
    <t>3,76+1,23+26,62</t>
  </si>
  <si>
    <t>5,17+2,96+17,11+14,36+3,98+22,6+17,96</t>
  </si>
  <si>
    <t>95</t>
  </si>
  <si>
    <t>Dokončovací konstrukce a práce pozemních staveb</t>
  </si>
  <si>
    <t>26</t>
  </si>
  <si>
    <t>952902021</t>
  </si>
  <si>
    <t>Čištění budov zametení hladkých podlah</t>
  </si>
  <si>
    <t>2076372709</t>
  </si>
  <si>
    <t>Čištění budov při provádění oprav a udržovacích prací podlah hladkých zametením</t>
  </si>
  <si>
    <t>https://podminky.urs.cz/item/CS_URS_2025_01/952902021</t>
  </si>
  <si>
    <t>denní průběžný úklid v průběhů prací</t>
  </si>
  <si>
    <t>m.č. 1.01, 1.02, 1.03, 1.04, 1.05, 1.06, 1.07, 1.08, 1.09, 1.10, 1.11</t>
  </si>
  <si>
    <t>(6,5+28,01+28,5+87,16+39,22+21,12+2,57+5,31+3,17+2,13+2,94)*(3*30)</t>
  </si>
  <si>
    <t>m.č. 1.12, 1.13, 1.14, 1.15, 1.16, 1.17, 1.18, 1.19, 1.20, 1.21</t>
  </si>
  <si>
    <t>(30,85+3,15+3,1+3,57+5,15+19,31+6,34+26,88+17,96+15,12)*(3*30)</t>
  </si>
  <si>
    <t>m.č. 001, 002, 003, 009, 010, 011, 017</t>
  </si>
  <si>
    <t>(12,65+22,14+3,7+3,76+1,23+3,48+26,62)*(3*30)</t>
  </si>
  <si>
    <t>27</t>
  </si>
  <si>
    <t>952902031</t>
  </si>
  <si>
    <t>Čištění budov omytí hladkých podlah</t>
  </si>
  <si>
    <t>332659593</t>
  </si>
  <si>
    <t>Čištění budov při provádění oprav a udržovacích prací podlah hladkých omytím</t>
  </si>
  <si>
    <t>https://podminky.urs.cz/item/CS_URS_2025_01/952902031</t>
  </si>
  <si>
    <t>28</t>
  </si>
  <si>
    <t>952901111</t>
  </si>
  <si>
    <t>Vyčištění budov bytové a občanské výstavby při výšce podlaží do 4 m</t>
  </si>
  <si>
    <t>1375029272</t>
  </si>
  <si>
    <t>Vyčištění budov nebo objektů před předáním do užívání budov bytové nebo občanské výstavby, světlé výšky podlaží do 4 m</t>
  </si>
  <si>
    <t>https://podminky.urs.cz/item/CS_URS_2025_01/952901111</t>
  </si>
  <si>
    <t>závěrečný finální úklid stavby, vč. omytí oken, umytí podlad, vysátí, utření prachu apod.</t>
  </si>
  <si>
    <t>(6,5+28,01+28,5+87,16+39,22+21,12+2,57+5,31+3,17+2,13+2,94)</t>
  </si>
  <si>
    <t>(30,85+3,15+3,1+3,57+5,15+19,31+6,34+26,88+17,96+15,12)</t>
  </si>
  <si>
    <t>(12,65+22,14+3,7+3,76+1,23+3,48+26,62)</t>
  </si>
  <si>
    <t>29</t>
  </si>
  <si>
    <t>953241911</t>
  </si>
  <si>
    <t>Osazení protipožární manžety ke smykových dilatačním trnům</t>
  </si>
  <si>
    <t>-375339882</t>
  </si>
  <si>
    <t>Osazení smykových trnů do dilatačních spár doplňků protipožární manžety</t>
  </si>
  <si>
    <t>https://podminky.urs.cz/item/CS_URS_2025_01/953241911</t>
  </si>
  <si>
    <t>30</t>
  </si>
  <si>
    <t>RMAT0001.R</t>
  </si>
  <si>
    <t>protipožární manžeta</t>
  </si>
  <si>
    <t>-729888116</t>
  </si>
  <si>
    <t>96</t>
  </si>
  <si>
    <t>Bourání konstrukcí</t>
  </si>
  <si>
    <t>962031011</t>
  </si>
  <si>
    <t>Bourání příček nebo přizdívek z cihel děrovaných tl do 100 mm</t>
  </si>
  <si>
    <t>510545083</t>
  </si>
  <si>
    <t>Bourání příček nebo přizdívek z cihel děrovaných, tl. do 100 mm</t>
  </si>
  <si>
    <t>https://podminky.urs.cz/item/CS_URS_2025_01/962031011</t>
  </si>
  <si>
    <t>0,8*0,8</t>
  </si>
  <si>
    <t>32</t>
  </si>
  <si>
    <t>962031132</t>
  </si>
  <si>
    <t>Bourání příček nebo přizdívek z cihel pálených tl do 100 mm</t>
  </si>
  <si>
    <t>1128569398</t>
  </si>
  <si>
    <t>Bourání příček nebo přizdívek z cihel pálených plných nebo dutých, tl. do 100 mm</t>
  </si>
  <si>
    <t>https://podminky.urs.cz/item/CS_URS_2025_01/962031132</t>
  </si>
  <si>
    <t>m.č. 1.16, 1.17, 1.18</t>
  </si>
  <si>
    <t>3,0*(2,45+0,1+3,3+2,1)</t>
  </si>
  <si>
    <t>m.č. 1.07, 1.08</t>
  </si>
  <si>
    <t>(1,05+0,1+2,45+1,05)</t>
  </si>
  <si>
    <t>33</t>
  </si>
  <si>
    <t>965081213</t>
  </si>
  <si>
    <t>Bourání podlah z dlaždic keramických nebo xylolitových tl do 10 mm plochy přes 1 m2</t>
  </si>
  <si>
    <t>521743809</t>
  </si>
  <si>
    <t>Bourání podlah z dlaždic bez podkladního lože nebo mazaniny, s jakoukoliv výplní spár keramických nebo xylolitových tl. do 10 mm, plochy přes 1 m2</t>
  </si>
  <si>
    <t>https://podminky.urs.cz/item/CS_URS_2025_01/965081213</t>
  </si>
  <si>
    <t>2,57+5,31</t>
  </si>
  <si>
    <t>967031132</t>
  </si>
  <si>
    <t>Přisekání rovných ostění v cihelném zdivu na MV nebo MVC</t>
  </si>
  <si>
    <t>1669703949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</si>
  <si>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</si>
  <si>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https://podminky.urs.cz/item/CS_URS_2025_01/967031132</t>
  </si>
  <si>
    <t>((0,1*2,0)*2)+((0,1*3,7)*2)</t>
  </si>
  <si>
    <t>(0,1*3,7)*1</t>
  </si>
  <si>
    <t>(0,1*3,0)*2</t>
  </si>
  <si>
    <t>(0,1*3,0)*1</t>
  </si>
  <si>
    <t>35</t>
  </si>
  <si>
    <t>968072455</t>
  </si>
  <si>
    <t>Vybourání kovových dveřních zárubní pl do 2 m2</t>
  </si>
  <si>
    <t>-894555677</t>
  </si>
  <si>
    <t>Vybourání kovových rámů oken s křídly, dveřních zárubní, vrat, stěn, ostění nebo obkladů dveřních zárubní, plochy do 2 m2</t>
  </si>
  <si>
    <t>https://podminky.urs.cz/item/CS_URS_2025_01/968072455</t>
  </si>
  <si>
    <t>m.č. 1.07/1.03</t>
  </si>
  <si>
    <t>m.č. 1.02/1.08</t>
  </si>
  <si>
    <t>m.č. 1.12/1.16</t>
  </si>
  <si>
    <t>m.č. 1.16/1.17</t>
  </si>
  <si>
    <t>m.č. 1.16/1.19</t>
  </si>
  <si>
    <t>m.č. 1.18/1.19</t>
  </si>
  <si>
    <t>97</t>
  </si>
  <si>
    <t>Prorážení otvorů a ostatní bourací práce</t>
  </si>
  <si>
    <t>36</t>
  </si>
  <si>
    <t>971033261</t>
  </si>
  <si>
    <t>Vybourání otvorů ve zdivu cihelném pl do 0,0225 m2 na MVC nebo MV tl do 600 mm</t>
  </si>
  <si>
    <t>1837904345</t>
  </si>
  <si>
    <t>Vybourání otvorů ve zdivu základovém nebo nadzákladovém z cihel, tvárnic, příčkovek z cihel pálených na maltu vápennou nebo vápenocementovou plochy do 0,0225 m2, tl. do 600 mm</t>
  </si>
  <si>
    <t>https://podminky.urs.cz/item/CS_URS_2025_01/971033261</t>
  </si>
  <si>
    <t>37</t>
  </si>
  <si>
    <t>971033521</t>
  </si>
  <si>
    <t>Vybourání otvorů ve zdivu cihelném pl do 1 m2 na MVC nebo MV tl do 100 mm</t>
  </si>
  <si>
    <t>596339820</t>
  </si>
  <si>
    <t>Vybourání otvorů ve zdivu základovém nebo nadzákladovém z cihel, tvárnic, příčkovek z cihel pálených na maltu vápennou nebo vápenocementovou plochy do 1 m2, tl. do 100 mm</t>
  </si>
  <si>
    <t>https://podminky.urs.cz/item/CS_URS_2025_01/971033521</t>
  </si>
  <si>
    <t>0,3*2,0</t>
  </si>
  <si>
    <t>38</t>
  </si>
  <si>
    <t>972054342.R</t>
  </si>
  <si>
    <t>Vybourání otvorů v ŽB stropech nebo klenbách pl do 0,25 m2 tl do 500 mm</t>
  </si>
  <si>
    <t>-1845989658</t>
  </si>
  <si>
    <t>Vybourání otvorů ve stropech nebo klenbách železobetonových bez odstranění podlahy a násypu, plochy do 0,25 m2, tl. do 500 mm</t>
  </si>
  <si>
    <t>39</t>
  </si>
  <si>
    <t>973031346.R1</t>
  </si>
  <si>
    <t>Vysekání kapes ve zdivu cihelném na MV nebo MVC pro osazení vodoměrů</t>
  </si>
  <si>
    <t>-204355291</t>
  </si>
  <si>
    <t>Vysekání výklenků nebo kapes ve zdivu z cihel na maltu vápennou nebo vápenocementovou kapes, plochy do 0,25 m2, hl. do 450 mm</t>
  </si>
  <si>
    <t>40</t>
  </si>
  <si>
    <t>974032664</t>
  </si>
  <si>
    <t>Vysekání rýh ve stěnách z dutých cihel nebo tvárnic pro vtahování nosníků hl do 150 mm v do 150 mm</t>
  </si>
  <si>
    <t>1534624806</t>
  </si>
  <si>
    <t>Vysekání rýh ve stěnách nebo příčkách z dutých cihel, tvárnic, desek pro vtahování nosníků do zdí před vybouráním otvoru do hl. 150 mm, při výšce nosníku do 150 mm</t>
  </si>
  <si>
    <t>https://podminky.urs.cz/item/CS_URS_2025_01/974032664</t>
  </si>
  <si>
    <t>1,2</t>
  </si>
  <si>
    <t>41</t>
  </si>
  <si>
    <t>974031132</t>
  </si>
  <si>
    <t>Vysekání rýh ve zdivu cihelném hl do 50 mm š do 70 mm</t>
  </si>
  <si>
    <t>-1940586194</t>
  </si>
  <si>
    <t>Vysekání rýh ve zdivu cihelném na maltu vápennou nebo vápenocementovou do hl. 50 mm a šířky do 70 mm</t>
  </si>
  <si>
    <t>https://podminky.urs.cz/item/CS_URS_2025_01/974031132</t>
  </si>
  <si>
    <t>1*(1,0+1,548+2,135)</t>
  </si>
  <si>
    <t>3*(1,0+0,4+0,2)</t>
  </si>
  <si>
    <t>m.č.1.08</t>
  </si>
  <si>
    <t>3*(1,5+0,367+0,513)</t>
  </si>
  <si>
    <t>3*(1,0+1,255+0,3)</t>
  </si>
  <si>
    <t>3*(2,9+0,3+1,3)</t>
  </si>
  <si>
    <t>odhad</t>
  </si>
  <si>
    <t>2*(0,3+0,5+2,5+0,5+1,0)</t>
  </si>
  <si>
    <t>42</t>
  </si>
  <si>
    <t>974031154</t>
  </si>
  <si>
    <t>Vysekání rýh ve zdivu cihelném hl do 100 mm š do 150 mm</t>
  </si>
  <si>
    <t>-2093703962</t>
  </si>
  <si>
    <t>Vysekání rýh ve zdivu cihelném na maltu vápennou nebo vápenocementovou do hl. 100 mm a šířky do 150 mm</t>
  </si>
  <si>
    <t>https://podminky.urs.cz/item/CS_URS_2025_01/974031154</t>
  </si>
  <si>
    <t>stoupačka kanalizace DN110</t>
  </si>
  <si>
    <t>pod stropem 1. PP až nad podlahu 2.NP</t>
  </si>
  <si>
    <t>0,3+0,4+3,5+0,4+1,0</t>
  </si>
  <si>
    <t>43</t>
  </si>
  <si>
    <t>974031169</t>
  </si>
  <si>
    <t>Příplatek k vysekání rýh ve zdivu cihelném hl do 150 mm ZKD 100 mm š rýhy</t>
  </si>
  <si>
    <t>-1509677556</t>
  </si>
  <si>
    <t>Vysekání rýh ve zdivu cihelném na maltu vápennou nebo vápenocementovou do hl. 150 mm a šířky Příplatek k ceně -1167 za každých dalších 100 mm šířky rýhy hl. do 150 mm</t>
  </si>
  <si>
    <t>https://podminky.urs.cz/item/CS_URS_2025_01/974031169</t>
  </si>
  <si>
    <t>44</t>
  </si>
  <si>
    <t>974031232</t>
  </si>
  <si>
    <t>Vysekání rýh ve zdivu cihelném u stropu hl do 50 mm š do 70 mm</t>
  </si>
  <si>
    <t>1117957303</t>
  </si>
  <si>
    <t>Vysekání rýh ve zdivu cihelném na maltu vápennou nebo vápenocementovou v prostoru přilehlém ke stropní konstrukci do hl. 50 mm a šířky do 70 mm</t>
  </si>
  <si>
    <t>https://podminky.urs.cz/item/CS_URS_2025_01/974031232</t>
  </si>
  <si>
    <t>(3*0,4)+(3*0,4)</t>
  </si>
  <si>
    <t>(3*0,4)</t>
  </si>
  <si>
    <t>45</t>
  </si>
  <si>
    <t>978011121</t>
  </si>
  <si>
    <t>Otlučení (osekání) vnitřní vápenné nebo vápenocementové omítky stropů v rozsahu přes 5 do 10 %</t>
  </si>
  <si>
    <t>679003069</t>
  </si>
  <si>
    <t>Otlučení vápenných nebo vápenocementových omítek vnitřních ploch stropů, v rozsahu přes 5 do 10 %</t>
  </si>
  <si>
    <t>https://podminky.urs.cz/item/CS_URS_2025_01/978011121</t>
  </si>
  <si>
    <t>2,57+5,31+5,15+1,17+6,34+26,88</t>
  </si>
  <si>
    <t>46</t>
  </si>
  <si>
    <t>978013121</t>
  </si>
  <si>
    <t>Otlučení (osekání) vnitřní vápenné nebo vápenocementové omítky stěn v rozsahu přes 5 do 10 %</t>
  </si>
  <si>
    <t>244141983</t>
  </si>
  <si>
    <t>Otlučení vápenných nebo vápenocementových omítek vnitřních ploch stěn s vyškrabáním spar, s očištěním zdiva, v rozsahu přes 5 do 10 %</t>
  </si>
  <si>
    <t>https://podminky.urs.cz/item/CS_URS_2025_01/978013121</t>
  </si>
  <si>
    <t>m.č. 1.07+1.08</t>
  </si>
  <si>
    <t>3,7*(2,15+0,1+1,4+1,05+0,1+1,05+2,15+0,1+1,4+1,05+0,1+1,05)</t>
  </si>
  <si>
    <t>0,513*(2,0+0,8+2,0)</t>
  </si>
  <si>
    <t>-2*(0,6*1,97)</t>
  </si>
  <si>
    <t>3,0*(5,85+3,2+0,1+2,1+5,85+1,92+0,1+3,38)</t>
  </si>
  <si>
    <t>3,0*(5,02+5,35+5,025+5,35)</t>
  </si>
  <si>
    <t>47</t>
  </si>
  <si>
    <t>978059361</t>
  </si>
  <si>
    <t>Bourání obkladů z mozaiky plochy přes 1 m2</t>
  </si>
  <si>
    <t>-319998987</t>
  </si>
  <si>
    <t>Odsekání obkladů stěn včetně otlučení podkladní omítky až na zdivo z mozaikových lepenců keramických nebo skleněných přes 1 m2</t>
  </si>
  <si>
    <t>https://podminky.urs.cz/item/CS_URS_2025_01/978059361</t>
  </si>
  <si>
    <t>2,0*(2,45+1,05+2,45+1,05)-(0,6*1,97)</t>
  </si>
  <si>
    <t>2,0*(1,4+1,05+1,4+1,05)</t>
  </si>
  <si>
    <t>2,0*(1,05+2,15+0,797+0,513+0,513+0,613+1,1+1,05+0,1+0,588)</t>
  </si>
  <si>
    <t>997</t>
  </si>
  <si>
    <t>Doprava suti a vybouraných hmot</t>
  </si>
  <si>
    <t>48</t>
  </si>
  <si>
    <t>997002511</t>
  </si>
  <si>
    <t>Vodorovné přemístění suti a vybouraných hmot bez naložení ale se složením a urovnáním do 1 km</t>
  </si>
  <si>
    <t>-722061403</t>
  </si>
  <si>
    <t>Vodorovné přemístění suti a vybouraných hmot bez naložení, se složením a hrubým urovnáním na vzdálenost do 1 km</t>
  </si>
  <si>
    <t>https://podminky.urs.cz/item/CS_URS_2025_01/997002511</t>
  </si>
  <si>
    <t>49</t>
  </si>
  <si>
    <t>997002519</t>
  </si>
  <si>
    <t>Příplatek ZKD 1 km přemístění suti a vybouraných hmot</t>
  </si>
  <si>
    <t>-1280752378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</si>
  <si>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</si>
  <si>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</si>
  <si>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13,734*15 'Přepočtené koeficientem množství</t>
  </si>
  <si>
    <t>50</t>
  </si>
  <si>
    <t>997013211</t>
  </si>
  <si>
    <t>Vnitrostaveništní doprava suti a vybouraných hmot pro budovy v do 6 m ručně</t>
  </si>
  <si>
    <t>-259647127</t>
  </si>
  <si>
    <t>Vnitrostaveništní doprava suti a vybouraných hmot vodorovně do 50 m s naložením ručně pro budovy a haly výšky do 6 m</t>
  </si>
  <si>
    <t>https://podminky.urs.cz/item/CS_URS_2025_01/997013211</t>
  </si>
  <si>
    <t>51</t>
  </si>
  <si>
    <t>997013219</t>
  </si>
  <si>
    <t>Příplatek k vnitrostaveništní dopravě suti a vybouraných hmot za zvětšenou dopravu suti ZKD 10 m</t>
  </si>
  <si>
    <t>-2043714592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</si>
  <si>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</si>
  <si>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</si>
  <si>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13,734*6 'Přepočtené koeficientem množství</t>
  </si>
  <si>
    <t>52</t>
  </si>
  <si>
    <t>997013609</t>
  </si>
  <si>
    <t>Poplatek za uložení na skládce (skládkovné) stavebního odpadu ze směsí nebo oddělených frakcí betonu, cihel a keramických výrobků kód odpadu 17 01 07</t>
  </si>
  <si>
    <t>-1207026124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</si>
  <si>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</si>
  <si>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https://podminky.urs.cz/item/CS_URS_2025_01/997013609</t>
  </si>
  <si>
    <t>998</t>
  </si>
  <si>
    <t>Přesun hmot</t>
  </si>
  <si>
    <t>53</t>
  </si>
  <si>
    <t>998011008</t>
  </si>
  <si>
    <t>Přesun hmot pro budovy zděné s omezením mechanizace pro budovy v do 6 m</t>
  </si>
  <si>
    <t>1047831155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</si>
  <si>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</si>
  <si>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https://podminky.urs.cz/item/CS_URS_2025_01/998011008</t>
  </si>
  <si>
    <t>54</t>
  </si>
  <si>
    <t>998011014</t>
  </si>
  <si>
    <t>Příplatek k přesunu hmot pro budovy zděné za zvětšený přesun do 500 m</t>
  </si>
  <si>
    <t>591427009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</si>
  <si>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</si>
  <si>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https://podminky.urs.cz/item/CS_URS_2025_01/998011014</t>
  </si>
  <si>
    <t>PSV</t>
  </si>
  <si>
    <t>Práce a dodávky PSV</t>
  </si>
  <si>
    <t>711</t>
  </si>
  <si>
    <t>Izolace proti vodě, vlhkosti a plynům</t>
  </si>
  <si>
    <t>55</t>
  </si>
  <si>
    <t>711199101</t>
  </si>
  <si>
    <t>Provedení těsnícího pásu do spoje dilatační nebo styčné spáry podlaha - stěna</t>
  </si>
  <si>
    <t>1186955253</t>
  </si>
  <si>
    <t>Provedení izolace proti zemní vlhkosti hydroizolační stěrkou doplňků vodotěsné těsnící pásky pro dilatační a styčné spáry</t>
  </si>
  <si>
    <t>https://podminky.urs.cz/item/CS_URS_2025_01/711199101</t>
  </si>
  <si>
    <t>1,32+1,085+0,03+1,085+1,32+0,03+1,0+2,2+1,0+0,03+1,32-0,8</t>
  </si>
  <si>
    <t>2,2+1,2+2,2+1,2+0,565+0,565-0,6</t>
  </si>
  <si>
    <t>56</t>
  </si>
  <si>
    <t>28355021</t>
  </si>
  <si>
    <t>páska pružná těsnící hydroizolační š do 100mm</t>
  </si>
  <si>
    <t>-1973470960</t>
  </si>
  <si>
    <t>(1,32+1,085+0,03+1,085+1,32+0,03+1,0+2,2+1,0+0,03+1,32-0,8)*1,15</t>
  </si>
  <si>
    <t>(2,2+1,2+2,2+1,2+0,565+0,565-0,6)*1,15</t>
  </si>
  <si>
    <t>19,493*1,05 'Přepočtené koeficientem množství</t>
  </si>
  <si>
    <t>57</t>
  </si>
  <si>
    <t>59054004</t>
  </si>
  <si>
    <t>páska pružná těsnící hydroizolační-roh</t>
  </si>
  <si>
    <t>1995576880</t>
  </si>
  <si>
    <t>58</t>
  </si>
  <si>
    <t>711493111</t>
  </si>
  <si>
    <t>Izolace proti podpovrchové a tlakové vodě vodorovná těsnicí hmotou dvousložkovou na bázi cementu</t>
  </si>
  <si>
    <t>-549443743</t>
  </si>
  <si>
    <t>Izolace proti podpovrchové a tlakové vodě - ostatní na ploše vodorovné V dvousložkovou na bázi cementu</t>
  </si>
  <si>
    <t>https://podminky.urs.cz/item/CS_URS_2025_01/711493111</t>
  </si>
  <si>
    <t>5,17</t>
  </si>
  <si>
    <t>2,96</t>
  </si>
  <si>
    <t>59</t>
  </si>
  <si>
    <t>711493121</t>
  </si>
  <si>
    <t>Izolace proti podpovrchové a tlakové vodě svislá těsnicí hmotou dvousložkovou na bázi cementu</t>
  </si>
  <si>
    <t>-483834306</t>
  </si>
  <si>
    <t>Izolace proti podpovrchové a tlakové vodě - ostatní na ploše svislé S dvousložkovou na bázi cementu</t>
  </si>
  <si>
    <t>https://podminky.urs.cz/item/CS_URS_2025_01/711493121</t>
  </si>
  <si>
    <t>(1,32+1,085+0,03+1,085+1,32+0,03+1,0+2,2+1,0+0,03+1,32-0,8)*0,15</t>
  </si>
  <si>
    <t>(2,2+1,2+2,2+1,2+0,565+0,565-0,6)*0,15</t>
  </si>
  <si>
    <t>2,0*1,5</t>
  </si>
  <si>
    <t>60</t>
  </si>
  <si>
    <t>998711211</t>
  </si>
  <si>
    <t>Přesun hmot procentní pro izolace proti vodě, vlhkosti a plynům s omezením mechanizace v objektech v do 6 m</t>
  </si>
  <si>
    <t>%</t>
  </si>
  <si>
    <t>1880104237</t>
  </si>
  <si>
    <t>Přesun hmot pro izolace proti vodě, vlhkosti a plynům stanovený procentní sazbou (%) z ceny vodorovná dopravní vzdálenost do 50 m s omezením mechanizace v objektech výšky do 6 m</t>
  </si>
  <si>
    <t>https://podminky.urs.cz/item/CS_URS_2025_01/998711211</t>
  </si>
  <si>
    <t>713</t>
  </si>
  <si>
    <t>Izolace tepelné</t>
  </si>
  <si>
    <t>713110851</t>
  </si>
  <si>
    <t>Odstranění tepelné izolace stropů lepené z polystyrenu suchého tl do 100 mm</t>
  </si>
  <si>
    <t>-841793184</t>
  </si>
  <si>
    <t>Odstranění tepelné izolace stropů nebo podhledů z rohoží, pásů, dílců, desek, bloků připevněných lepením z polystyrenu suchého, tloušťka izolace do 100 mm</t>
  </si>
  <si>
    <t>https://podminky.urs.cz/item/CS_URS_2025_01/713110851</t>
  </si>
  <si>
    <t>stropy</t>
  </si>
  <si>
    <t>m.č. 1.18, 1.19</t>
  </si>
  <si>
    <t>6,34+26,88</t>
  </si>
  <si>
    <t>62</t>
  </si>
  <si>
    <t>998713211</t>
  </si>
  <si>
    <t>Přesun hmot procentní pro izolace tepelné s omezením mechanizace v objektech v do 6 m</t>
  </si>
  <si>
    <t>2013111910</t>
  </si>
  <si>
    <t>Přesun hmot pro izolace tepelné stanovený procentní sazbou (%) z ceny vodorovná dopravní vzdálenost do 50 m s omezením mechanizace v objektech výšky do 6 m</t>
  </si>
  <si>
    <t>https://podminky.urs.cz/item/CS_URS_2025_01/998713211</t>
  </si>
  <si>
    <t>763</t>
  </si>
  <si>
    <t>Konstrukce suché výstavby</t>
  </si>
  <si>
    <t>63</t>
  </si>
  <si>
    <t>763111323</t>
  </si>
  <si>
    <t>SDK příčka tl 100 mm profil CW+UW 75 desky 1xDF 12,5 s izolací EI 45 Rw do 49 dB</t>
  </si>
  <si>
    <t>-1212575388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</si>
  <si>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</si>
  <si>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https://podminky.urs.cz/item/CS_URS_2025_01/763111323</t>
  </si>
  <si>
    <t>3,0*(1,4+0,1+1,65+4,45)</t>
  </si>
  <si>
    <t>3,0*(1,9+0,1+1,775)</t>
  </si>
  <si>
    <t>763121450</t>
  </si>
  <si>
    <t>SDK stěna předsazená tl 115 mm profil CW+UW 100 deska 1x akustická 12,5 s izolací EI 30 Rw do 28 dB</t>
  </si>
  <si>
    <t>-1726961371</t>
  </si>
  <si>
    <t>Stěna předsazená ze sádrokartonových desek s nosnou konstrukcí z ocelových profilů CW, UW jednoduše opláštěná deskou akustickou tl. 12,5 mm s izolací, EI 30, stěna tl. 115 mm, profil 100, Rw do 28 dB</t>
  </si>
  <si>
    <t>https://podminky.urs.cz/item/CS_URS_2025_01/763121450</t>
  </si>
  <si>
    <t>3.0*5,35</t>
  </si>
  <si>
    <t>65</t>
  </si>
  <si>
    <t>763135101</t>
  </si>
  <si>
    <t>Montáž SDK kazetového podhledu z kazet 600x600 mm na zavěšenou viditelnou nosnou konstrukci</t>
  </si>
  <si>
    <t>44802703</t>
  </si>
  <si>
    <t>Montáž sádrokartonového podhledu kazetového demontovatelného včetně zavěšené nosné konstrukce velikosti kazet 600x600 mm viditelné</t>
  </si>
  <si>
    <t>https://podminky.urs.cz/item/CS_URS_2025_01/763135101</t>
  </si>
  <si>
    <t>66</t>
  </si>
  <si>
    <t>59036650</t>
  </si>
  <si>
    <t>podhled kazetový děrovaný, viditelný rastr, bílý tl 15mm 600x600mm</t>
  </si>
  <si>
    <t>-1750555631</t>
  </si>
  <si>
    <t>(5,17+2,96+17,11+14,36+3,98+22,6)*1,15</t>
  </si>
  <si>
    <t>67</t>
  </si>
  <si>
    <t>763181311</t>
  </si>
  <si>
    <t>Montáž jednokřídlové kovové zárubně do SDK příčky</t>
  </si>
  <si>
    <t>1457563716</t>
  </si>
  <si>
    <t>Výplně otvorů konstrukcí ze sádrokartonových desek montáž zárubně kovové s konstrukcí jednokřídlové</t>
  </si>
  <si>
    <t>https://podminky.urs.cz/item/CS_URS_2025_01/763181311</t>
  </si>
  <si>
    <t>68</t>
  </si>
  <si>
    <t>55331590</t>
  </si>
  <si>
    <t>zárubeň jednokřídlá ocelová pro sádrokartonové příčky tl stěny 75-100mm rozměru 800/1970, 2100mm</t>
  </si>
  <si>
    <t>-1577209991</t>
  </si>
  <si>
    <t>Poznámka k položce:_x000d_
S, SH, SP</t>
  </si>
  <si>
    <t>69</t>
  </si>
  <si>
    <t>998763411</t>
  </si>
  <si>
    <t>Přesun hmot procentní pro konstrukce montované z desek s omezením mechanizace v objektech v do 6 m</t>
  </si>
  <si>
    <t>-1820244918</t>
  </si>
  <si>
    <t>Přesun hmot pro konstrukce montované z desek sádrokartonových, sádrovláknitých, cementovláknitých nebo cementových stanovený procentní sazbou (%) z ceny vodorovná dopravní vzdálenost do 50 m s omezením mechanizace v objektech výšky do 6 m</t>
  </si>
  <si>
    <t>https://podminky.urs.cz/item/CS_URS_2025_01/998763411</t>
  </si>
  <si>
    <t>766</t>
  </si>
  <si>
    <t>Konstrukce truhlářské</t>
  </si>
  <si>
    <t>70</t>
  </si>
  <si>
    <t>766411811</t>
  </si>
  <si>
    <t>Demontáž truhlářského obložení stěn z panelů plochy do 1,5 m2</t>
  </si>
  <si>
    <t>1296302094</t>
  </si>
  <si>
    <t>Demontáž obložení stěn panely, plochy do 1,5 m2</t>
  </si>
  <si>
    <t>https://podminky.urs.cz/item/CS_URS_2025_01/766411811</t>
  </si>
  <si>
    <t>(2,45+2,1+2,45+2,1)*2</t>
  </si>
  <si>
    <t>71</t>
  </si>
  <si>
    <t>766411822</t>
  </si>
  <si>
    <t>Demontáž truhlářského obložení stěn podkladových roštů</t>
  </si>
  <si>
    <t>149593564</t>
  </si>
  <si>
    <t>Demontáž obložení stěn podkladových roštů</t>
  </si>
  <si>
    <t>https://podminky.urs.cz/item/CS_URS_2025_01/766411822</t>
  </si>
  <si>
    <t>72</t>
  </si>
  <si>
    <t>766414212</t>
  </si>
  <si>
    <t>Montáž obložení stěn pl do 5 m2 panely z měkkého dřeva přes 0,60 do 1,50 m2</t>
  </si>
  <si>
    <t>1677815504</t>
  </si>
  <si>
    <t>Montáž obložení stěn panely obkladovými plochy do 5 m2 z měkkého dřeva, plochy přes 0,60 do 1,50 m2</t>
  </si>
  <si>
    <t>https://podminky.urs.cz/item/CS_URS_2025_01/766414212</t>
  </si>
  <si>
    <t>(0,2+0,2)*3,5</t>
  </si>
  <si>
    <t>73</t>
  </si>
  <si>
    <t>59155001</t>
  </si>
  <si>
    <t>profil rohový vnější Al dl 3m</t>
  </si>
  <si>
    <t>224025635</t>
  </si>
  <si>
    <t>3,5</t>
  </si>
  <si>
    <t>74</t>
  </si>
  <si>
    <t>62432032</t>
  </si>
  <si>
    <t>deska kompaktní laminátová HPL tl 0,8mm dekor dřevo</t>
  </si>
  <si>
    <t>220877850</t>
  </si>
  <si>
    <t>75</t>
  </si>
  <si>
    <t>766491851</t>
  </si>
  <si>
    <t>Demontáž prahů dveří jednokřídlových</t>
  </si>
  <si>
    <t>-755049406</t>
  </si>
  <si>
    <t>Demontáž ostatních truhlářských konstrukcí prahů dveří jednokřídlových</t>
  </si>
  <si>
    <t>https://podminky.urs.cz/item/CS_URS_2025_01/766491851</t>
  </si>
  <si>
    <t>76</t>
  </si>
  <si>
    <t>766660001</t>
  </si>
  <si>
    <t>Montáž dveřních křídel otvíravých jednokřídlových š do 0,8 m do ocelové zárubně</t>
  </si>
  <si>
    <t>-831827946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</si>
  <si>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</si>
  <si>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</si>
  <si>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77</t>
  </si>
  <si>
    <t>61162024</t>
  </si>
  <si>
    <t>dveře jednokřídlé dřevotřískové povrch fóliový plné , výplň DTD, bílé 600x1970-2100mm</t>
  </si>
  <si>
    <t>-49462327</t>
  </si>
  <si>
    <t xml:space="preserve">dveře jednokřídlé dřevotřískové povrch fóliový plné  , výplň DTD, bílé 600x1970-2100mm</t>
  </si>
  <si>
    <t>78</t>
  </si>
  <si>
    <t>61162026</t>
  </si>
  <si>
    <t xml:space="preserve">dveře jednokřídlé dřevotřískové povrch fóliový plné  , výplň DTD, bílé 800x1970-2100mm</t>
  </si>
  <si>
    <t>27367838</t>
  </si>
  <si>
    <t xml:space="preserve">dveře jednokřídlé dřevotřískové povrch fóliový plné, výplň DTD, bílé  800x1970-2100mm</t>
  </si>
  <si>
    <t>79</t>
  </si>
  <si>
    <t>766660002</t>
  </si>
  <si>
    <t>Montáž dveřních křídel otvíravých jednokřídlových š přes 0,8 m do ocelové zárubně</t>
  </si>
  <si>
    <t>-214487981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</si>
  <si>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</si>
  <si>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</si>
  <si>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80</t>
  </si>
  <si>
    <t>61162027</t>
  </si>
  <si>
    <t xml:space="preserve">dveře jednokřídlé dřevotřískové povrch fóliový plné, výplň DTD, bílé  900x1970-2100mm</t>
  </si>
  <si>
    <t>1269297610</t>
  </si>
  <si>
    <t>81</t>
  </si>
  <si>
    <t>766660729</t>
  </si>
  <si>
    <t>Montáž dveřního interiérového kování - štítku s klikou</t>
  </si>
  <si>
    <t>-835069418</t>
  </si>
  <si>
    <t>Montáž dveřních doplňků dveřního kování interiérového štítku s klikou</t>
  </si>
  <si>
    <t>https://podminky.urs.cz/item/CS_URS_2025_01/766660729</t>
  </si>
  <si>
    <t>82</t>
  </si>
  <si>
    <t>54914123</t>
  </si>
  <si>
    <t>dveřní kování interiérové rozetové klika/klika</t>
  </si>
  <si>
    <t>1002071502</t>
  </si>
  <si>
    <t>83</t>
  </si>
  <si>
    <t>54914133</t>
  </si>
  <si>
    <t>dveřní kování bezpečnostní RC3 klika/koule lakovaný nerez</t>
  </si>
  <si>
    <t>-514236466</t>
  </si>
  <si>
    <t>84</t>
  </si>
  <si>
    <t>766660752</t>
  </si>
  <si>
    <t>Montáž dveřního interiérového kování - zámkové vložky</t>
  </si>
  <si>
    <t>478385958</t>
  </si>
  <si>
    <t>Montáž dveřních doplňků dveřního kování interiérového zámkové vložky</t>
  </si>
  <si>
    <t>https://podminky.urs.cz/item/CS_URS_2025_01/766660752</t>
  </si>
  <si>
    <t>85</t>
  </si>
  <si>
    <t>54924013</t>
  </si>
  <si>
    <t>zámek zadlabací vložkový pravolevý rozteč 72x60mm</t>
  </si>
  <si>
    <t>-15904032</t>
  </si>
  <si>
    <t>86</t>
  </si>
  <si>
    <t>54964124</t>
  </si>
  <si>
    <t>vložka cylindrická bezpečnostní 35+65</t>
  </si>
  <si>
    <t>-1765249267</t>
  </si>
  <si>
    <t>87</t>
  </si>
  <si>
    <t>54964210</t>
  </si>
  <si>
    <t>vložka cylindrická stavební 35+55</t>
  </si>
  <si>
    <t>-1247168388</t>
  </si>
  <si>
    <t>88</t>
  </si>
  <si>
    <t>766691914</t>
  </si>
  <si>
    <t>Vyvěšení nebo zavěšení dřevěných křídel dveří pl do 2 m2</t>
  </si>
  <si>
    <t>-579670188</t>
  </si>
  <si>
    <t>Ostatní práce vyvěšení nebo zavěšení křídel dřevěných dveřních, plochy do 2 m2</t>
  </si>
  <si>
    <t>https://podminky.urs.cz/item/CS_URS_2025_01/766691914</t>
  </si>
  <si>
    <t>89</t>
  </si>
  <si>
    <t>766699761</t>
  </si>
  <si>
    <t>Montáž překrytí stěnových spár lištou plochou</t>
  </si>
  <si>
    <t>-1036145857</t>
  </si>
  <si>
    <t>Montáž ostatních truhlářských konstrukcí překrytí spár stěn lištou plochou</t>
  </si>
  <si>
    <t>https://podminky.urs.cz/item/CS_URS_2025_01/766699761</t>
  </si>
  <si>
    <t>3,5*2</t>
  </si>
  <si>
    <t>90</t>
  </si>
  <si>
    <t>61418102</t>
  </si>
  <si>
    <t>lišta podlahová dřevěná buk 8x35mm</t>
  </si>
  <si>
    <t>416740877</t>
  </si>
  <si>
    <t>7*1,1 'Přepočtené koeficientem množství</t>
  </si>
  <si>
    <t>91</t>
  </si>
  <si>
    <t>766812840</t>
  </si>
  <si>
    <t>Demontáž kuchyňských linek dřevěných nebo kovových dl přes 1,8 do 2,1 m</t>
  </si>
  <si>
    <t>-1795774930</t>
  </si>
  <si>
    <t>Demontáž kuchyňských linek dřevěných nebo kovových včetně skříněk uchycených na stěně, délky přes 1800 do 2100 mm</t>
  </si>
  <si>
    <t>https://podminky.urs.cz/item/CS_URS_2025_01/766812840</t>
  </si>
  <si>
    <t>92</t>
  </si>
  <si>
    <t>766825821.R</t>
  </si>
  <si>
    <t>Demontáž truhlářských skříní dvoukřídlových - skříň pod umývadlo</t>
  </si>
  <si>
    <t>575256172</t>
  </si>
  <si>
    <t>Demontáž nábytku vestavěného skříní dvoukřídlových</t>
  </si>
  <si>
    <t>93</t>
  </si>
  <si>
    <t>998766211</t>
  </si>
  <si>
    <t>Přesun hmot procentní pro kce truhlářské s omezením mechanizace v objektech v do 6 m</t>
  </si>
  <si>
    <t>-1200710039</t>
  </si>
  <si>
    <t>Přesun hmot pro konstrukce truhlářské stanovený procentní sazbou (%) z ceny vodorovná dopravní vzdálenost do 50 m s omezením mechanizace v objektech výšky do 6 m</t>
  </si>
  <si>
    <t>https://podminky.urs.cz/item/CS_URS_2025_01/998766211</t>
  </si>
  <si>
    <t>767</t>
  </si>
  <si>
    <t>Konstrukce zámečnické</t>
  </si>
  <si>
    <t>767151110</t>
  </si>
  <si>
    <t>Montáž přestavitelné příčky rámové v do 3 m modulu plného</t>
  </si>
  <si>
    <t>-694077277</t>
  </si>
  <si>
    <t>Montáž přestavitelných a mobilních příček přestavitelných rámových modul výšky do 3 m plný</t>
  </si>
  <si>
    <t>https://podminky.urs.cz/item/CS_URS_2025_01/767151110</t>
  </si>
  <si>
    <t>2,1*(2,2+1,32)</t>
  </si>
  <si>
    <t>-(0,7*2,0)*2</t>
  </si>
  <si>
    <t>59054780</t>
  </si>
  <si>
    <t>příčka interiérová přestavitelná rámová plná, š modulu 1,2m, výška do 3m, tl 100mm</t>
  </si>
  <si>
    <t>-569948153</t>
  </si>
  <si>
    <t>(2,1*(2,2+1,32))*1,15</t>
  </si>
  <si>
    <t>767159110</t>
  </si>
  <si>
    <t>Příplatek k cenám za osazení a seřízení dveří jednokřídlových u přestavitelných a mobilních příček</t>
  </si>
  <si>
    <t>-1048803505</t>
  </si>
  <si>
    <t>Montáž přestavitelných a mobilních příček Příplatek k cenám za osazení a seřízení dveří jednokřídlových</t>
  </si>
  <si>
    <t>https://podminky.urs.cz/item/CS_URS_2025_01/767159110</t>
  </si>
  <si>
    <t>59054800</t>
  </si>
  <si>
    <t>modul dveřní pro příčku, dveře jednokřídlé plné</t>
  </si>
  <si>
    <t>-811197989</t>
  </si>
  <si>
    <t>(0,7*2,0)*2</t>
  </si>
  <si>
    <t>98</t>
  </si>
  <si>
    <t>998767211</t>
  </si>
  <si>
    <t>Přesun hmot procentní pro zámečnické konstrukce s omezením mechanizace v objektech v do 6 m</t>
  </si>
  <si>
    <t>-256361681</t>
  </si>
  <si>
    <t>Přesun hmot pro zámečnické konstrukce stanovený procentní sazbou (%) z ceny vodorovná dopravní vzdálenost do 50 m s omezením mechanizace v objektech výšky do 6 m</t>
  </si>
  <si>
    <t>https://podminky.urs.cz/item/CS_URS_2025_01/998767211</t>
  </si>
  <si>
    <t>771</t>
  </si>
  <si>
    <t>Podlahy z dlaždic</t>
  </si>
  <si>
    <t>99</t>
  </si>
  <si>
    <t>771111011</t>
  </si>
  <si>
    <t>Vysátí podkladu před pokládkou dlažby</t>
  </si>
  <si>
    <t>1659967811</t>
  </si>
  <si>
    <t>Příprava podkladu před provedením dlažby vysátí podlah</t>
  </si>
  <si>
    <t>https://podminky.urs.cz/item/CS_URS_2025_01/771111011</t>
  </si>
  <si>
    <t>2,96+5,17</t>
  </si>
  <si>
    <t>100</t>
  </si>
  <si>
    <t>771121011</t>
  </si>
  <si>
    <t>Nátěr penetrační na podlahu</t>
  </si>
  <si>
    <t>1404974346</t>
  </si>
  <si>
    <t>Příprava podkladu před provedením dlažby nátěr penetrační na podlahu</t>
  </si>
  <si>
    <t>https://podminky.urs.cz/item/CS_URS_2025_01/771121011</t>
  </si>
  <si>
    <t>101</t>
  </si>
  <si>
    <t>771151023</t>
  </si>
  <si>
    <t>Samonivelační stěrka podlah pevnosti 30 MPa tl přes 5 do 8 mm</t>
  </si>
  <si>
    <t>1522428367</t>
  </si>
  <si>
    <t>Příprava podkladu před provedením dlažby samonivelační stěrka min. pevnosti 30 MPa, tloušťky přes 5 do 8 mm</t>
  </si>
  <si>
    <t>https://podminky.urs.cz/item/CS_URS_2025_01/771151023</t>
  </si>
  <si>
    <t>102</t>
  </si>
  <si>
    <t>771574536</t>
  </si>
  <si>
    <t>Montáž podlah keramických reliéfních nebo z dekorů lepených cementovým flexibilním rychletuhnoucím lepidlem přes 9 do 12 ks/m2</t>
  </si>
  <si>
    <t>-318395735</t>
  </si>
  <si>
    <t>Montáž podlah z dlaždic keramických lepených cementovým flexibilním rychletuhnoucím lepidlem reliéfních nebo z dekorů, tloušťky do 10 mm přes 9 do 12 ks/m2</t>
  </si>
  <si>
    <t>https://podminky.urs.cz/item/CS_URS_2025_01/771574536</t>
  </si>
  <si>
    <t>103</t>
  </si>
  <si>
    <t>59761127</t>
  </si>
  <si>
    <t>dlažba keramická slinutá mrazuvzdorná R10/B povrch hladký/matný tl do 10mm přes 9 do 12ks/m2</t>
  </si>
  <si>
    <t>1616169308</t>
  </si>
  <si>
    <t>KERAMICKÁ DLAŽBA REKTIFIKOVANÁ, rozměr 298x298x8mm</t>
  </si>
  <si>
    <t>BARVA ŠEDÁ MATNÁ (VÝBĚR DLE VZORKU), I. jakost</t>
  </si>
  <si>
    <t>PROTISKLUZ R10/B, NASÁKAVOST E&lt;0,5% UGL</t>
  </si>
  <si>
    <t>OTĚRUVZDORNOST PEI4</t>
  </si>
  <si>
    <t>(2,96+5,17)*1,15</t>
  </si>
  <si>
    <t>104</t>
  </si>
  <si>
    <t>771577221</t>
  </si>
  <si>
    <t>Příplatek k montáži podlah keramických lepených cementovým flexibilním rychletuhnoucím lepidlem za plochu do 5 m2</t>
  </si>
  <si>
    <t>-80765936</t>
  </si>
  <si>
    <t>Montáž podlah z dlaždic keramických lepených cementovým flexibilním rychletuhnoucím lepidlem Příplatek k cenám za plochu do 5 m2 jednotlivě</t>
  </si>
  <si>
    <t>https://podminky.urs.cz/item/CS_URS_2025_01/771577221</t>
  </si>
  <si>
    <t>m.č. 1.07,</t>
  </si>
  <si>
    <t>105</t>
  </si>
  <si>
    <t>771577222</t>
  </si>
  <si>
    <t>Příplatek k montáži podlah keramických lepených cementovým flexibilním rychletuhnoucím lepidlem za omezený prostor</t>
  </si>
  <si>
    <t>-460887573</t>
  </si>
  <si>
    <t>Montáž podlah z dlaždic keramických lepených cementovým flexibilním rychletuhnoucím lepidlem Příplatek k cenám za podlahy v omezeném prostoru</t>
  </si>
  <si>
    <t>https://podminky.urs.cz/item/CS_URS_2025_01/771577222</t>
  </si>
  <si>
    <t>106</t>
  </si>
  <si>
    <t>771591115</t>
  </si>
  <si>
    <t>Podlahy spárování silikonem</t>
  </si>
  <si>
    <t>-2071405488</t>
  </si>
  <si>
    <t>Podlahy - dokončovací práce spárování silikonem</t>
  </si>
  <si>
    <t>https://podminky.urs.cz/item/CS_URS_2025_01/771591115</t>
  </si>
  <si>
    <t>107</t>
  </si>
  <si>
    <t>771591118.R</t>
  </si>
  <si>
    <t>Montáž přechodových šroubovaných lišt</t>
  </si>
  <si>
    <t>-1825068555</t>
  </si>
  <si>
    <t>Montáž lišt přechodových šroubovaných</t>
  </si>
  <si>
    <t>09</t>
  </si>
  <si>
    <t>07</t>
  </si>
  <si>
    <t>108</t>
  </si>
  <si>
    <t>55343124</t>
  </si>
  <si>
    <t>profil přechodový Al vrtaný 30mm bronz</t>
  </si>
  <si>
    <t>-448345142</t>
  </si>
  <si>
    <t>09*1,15</t>
  </si>
  <si>
    <t>07*1,15</t>
  </si>
  <si>
    <t>18,4*1,02 'Přepočtené koeficientem množství</t>
  </si>
  <si>
    <t>109</t>
  </si>
  <si>
    <t>771592011</t>
  </si>
  <si>
    <t>Čištění vnitřních ploch podlah nebo schodišť po položení dlažby chemickými prostředky</t>
  </si>
  <si>
    <t>674698144</t>
  </si>
  <si>
    <t>Čištění vnitřních ploch po položení dlažby podlah nebo schodišť chemickými prostředky</t>
  </si>
  <si>
    <t>https://podminky.urs.cz/item/CS_URS_2025_01/771592011</t>
  </si>
  <si>
    <t>110</t>
  </si>
  <si>
    <t>998771211</t>
  </si>
  <si>
    <t>Přesun hmot procentní pro podlahy z dlaždic s omezením mechanizace v objektech v do 6 m</t>
  </si>
  <si>
    <t>-614837181</t>
  </si>
  <si>
    <t>Přesun hmot pro podlahy z dlaždic stanovený procentní sazbou (%) z ceny vodorovná dopravní vzdálenost do 50 m s omezením mechanizace v objektech výšky do 6 m</t>
  </si>
  <si>
    <t>https://podminky.urs.cz/item/CS_URS_2025_01/998771211</t>
  </si>
  <si>
    <t>775</t>
  </si>
  <si>
    <t>Podlahy skládané</t>
  </si>
  <si>
    <t>111</t>
  </si>
  <si>
    <t>775411820</t>
  </si>
  <si>
    <t>Demontáž soklíků nebo lišt dřevěných připevňovaných vruty do suti</t>
  </si>
  <si>
    <t>-1136057953</t>
  </si>
  <si>
    <t>Demontáž soklíků nebo lišt dřevěných do suti připevněných vruty</t>
  </si>
  <si>
    <t>https://podminky.urs.cz/item/CS_URS_2025_01/775411820</t>
  </si>
  <si>
    <t>(3,3+1,92+3,3+1,92)+(5,025+5,35+5,025+5,35)</t>
  </si>
  <si>
    <t>112</t>
  </si>
  <si>
    <t>775541811</t>
  </si>
  <si>
    <t>Demontáž podlah plovoucích lepených do suti</t>
  </si>
  <si>
    <t>-1739238887</t>
  </si>
  <si>
    <t>Demontáž plovoucích podlah laminátových, dýhovaných, vinylových ap. lepených</t>
  </si>
  <si>
    <t>https://podminky.urs.cz/item/CS_URS_2025_01/775541811</t>
  </si>
  <si>
    <t>113</t>
  </si>
  <si>
    <t>998775211</t>
  </si>
  <si>
    <t>Přesun hmot procentní pro podlahy skládané s omezením mechanizace v objektech v do 6 m</t>
  </si>
  <si>
    <t>1545056551</t>
  </si>
  <si>
    <t>Přesun hmot pro podlahy skládané stanovený procentní sazbou (%) z ceny vodorovná dopravní vzdálenost do 50 m s omezením mechanizace v objektech výšky do 6 m</t>
  </si>
  <si>
    <t>https://podminky.urs.cz/item/CS_URS_2025_01/998775211</t>
  </si>
  <si>
    <t>776</t>
  </si>
  <si>
    <t>Podlahy povlakové</t>
  </si>
  <si>
    <t>114</t>
  </si>
  <si>
    <t>776111131</t>
  </si>
  <si>
    <t>Broušení podkladu pod povlakové povrchy stěn</t>
  </si>
  <si>
    <t>1215596316</t>
  </si>
  <si>
    <t>Příprava podkladu povlakových podlah a stěn broušení stěn</t>
  </si>
  <si>
    <t>https://podminky.urs.cz/item/CS_URS_2025_01/776111131</t>
  </si>
  <si>
    <t>m.č. 1.16, 1.17, 1.18, 1.19</t>
  </si>
  <si>
    <t>17,11+14,36+3,98+22,6</t>
  </si>
  <si>
    <t>115</t>
  </si>
  <si>
    <t>776111311</t>
  </si>
  <si>
    <t>Vysátí podkladu povlakových podlah</t>
  </si>
  <si>
    <t>-536779214</t>
  </si>
  <si>
    <t>Příprava podkladu povlakových podlah a stěn vysátí podlah</t>
  </si>
  <si>
    <t>https://podminky.urs.cz/item/CS_URS_2025_01/776111311</t>
  </si>
  <si>
    <t>116</t>
  </si>
  <si>
    <t>776121112</t>
  </si>
  <si>
    <t>Vodou ředitelná penetrace savého podkladu povlakových podlah</t>
  </si>
  <si>
    <t>159081977</t>
  </si>
  <si>
    <t>Příprava podkladu povlakových podlah a stěn penetrace vodou ředitelná podlah</t>
  </si>
  <si>
    <t>https://podminky.urs.cz/item/CS_URS_2025_01/776121112</t>
  </si>
  <si>
    <t>117</t>
  </si>
  <si>
    <t>776141112</t>
  </si>
  <si>
    <t>Stěrka podlahová nivelační pro vyrovnání podkladu povlakových podlah pevnosti 20 MPa tl přes 3 do 5 mm</t>
  </si>
  <si>
    <t>-1900963620</t>
  </si>
  <si>
    <t>Příprava podkladu povlakových podlah a stěn vyrovnání samonivelační stěrkou podlah min.pevnosti 20 MPa, tloušťky přes 3 do 5 mm</t>
  </si>
  <si>
    <t>https://podminky.urs.cz/item/CS_URS_2025_01/776141112</t>
  </si>
  <si>
    <t>118</t>
  </si>
  <si>
    <t>776201812</t>
  </si>
  <si>
    <t>Demontáž lepených povlakových podlah s podložkou ručně</t>
  </si>
  <si>
    <t>1952420763</t>
  </si>
  <si>
    <t>Demontáž povlakových podlahovin lepených ručně s podložkou</t>
  </si>
  <si>
    <t>https://podminky.urs.cz/item/CS_URS_2025_01/776201812</t>
  </si>
  <si>
    <t>m.č. 1.16, 1.17</t>
  </si>
  <si>
    <t>5,15+19,31</t>
  </si>
  <si>
    <t>119</t>
  </si>
  <si>
    <t>776221221</t>
  </si>
  <si>
    <t>Lepení elektrostaticky vodivých čtverců z PVC</t>
  </si>
  <si>
    <t>-680253842</t>
  </si>
  <si>
    <t>Montáž podlahovin z PVC lepením lepidlem pro elektrostaticky vodivé podlahoviny ze čtverců</t>
  </si>
  <si>
    <t>https://podminky.urs.cz/item/CS_URS_2025_01/776221221</t>
  </si>
  <si>
    <t xml:space="preserve">bude vyvzorkováno </t>
  </si>
  <si>
    <t>120</t>
  </si>
  <si>
    <t>28410242</t>
  </si>
  <si>
    <t>podlahovina vinylová homogenní elektrostatická třída zátěže 34/43, hořlavost Bfl-s1, odpor krytiny &lt;=10^6 tl 2mm</t>
  </si>
  <si>
    <t>393511784</t>
  </si>
  <si>
    <t>SPECIFIKACE PVC KRYTINY - m.č. 1.16-1.19</t>
  </si>
  <si>
    <t>TŘÍDA ZÁTĚŽE - 34/43 VYSOKÁ KOMERČNÍ ZÁTĚŽ</t>
  </si>
  <si>
    <t>TLOUŠŤKA PVC - 2,00mm, NÁŠLAPNÁ VRSTVA 0,70mm</t>
  </si>
  <si>
    <t>VÁHA 2,80 kg/m2, TŘÍDA HOŘLAVOSTI Bfl S1</t>
  </si>
  <si>
    <t>KRYTINA S EMBOSOVANÝM POVRCHEM S PUR ÚPRAVOU</t>
  </si>
  <si>
    <t>DEKOR ŠEDÁ - BETON SE VSYPEM</t>
  </si>
  <si>
    <t>LIŠTA PVC V BARVĚ KRYTINY</t>
  </si>
  <si>
    <t>(17,11+14,36+3,98+22,6)*1,1</t>
  </si>
  <si>
    <t>121</t>
  </si>
  <si>
    <t>776223111</t>
  </si>
  <si>
    <t>Spoj povlakových podlahovin z PVC svařováním za tepla</t>
  </si>
  <si>
    <t>-1293317979</t>
  </si>
  <si>
    <t>Montáž podlahovin z PVC spoj podlah svařováním za tepla (včetně frézování)</t>
  </si>
  <si>
    <t>https://podminky.urs.cz/item/CS_URS_2025_01/776223111</t>
  </si>
  <si>
    <t>(4,45*4)+(1,4*2)+(4,45*7)+(1,4*2)</t>
  </si>
  <si>
    <t>(1,65*2)+(2,45*4)+(5,85*9)+(1,*2)</t>
  </si>
  <si>
    <t>(1,775*3)+(1,9*3)</t>
  </si>
  <si>
    <t>(4,925*8)+(3,05*5)+(2,0*3)+(3,35*5)</t>
  </si>
  <si>
    <t>122</t>
  </si>
  <si>
    <t>776410811</t>
  </si>
  <si>
    <t>Odstranění soklíků a lišt pryžových nebo plastových</t>
  </si>
  <si>
    <t>966185393</t>
  </si>
  <si>
    <t>Demontáž soklíků nebo lišt pryžových nebo plastových</t>
  </si>
  <si>
    <t>https://podminky.urs.cz/item/CS_URS_2025_01/776410811</t>
  </si>
  <si>
    <t>2,45+2,1+2,45+2,1</t>
  </si>
  <si>
    <t>5,85+3,2+5,85+3,2</t>
  </si>
  <si>
    <t>3,3+1,92+3,3+1,92</t>
  </si>
  <si>
    <t>5,025+5,35+5,025+5,35</t>
  </si>
  <si>
    <t>123</t>
  </si>
  <si>
    <t>776411111</t>
  </si>
  <si>
    <t>Montáž obvodových soklíků výšky do 80 mm</t>
  </si>
  <si>
    <t>1311846434</t>
  </si>
  <si>
    <t>Montáž soklíků lepením obvodových, výšky do 80 mm</t>
  </si>
  <si>
    <t>https://podminky.urs.cz/item/CS_URS_2025_01/776411111</t>
  </si>
  <si>
    <t>(1,3+1,65+0,1+4,45+2,45+5,85+0,568+0,568+2,45+0,1+1,65)</t>
  </si>
  <si>
    <t>(-0,9-0,9-0,8-0,8)</t>
  </si>
  <si>
    <t>(1,4+1,65+4,45+2,85+5,85+1,2)</t>
  </si>
  <si>
    <t>(-0,8-0,8)</t>
  </si>
  <si>
    <t>(1,9+1,775+1,9+1,775+0,568+0,568)</t>
  </si>
  <si>
    <t>-0,9</t>
  </si>
  <si>
    <t>(3,05+1,9+0,1+0,1+1,775+3,35+4,925+5,35)</t>
  </si>
  <si>
    <t>124</t>
  </si>
  <si>
    <t>28411009</t>
  </si>
  <si>
    <t>lišta soklová PVC 18x80mm</t>
  </si>
  <si>
    <t>-1973383808</t>
  </si>
  <si>
    <t>(1,3+1,65+0,1+4,45+2,45+5,85+0,568+0,568+2,45+0,1+1,65)*1,05</t>
  </si>
  <si>
    <t>(1,4+1,65+4,45+2,85+5,85+1,2)*1,05</t>
  </si>
  <si>
    <t>(1,9+1,775+1,9+1,775+0,568+0,568)*1,05</t>
  </si>
  <si>
    <t>(3,05+1,9+0,1+0,1+1,775+3,35+4,925+5,35)*1,05</t>
  </si>
  <si>
    <t>64,151*1,02 'Přepočtené koeficientem množství</t>
  </si>
  <si>
    <t>125</t>
  </si>
  <si>
    <t>776421311</t>
  </si>
  <si>
    <t>Montáž přechodových samolepících lišt</t>
  </si>
  <si>
    <t>452672827</t>
  </si>
  <si>
    <t>Montáž lišt přechodových samolepících</t>
  </si>
  <si>
    <t>https://podminky.urs.cz/item/CS_URS_2025_01/776421311</t>
  </si>
  <si>
    <t>0,9</t>
  </si>
  <si>
    <t>0,9+0,9</t>
  </si>
  <si>
    <t>m.č.1.16/1.19</t>
  </si>
  <si>
    <t>1,0</t>
  </si>
  <si>
    <t>m.č. 1.16/1.18</t>
  </si>
  <si>
    <t>126</t>
  </si>
  <si>
    <t>59054130</t>
  </si>
  <si>
    <t>profil přechodový nerezový samolepící 35mm</t>
  </si>
  <si>
    <t>1870626113</t>
  </si>
  <si>
    <t>0,9*1,15</t>
  </si>
  <si>
    <t>(0,9+0,9)*1,15</t>
  </si>
  <si>
    <t>1,0*1,15</t>
  </si>
  <si>
    <t>5,405*1,02 'Přepočtené koeficientem množství</t>
  </si>
  <si>
    <t>127</t>
  </si>
  <si>
    <t>998776211</t>
  </si>
  <si>
    <t>Přesun hmot procentní pro podlahy povlakové s omezením mechanizace v objektech v do 6 m</t>
  </si>
  <si>
    <t>-32112898</t>
  </si>
  <si>
    <t>Přesun hmot pro podlahy povlakové stanovený procentní sazbou (%) z ceny vodorovná dopravní vzdálenost do 50 m s omezením mechanizace v objektech výšky do 6 m</t>
  </si>
  <si>
    <t>https://podminky.urs.cz/item/CS_URS_2025_01/998776211</t>
  </si>
  <si>
    <t>781</t>
  </si>
  <si>
    <t>Dokončovací práce - obklady</t>
  </si>
  <si>
    <t>128</t>
  </si>
  <si>
    <t>781121011</t>
  </si>
  <si>
    <t>Nátěr penetrační na stěnu</t>
  </si>
  <si>
    <t>-215239924</t>
  </si>
  <si>
    <t>Příprava podkladu před provedením obkladu nátěr penetrační na stěnu</t>
  </si>
  <si>
    <t>https://podminky.urs.cz/item/CS_URS_2025_01/781121011</t>
  </si>
  <si>
    <t>2,0*2,0</t>
  </si>
  <si>
    <t>2,0*(2,0+0,6)</t>
  </si>
  <si>
    <t>129</t>
  </si>
  <si>
    <t>781472218</t>
  </si>
  <si>
    <t>Montáž obkladů keramických hladkých lepených cementovým flexibilním lepidlem přes 19 do 22 ks/m2</t>
  </si>
  <si>
    <t>-907982450</t>
  </si>
  <si>
    <t>Montáž keramických obkladů stěn lepených cementovým flexibilním lepidlem hladkých přes 19 do 22 ks/m2</t>
  </si>
  <si>
    <t>https://podminky.urs.cz/item/CS_URS_2025_01/781472218</t>
  </si>
  <si>
    <t>130</t>
  </si>
  <si>
    <t>59761712</t>
  </si>
  <si>
    <t>obklad keramický nemrazuvzdorný povrch hladký/matný tl do 10mm přes 19 do 22ks/m2</t>
  </si>
  <si>
    <t>1902364976</t>
  </si>
  <si>
    <t>(2,0*(1,085+0,03+1,085+1,32+0,03+1,0+2,2+1,0+0,03+1,32))*1,15</t>
  </si>
  <si>
    <t>(2,0*(2,+1,2+2,2+1,2))*1,15</t>
  </si>
  <si>
    <t>(2,0*2,0)*1,15</t>
  </si>
  <si>
    <t>(2,0*(2,0+0,6))*1,15</t>
  </si>
  <si>
    <t>131</t>
  </si>
  <si>
    <t>781472291</t>
  </si>
  <si>
    <t>Příplatek k montáži obkladů keramických lepených cementovým flexibilním lepidlem za plochu do 10 m2</t>
  </si>
  <si>
    <t>1044101672</t>
  </si>
  <si>
    <t>Montáž keramických obkladů stěn lepených cementovým flexibilním lepidlem Příplatek k cenám za plochu do 10 m2 jednotlivě</t>
  </si>
  <si>
    <t>https://podminky.urs.cz/item/CS_URS_2025_01/781472291</t>
  </si>
  <si>
    <t>132</t>
  </si>
  <si>
    <t>781472292</t>
  </si>
  <si>
    <t>Příplatek k montáži obkladů keramických lepených cementovým flexibilním lepidlem za omezený prostor</t>
  </si>
  <si>
    <t>1512440339</t>
  </si>
  <si>
    <t>Montáž keramických obkladů stěn lepených cementovým flexibilním lepidlem Příplatek k cenám za obklady v omezeném prostoru</t>
  </si>
  <si>
    <t>https://podminky.urs.cz/item/CS_URS_2025_01/781472292</t>
  </si>
  <si>
    <t>133</t>
  </si>
  <si>
    <t>781492251</t>
  </si>
  <si>
    <t>Montáž profilů ukončovacích lepených flexibilním cementovým lepidlem</t>
  </si>
  <si>
    <t>-1878829052</t>
  </si>
  <si>
    <t>Obklad - dokončující práce montáž profilu lepeného flexibilním cementovým lepidlem ukončovacího</t>
  </si>
  <si>
    <t>https://podminky.urs.cz/item/CS_URS_2025_01/781492251</t>
  </si>
  <si>
    <t>(1,085+0,03+1,085+1,32+0,03+1,0+2,2+1,0+0,03+1,32)</t>
  </si>
  <si>
    <t>(2*2,0)</t>
  </si>
  <si>
    <t>(2,2+1,2+2,2+1,2+0,565+0,565)</t>
  </si>
  <si>
    <t>2,0+2,0+2,0</t>
  </si>
  <si>
    <t>2,0+2,0+0,6+2,0</t>
  </si>
  <si>
    <t>134</t>
  </si>
  <si>
    <t>28342003</t>
  </si>
  <si>
    <t>lišta ukončovací z PVC 10mm</t>
  </si>
  <si>
    <t>-2083141915</t>
  </si>
  <si>
    <t>(1,085+0,03+1,085+1,32+0,03+1,0+2,2+1,0+0,03+1,32)*1,15</t>
  </si>
  <si>
    <t>(2*2,0)*1,15</t>
  </si>
  <si>
    <t>(2,2+1,2+2,2+1,2+0,565+0,565)*1,15</t>
  </si>
  <si>
    <t>(2,0+2,0+2,0)*1,15</t>
  </si>
  <si>
    <t>(2,0+2,0+0,6+2,0)*1,15</t>
  </si>
  <si>
    <t>135</t>
  </si>
  <si>
    <t>781493611.R</t>
  </si>
  <si>
    <t xml:space="preserve">Montáž  dvířek s rámem </t>
  </si>
  <si>
    <t>-1917117824</t>
  </si>
  <si>
    <t>136</t>
  </si>
  <si>
    <t>56245707</t>
  </si>
  <si>
    <t>dvířka revizní 400x600 bílá se zámkem</t>
  </si>
  <si>
    <t>-2056788724</t>
  </si>
  <si>
    <t>137</t>
  </si>
  <si>
    <t>781495141</t>
  </si>
  <si>
    <t>Průnik obkladem kruhový do DN 30</t>
  </si>
  <si>
    <t>-2098810823</t>
  </si>
  <si>
    <t>Obklad - dokončující práce průnik obkladem kruhový, bez izolace do DN 30</t>
  </si>
  <si>
    <t>https://podminky.urs.cz/item/CS_URS_2025_01/781495141</t>
  </si>
  <si>
    <t>1+1+2</t>
  </si>
  <si>
    <t>138</t>
  </si>
  <si>
    <t>781495142</t>
  </si>
  <si>
    <t>Průnik obkladem kruhový přes DN 30 do DN 90</t>
  </si>
  <si>
    <t>-1060048410</t>
  </si>
  <si>
    <t>Obklad - dokončující práce průnik obkladem kruhový, bez izolace přes DN 30 do DN 90</t>
  </si>
  <si>
    <t>https://podminky.urs.cz/item/CS_URS_2025_01/781495142</t>
  </si>
  <si>
    <t>139</t>
  </si>
  <si>
    <t>781495143</t>
  </si>
  <si>
    <t>Průnik obkladem kruhový přes DN 90</t>
  </si>
  <si>
    <t>358575864</t>
  </si>
  <si>
    <t>Obklad - dokončující práce průnik obkladem kruhový, bez izolace přes DN 90</t>
  </si>
  <si>
    <t>https://podminky.urs.cz/item/CS_URS_2025_01/781495143</t>
  </si>
  <si>
    <t>140</t>
  </si>
  <si>
    <t>998781211</t>
  </si>
  <si>
    <t>Přesun hmot procentní pro obklady keramické s omezením mechanizace v objektech v do 6 m</t>
  </si>
  <si>
    <t>1077411039</t>
  </si>
  <si>
    <t>Přesun hmot pro obklady keramické stanovený procentní sazbou (%) z ceny vodorovná dopravní vzdálenost do 50 m s omezením mechanizace v objektech výšky do 6 m</t>
  </si>
  <si>
    <t>https://podminky.urs.cz/item/CS_URS_2025_01/998781211</t>
  </si>
  <si>
    <t>783</t>
  </si>
  <si>
    <t>Dokončovací práce - nátěry</t>
  </si>
  <si>
    <t>141</t>
  </si>
  <si>
    <t>783314101</t>
  </si>
  <si>
    <t>Základní jednonásobný syntetický nátěr zámečnických konstrukcí</t>
  </si>
  <si>
    <t>1962852264</t>
  </si>
  <si>
    <t>Základní nátěr zámečnických konstrukcí jednonásobný syntetický</t>
  </si>
  <si>
    <t>https://podminky.urs.cz/item/CS_URS_2025_01/783314101</t>
  </si>
  <si>
    <t>(0,1+0,15+0,1)*(2,0+0,8+2,0)</t>
  </si>
  <si>
    <t>(0,1+0,15+0,1)*(2,0+0,6+2,0)</t>
  </si>
  <si>
    <t>(0,1+0,15+0,1)*(2,0+0,9+2,0)</t>
  </si>
  <si>
    <t>142</t>
  </si>
  <si>
    <t>783315101</t>
  </si>
  <si>
    <t>Mezinátěr jednonásobný syntetický standardní zámečnických konstrukcí</t>
  </si>
  <si>
    <t>-289472273</t>
  </si>
  <si>
    <t>Mezinátěr zámečnických konstrukcí jednonásobný syntetický standardní</t>
  </si>
  <si>
    <t>https://podminky.urs.cz/item/CS_URS_2025_01/783315101</t>
  </si>
  <si>
    <t>143</t>
  </si>
  <si>
    <t>783317101</t>
  </si>
  <si>
    <t>Krycí jednonásobný syntetický standardní nátěr zámečnických konstrukcí</t>
  </si>
  <si>
    <t>1013020178</t>
  </si>
  <si>
    <t>Krycí nátěr (email) zámečnických konstrukcí jednonásobný syntetický standardní</t>
  </si>
  <si>
    <t>https://podminky.urs.cz/item/CS_URS_2025_01/783317101</t>
  </si>
  <si>
    <t>144</t>
  </si>
  <si>
    <t>783813131</t>
  </si>
  <si>
    <t>Penetrační syntetický nátěr hladkých, tenkovrstvých zrnitých a štukových omítek</t>
  </si>
  <si>
    <t>863760113</t>
  </si>
  <si>
    <t>Penetrační nátěr omítek hladkých omítek hladkých, zrnitých tenkovrstvých nebo štukových stupně členitosti 1 a 2 syntetický</t>
  </si>
  <si>
    <t>https://podminky.urs.cz/item/CS_URS_2025_01/783813131</t>
  </si>
  <si>
    <t>2,0*(1,65+0,1+2,45+5,85+2,45+4,45+0,1+1,65+1,3)</t>
  </si>
  <si>
    <t>0,565*(2,0+1,0+2,0)</t>
  </si>
  <si>
    <t>0,3*(1,25+1,3+1,25)</t>
  </si>
  <si>
    <t>-3*(0,8*1,97)</t>
  </si>
  <si>
    <t>-2*(0,9*1,97)</t>
  </si>
  <si>
    <t>-(2,0*2,0)</t>
  </si>
  <si>
    <t>2,0*(1,4+4,45+2,85+4,45+1,65+0,1+1,4+1,2)</t>
  </si>
  <si>
    <t>2*(0,3*(1,25+1,3+1,25+1,3))</t>
  </si>
  <si>
    <t>-2*(0,8*1,97)</t>
  </si>
  <si>
    <t>-2,0*2,0</t>
  </si>
  <si>
    <t>2,0*(1,775+1,9+1,775+1,9)</t>
  </si>
  <si>
    <t>2,0*(3,05+1,9+0,1+0,1+1,775+3,35+4,925+5,35)</t>
  </si>
  <si>
    <t>3*(0,3*(1,25+1,3+1,25))</t>
  </si>
  <si>
    <t>-(0,96*1,97)</t>
  </si>
  <si>
    <t>-(2,0*(2,0+0,6))</t>
  </si>
  <si>
    <t>145</t>
  </si>
  <si>
    <t>783817121</t>
  </si>
  <si>
    <t>Krycí jednonásobný syntetický nátěr hladkých, zrnitých tenkovrstvých nebo štukových omítek</t>
  </si>
  <si>
    <t>-419907863</t>
  </si>
  <si>
    <t>Krycí (ochranný) nátěr omítek jednonásobný hladkých omítek hladkých, zrnitých tenkovrstvých nebo štukových stupně členitosti 1 a 2 syntetický</t>
  </si>
  <si>
    <t>https://podminky.urs.cz/item/CS_URS_2025_01/783817121</t>
  </si>
  <si>
    <t>784</t>
  </si>
  <si>
    <t>Dokončovací práce - malby a tapety</t>
  </si>
  <si>
    <t>146</t>
  </si>
  <si>
    <t>784121001</t>
  </si>
  <si>
    <t>Oškrabání malby v místnostech v do 3,80 m</t>
  </si>
  <si>
    <t>1739664599</t>
  </si>
  <si>
    <t>Oškrabání malby v místnostech výšky do 3,80 m</t>
  </si>
  <si>
    <t>https://podminky.urs.cz/item/CS_URS_2025_01/784121001</t>
  </si>
  <si>
    <t>stěny</t>
  </si>
  <si>
    <t>147</t>
  </si>
  <si>
    <t>784131013</t>
  </si>
  <si>
    <t>Odstranění lepených tapet s makulaturou ze stěn v do 3,80 m</t>
  </si>
  <si>
    <t>1943940284</t>
  </si>
  <si>
    <t>Odstranění tapet lepených výšky do 3,80 m s makulaturou stěn</t>
  </si>
  <si>
    <t>https://podminky.urs.cz/item/CS_URS_2025_01/784131013</t>
  </si>
  <si>
    <t>3,0*(3,83+5,85+3,2)</t>
  </si>
  <si>
    <t>3,0*(3,3+1,92)</t>
  </si>
  <si>
    <t>148</t>
  </si>
  <si>
    <t>784171111.R</t>
  </si>
  <si>
    <t>Zakrytí vnitřních ploch stěn v místnostech v do 3,80 m vč. vč folie pro malířské účely tl.25µ</t>
  </si>
  <si>
    <t>1065139874</t>
  </si>
  <si>
    <t>Zakrytí nemalovaných ploch (vč. fólie pro malířské potřeby zakrývací tl 25µi) a včetně pozdějšího odkrytí svislých ploch např. stěn, oken, dveří v místnostech výšky do 3,80</t>
  </si>
  <si>
    <t>2*(0,8*0,8)</t>
  </si>
  <si>
    <t>2*(1,32+0,35+0,7+0,1+0,7+0,35)</t>
  </si>
  <si>
    <t>1*(0,8*1,97)</t>
  </si>
  <si>
    <t>1*(06*1,97)</t>
  </si>
  <si>
    <t>1*(1,3*2,0)</t>
  </si>
  <si>
    <t>1*(1,4*1,2)</t>
  </si>
  <si>
    <t>2*(0,9*1,97)</t>
  </si>
  <si>
    <t>3*(0,8*1,97)</t>
  </si>
  <si>
    <t>2*(1,3*2,0)</t>
  </si>
  <si>
    <t>2*(1,4*1,2)</t>
  </si>
  <si>
    <t>2*(0,8*1,97)</t>
  </si>
  <si>
    <t>m.č. 118</t>
  </si>
  <si>
    <t>1*(0,9*1,97)</t>
  </si>
  <si>
    <t>3*(1,3*2,0)</t>
  </si>
  <si>
    <t>3*(1,4*1,2)</t>
  </si>
  <si>
    <t>149</t>
  </si>
  <si>
    <t>784181101</t>
  </si>
  <si>
    <t>Základní akrylátová jednonásobná bezbarvá penetrace podkladu v místnostech v do 3,80 m</t>
  </si>
  <si>
    <t>488865948</t>
  </si>
  <si>
    <t>Penetrace podkladu jednonásobná základní akrylátová bezbarvá v místnostech výšky do 3,80 m</t>
  </si>
  <si>
    <t>https://podminky.urs.cz/item/CS_URS_2025_01/784181101</t>
  </si>
  <si>
    <t>Stropy</t>
  </si>
  <si>
    <t>Stěny</t>
  </si>
  <si>
    <t>1,5*(1,085+0,03+1,085+1,32+0,03+1,0+2,2+1,0+0,03+1,32)</t>
  </si>
  <si>
    <t>2*(0,3*(0,6+0,6+0,6))</t>
  </si>
  <si>
    <t>-2*(0,6*0,6)</t>
  </si>
  <si>
    <t>1,5*(2,2+1,2+2,2+1,2)</t>
  </si>
  <si>
    <t>0,656*(2,0+0,8+2,0)</t>
  </si>
  <si>
    <t>2,9*(1,3+1,65+0,1+4,45+2,45+5,85+2,45+1,65)</t>
  </si>
  <si>
    <t>1*(0,3*(2,0+1,3+2,0))</t>
  </si>
  <si>
    <t>2,9*(1,4+4,45+2,85+4,45+1,65+1,4+1,2)</t>
  </si>
  <si>
    <t>0,3*(2,0+1,3+2,0)</t>
  </si>
  <si>
    <t>2,9*(1,9+1,775+1,9+1,775)</t>
  </si>
  <si>
    <t>-1*(0,9*1,97)</t>
  </si>
  <si>
    <t>2,9*(3,05+1,9+0,1+0,1+1,775+3,35+4,925+5,35)</t>
  </si>
  <si>
    <t>150</t>
  </si>
  <si>
    <t>784221101</t>
  </si>
  <si>
    <t>Dvojnásobné bílé malby ze směsí za sucha dobře otěruvzdorných v místnostech do 3,80 m</t>
  </si>
  <si>
    <t>-429135574</t>
  </si>
  <si>
    <t>Malby z malířských směsí otěruvzdorných za sucha dvojnásobné, bílé za sucha otěruvzdorné dobře v místnostech výšky do 3,80 m</t>
  </si>
  <si>
    <t>https://podminky.urs.cz/item/CS_URS_2025_01/784221101</t>
  </si>
  <si>
    <t>1.2 - Zdravotechnika</t>
  </si>
  <si>
    <t xml:space="preserve">    720 - Zdravotechnická instalace</t>
  </si>
  <si>
    <t xml:space="preserve">    721 - Vnitřní kanalizace</t>
  </si>
  <si>
    <t xml:space="preserve">    722 - Vnitřní vodovod</t>
  </si>
  <si>
    <t xml:space="preserve">    725 - Zařizovací předměty</t>
  </si>
  <si>
    <t xml:space="preserve">    728 - Vzduchotechnika</t>
  </si>
  <si>
    <t xml:space="preserve">    733 - Rozvod potrubí</t>
  </si>
  <si>
    <t xml:space="preserve">    734 - Armatury</t>
  </si>
  <si>
    <t xml:space="preserve">    735 - Otopná tělesa</t>
  </si>
  <si>
    <t>720</t>
  </si>
  <si>
    <t>Zdravotechnická instalace</t>
  </si>
  <si>
    <t>72001</t>
  </si>
  <si>
    <t>Průběžný úklid</t>
  </si>
  <si>
    <t>kpl</t>
  </si>
  <si>
    <t>1318266109</t>
  </si>
  <si>
    <t>72002</t>
  </si>
  <si>
    <t>Přesun vybouraných hmot, materiálů a jejich likvidace vč. poplatků</t>
  </si>
  <si>
    <t>1191140673</t>
  </si>
  <si>
    <t>7201947774</t>
  </si>
  <si>
    <t>Podružný materiál pro ZTI (vyústění, přechodky, hadice)</t>
  </si>
  <si>
    <t>1832058839</t>
  </si>
  <si>
    <t>72145488</t>
  </si>
  <si>
    <t>Práce spojené s demontáži rozvodů - voda, kanalizace</t>
  </si>
  <si>
    <t>hod</t>
  </si>
  <si>
    <t>-1468938761</t>
  </si>
  <si>
    <t>721</t>
  </si>
  <si>
    <t>Vnitřní kanalizace</t>
  </si>
  <si>
    <t>721140802</t>
  </si>
  <si>
    <t>Demontáž potrubí litinového DN 100</t>
  </si>
  <si>
    <t>-1441794100</t>
  </si>
  <si>
    <t>Poznámka k položce:_x000d_
Včetně zřízení a demontáže pomocného lešení.</t>
  </si>
  <si>
    <t>1,0+1,8+0,4+3,5+0,4+1,0</t>
  </si>
  <si>
    <t>721176103</t>
  </si>
  <si>
    <t>Potrubí HT připojovací, D 50 x 1,8 mm ; Potrubí včetně tvarovek.</t>
  </si>
  <si>
    <t>260734746</t>
  </si>
  <si>
    <t>Poznámka k položce:_x000d_
Potrubí včetně tvarovek, objímek a vložek pro tlumení hluku. Bez zednických výpomocí._x000d_
Včetně zřízení a demontáže pomocného lešení.</t>
  </si>
  <si>
    <t>0,4+08+2+1,0+0,5</t>
  </si>
  <si>
    <t>721176104</t>
  </si>
  <si>
    <t>Potrubí HT připojovací, D 75 x 1,9 mm ; Potrubí včetně tvarovek.</t>
  </si>
  <si>
    <t>-1145072673</t>
  </si>
  <si>
    <t>0,7</t>
  </si>
  <si>
    <t>721176105</t>
  </si>
  <si>
    <t>Potrubí HT připojovací, D 110 x 2,7 mm ; Potrubí včetně tvarovek.</t>
  </si>
  <si>
    <t>-971020456</t>
  </si>
  <si>
    <t>0,9+0,8</t>
  </si>
  <si>
    <t>721176113</t>
  </si>
  <si>
    <t>Potrubí HT odpadní svislé D 50 x 1,8 mm ; Potrubí včetně tvarovek.</t>
  </si>
  <si>
    <t>1403000590</t>
  </si>
  <si>
    <t>2,4</t>
  </si>
  <si>
    <t>721176114</t>
  </si>
  <si>
    <t>Potrubí HT odpadní svislé D 75 x 1,9 mm ; Potrubí včetně tvarovek.</t>
  </si>
  <si>
    <t>1435505492</t>
  </si>
  <si>
    <t>2,4+2,4+6,3</t>
  </si>
  <si>
    <t>721176115</t>
  </si>
  <si>
    <t>Potrubí HT odpadní svislé D 110 x 2,7 mm ; Potrubí včetně tvarovek.</t>
  </si>
  <si>
    <t>1217556727</t>
  </si>
  <si>
    <t>721176133.R</t>
  </si>
  <si>
    <t>Potrubí HT svodné (ležaté) zavěšené D 50 x 1,9 mm potrubí vést ve 1.PP pod stropem ; Potrubí včetně tvarovek.</t>
  </si>
  <si>
    <t>-551615752</t>
  </si>
  <si>
    <t>3,337</t>
  </si>
  <si>
    <t>721194105</t>
  </si>
  <si>
    <t>Vyvedení odpadních výpustek, D 50 x 1,8 mm</t>
  </si>
  <si>
    <t>-532701234</t>
  </si>
  <si>
    <t>721194107</t>
  </si>
  <si>
    <t>Vyvedení odpadních výpustek, D 75 x 1,9 mm</t>
  </si>
  <si>
    <t>730352582</t>
  </si>
  <si>
    <t>721194109</t>
  </si>
  <si>
    <t>Vyvedení odpadních výpustek, D 110 x 2,3 mm</t>
  </si>
  <si>
    <t>2013586214</t>
  </si>
  <si>
    <t>733171140</t>
  </si>
  <si>
    <t>Montáž - napojení potrubí na stoupačku</t>
  </si>
  <si>
    <t>-1769101580</t>
  </si>
  <si>
    <t>998721202</t>
  </si>
  <si>
    <t>Přesun hmot pro vnitřní kanalizaci, výšky do 12 m</t>
  </si>
  <si>
    <t>-1389451778</t>
  </si>
  <si>
    <t>722</t>
  </si>
  <si>
    <t>Vnitřní vodovod</t>
  </si>
  <si>
    <t>722172332</t>
  </si>
  <si>
    <t>Potrubí plastové PP-R Instaplast, včetně zednických výpomocí, D 25 x 4,2 mm, PN 20</t>
  </si>
  <si>
    <t>-308674848</t>
  </si>
  <si>
    <t>Poznámka k položce:_x000d_
Potrubí včetně tvarovek a zednických výpomocí._x000d_
Včetně pomocného lešení o výšce podlahy do 1900 mm a pro zatížení do 1,5 kPa.</t>
  </si>
  <si>
    <t>10,39+18,77</t>
  </si>
  <si>
    <t>6,118+4,875+7,995</t>
  </si>
  <si>
    <t>722172333</t>
  </si>
  <si>
    <t>Potrubí plastové PP-R Instaplast, včetně zednických výpomocí, D 32 x 5,4 mm, PN 20</t>
  </si>
  <si>
    <t>73651766</t>
  </si>
  <si>
    <t>31,405+17,4</t>
  </si>
  <si>
    <t>722181213</t>
  </si>
  <si>
    <t>Izolace návleková MIRELON PRO tl. stěny 13 mm vnitřní průměr 28 mm</t>
  </si>
  <si>
    <t>-2131116992</t>
  </si>
  <si>
    <t>Poznámka k položce:_x000d_
V položce je kalkulována dodávka izolační trubice, spon a lepicí pásky.</t>
  </si>
  <si>
    <t>722181214</t>
  </si>
  <si>
    <t>Izolace návleková MIRELON PRO tl. stěny 13 mm vnitřní průměr 32 mm</t>
  </si>
  <si>
    <t>-1910270328</t>
  </si>
  <si>
    <t>722220111</t>
  </si>
  <si>
    <t>Nástěnka K 247, pro výtokový ventil G 1/2</t>
  </si>
  <si>
    <t>-681918429</t>
  </si>
  <si>
    <t>722220121</t>
  </si>
  <si>
    <t>Nástěnka K 247, pro baterii G 1/2</t>
  </si>
  <si>
    <t>pár</t>
  </si>
  <si>
    <t>775482415</t>
  </si>
  <si>
    <t>2+2+(2*2)+(2*2)+(2*2)</t>
  </si>
  <si>
    <t>733190107</t>
  </si>
  <si>
    <t xml:space="preserve">Tlaková zkouška potrubí  DN 40</t>
  </si>
  <si>
    <t>1166216888</t>
  </si>
  <si>
    <t>48,148+48,805</t>
  </si>
  <si>
    <t>900</t>
  </si>
  <si>
    <t>HZS Práce v tarifní třídě 4</t>
  </si>
  <si>
    <t>h</t>
  </si>
  <si>
    <t>-118564518</t>
  </si>
  <si>
    <t>998722202</t>
  </si>
  <si>
    <t>Přesun hmot pro vnitřní vodovod, výšky do 12 m</t>
  </si>
  <si>
    <t>-87995648</t>
  </si>
  <si>
    <t>725</t>
  </si>
  <si>
    <t>Zařizovací předměty</t>
  </si>
  <si>
    <t>725110814</t>
  </si>
  <si>
    <t>Demontáž klozetů kombinovaných</t>
  </si>
  <si>
    <t>soubor</t>
  </si>
  <si>
    <t>1201504989</t>
  </si>
  <si>
    <t>725119305</t>
  </si>
  <si>
    <t>Montáž klozetových mís kombinovaných včetně příslušenství</t>
  </si>
  <si>
    <t>-1377098463</t>
  </si>
  <si>
    <t>725210821</t>
  </si>
  <si>
    <t>Demontáž umyvadel</t>
  </si>
  <si>
    <t>1779756681</t>
  </si>
  <si>
    <t>725219401</t>
  </si>
  <si>
    <t>Montáž umyvadel na šrouby do zdiva včetně příslušenství</t>
  </si>
  <si>
    <t>-700813632</t>
  </si>
  <si>
    <t>725299101</t>
  </si>
  <si>
    <t>Montáž koupelnových doplňků - mýdelníků, držáků ap</t>
  </si>
  <si>
    <t>-1658848318</t>
  </si>
  <si>
    <t>725310823</t>
  </si>
  <si>
    <t>Demontáž dřez jednoduchý vestavěný v kuchyňských sestavách bez výtokových armatur</t>
  </si>
  <si>
    <t>-754755865</t>
  </si>
  <si>
    <t>Demontáž dřezů jednodílných bez výtokových armatur vestavěných v kuchyňských sestavách</t>
  </si>
  <si>
    <t>https://podminky.urs.cz/item/CS_URS_2025_01/725310823</t>
  </si>
  <si>
    <t>725330820</t>
  </si>
  <si>
    <t>Demontáž výlevka diturvitová</t>
  </si>
  <si>
    <t>680767136</t>
  </si>
  <si>
    <t>Demontáž výlevek bez výtokových armatur a bez nádrže a splachovacího potrubí diturvitových</t>
  </si>
  <si>
    <t>https://podminky.urs.cz/item/CS_URS_2025_01/725330820</t>
  </si>
  <si>
    <t>725339101</t>
  </si>
  <si>
    <t>Montáž výlevky</t>
  </si>
  <si>
    <t>1878892450</t>
  </si>
  <si>
    <t>725810402</t>
  </si>
  <si>
    <t>Ventil rohový kulový s filtrem 1/2" x 3/8"</t>
  </si>
  <si>
    <t>-1905732089</t>
  </si>
  <si>
    <t>725820801</t>
  </si>
  <si>
    <t>Demontáž baterie nástěnné do G 3/4</t>
  </si>
  <si>
    <t>1432850155</t>
  </si>
  <si>
    <t>725823121</t>
  </si>
  <si>
    <t xml:space="preserve">Baterie umyvadlová stoján. ruční,  standardní chrom</t>
  </si>
  <si>
    <t>997539038</t>
  </si>
  <si>
    <t>725829301</t>
  </si>
  <si>
    <t>Montáž baterie umyv.a dřezové stojánkové</t>
  </si>
  <si>
    <t>-498614055</t>
  </si>
  <si>
    <t>725860213</t>
  </si>
  <si>
    <t>Sifon umyvadlový HL132, D 32, 40 mm</t>
  </si>
  <si>
    <t>605213127</t>
  </si>
  <si>
    <t>725991814.R</t>
  </si>
  <si>
    <t>Demontáž zásobníků na papírové ručníky</t>
  </si>
  <si>
    <t>-1391635079</t>
  </si>
  <si>
    <t>Demontáž ostatní konzol pro potrubí vysekáním ze zdi (bez úpravy otvoru) nebo upálením (včetně začištění konců) zdvojených</t>
  </si>
  <si>
    <t>725991815.R</t>
  </si>
  <si>
    <t>Demontáž zrcadel zavěšených</t>
  </si>
  <si>
    <t>921996614</t>
  </si>
  <si>
    <t>Demontáž ostatní konzol pro potrubí vysekáním ze zdi (bez úpravy otvoru) nebo upálením (včetně začištění konců) jednoduchých</t>
  </si>
  <si>
    <t>787911111</t>
  </si>
  <si>
    <t>Montáž zrcadla na stěnu, na lepidlo, pl. do 2 m2</t>
  </si>
  <si>
    <t>1657646918</t>
  </si>
  <si>
    <t>(0,6*0,8)*4</t>
  </si>
  <si>
    <t>42377000R</t>
  </si>
  <si>
    <t>Háček plast na vruty do zdi</t>
  </si>
  <si>
    <t>-1023322040</t>
  </si>
  <si>
    <t>54887685</t>
  </si>
  <si>
    <t>Stojící čistící štětka plast</t>
  </si>
  <si>
    <t>391577504</t>
  </si>
  <si>
    <t>55149010</t>
  </si>
  <si>
    <t>Zásobník na papírové ručníky kovový</t>
  </si>
  <si>
    <t>497217674</t>
  </si>
  <si>
    <t>55149021</t>
  </si>
  <si>
    <t>Dávkovač tek. mýdla plast na stěnu</t>
  </si>
  <si>
    <t>2030426318</t>
  </si>
  <si>
    <t>55149030</t>
  </si>
  <si>
    <t>Koš odpadkový s víkem ovl. nohou</t>
  </si>
  <si>
    <t>-1506604742</t>
  </si>
  <si>
    <t>551789001R</t>
  </si>
  <si>
    <t>Držák toaletního papíru plast</t>
  </si>
  <si>
    <t>1882791189</t>
  </si>
  <si>
    <t>63465124</t>
  </si>
  <si>
    <t>Zrcadlo nemontované čiré tl. 4 mm 60x80cm</t>
  </si>
  <si>
    <t>ks</t>
  </si>
  <si>
    <t>-847451333</t>
  </si>
  <si>
    <t>64214370R</t>
  </si>
  <si>
    <t>UMÝVADLO ZÁVĚSNÉ S PŘEPADEM, SANITÁRNÍ KERAMIKA, BARVA BÍLÁ, ROZMĚR 550x450x195mm</t>
  </si>
  <si>
    <t>1883536007</t>
  </si>
  <si>
    <t>64232417</t>
  </si>
  <si>
    <t>KOMBINOVANÝ KLOZET STOJÍCÍ, BARVA BÍLÁ, HORIZONTÁLNÍ ODPAD, KERAMICKÁ NÁDRŽ SPODNÍ</t>
  </si>
  <si>
    <t>-91434518</t>
  </si>
  <si>
    <t>64271101</t>
  </si>
  <si>
    <t>KERAMICKÁ VÝLEVKA STOJÍCÍ S PLASTOVOU MŘÍŽKOU, HORIZONTÁLNÍ ODPAD</t>
  </si>
  <si>
    <t>-564673853</t>
  </si>
  <si>
    <t>998725202</t>
  </si>
  <si>
    <t>Přesun hmot pro zařizovací předměty, výšky do 12 m</t>
  </si>
  <si>
    <t>-685654905</t>
  </si>
  <si>
    <t>728</t>
  </si>
  <si>
    <t>Vzduchotechnika</t>
  </si>
  <si>
    <t>728-1</t>
  </si>
  <si>
    <t>D+M VENTILÁTOR DO POTRUBÍ, AXIÁLNÍ, PŘEPÍNAČ, PRŮTOK 145/187 m3/h, DN 100, PLASTOVÝ</t>
  </si>
  <si>
    <t>-1132855559</t>
  </si>
  <si>
    <t>728114111</t>
  </si>
  <si>
    <t>Montáž potrubí plastového kruhového do d 100 mm</t>
  </si>
  <si>
    <t>-1773839001</t>
  </si>
  <si>
    <t>728-2</t>
  </si>
  <si>
    <t>D+M NASÁVACÍ STROPNÍ DIFUZOR S PŘÍRUBOU A SÍŤKOU, DN 100, PVC, BARVA BÍLÁ</t>
  </si>
  <si>
    <t>1174407336</t>
  </si>
  <si>
    <t>429724811R</t>
  </si>
  <si>
    <t>Větrací mřížka 150x150mm fasádní včetně samotižné žaluzie a síťkou</t>
  </si>
  <si>
    <t>-1032622398</t>
  </si>
  <si>
    <t>429727810</t>
  </si>
  <si>
    <t>Mřížka kruhová PVC pr. 100 mm</t>
  </si>
  <si>
    <t>-1449888215</t>
  </si>
  <si>
    <t>429851110</t>
  </si>
  <si>
    <t xml:space="preserve">Potrubí plastové kulaté  100mm</t>
  </si>
  <si>
    <t>1523713013</t>
  </si>
  <si>
    <t>728415112</t>
  </si>
  <si>
    <t>Montáž mřížky větrací nebo ventilační do 0,10 m2</t>
  </si>
  <si>
    <t>704498391</t>
  </si>
  <si>
    <t>728415123</t>
  </si>
  <si>
    <t>Montáž mřížky větrací nebo ventilační do d 300 mm</t>
  </si>
  <si>
    <t>-1971309169</t>
  </si>
  <si>
    <t>728611862</t>
  </si>
  <si>
    <t>Dmtž ventilátoru radiál.nízkotl.nástěn. do d 200mm</t>
  </si>
  <si>
    <t>-1270176165</t>
  </si>
  <si>
    <t>998728202</t>
  </si>
  <si>
    <t>Přesun hmot pro vzduchotechniku, výšky do 12 m</t>
  </si>
  <si>
    <t>-212839392</t>
  </si>
  <si>
    <t>733</t>
  </si>
  <si>
    <t>Rozvod potrubí</t>
  </si>
  <si>
    <t>733110806</t>
  </si>
  <si>
    <t>Demontáž potrubí ocelového závitového do DN 15-32</t>
  </si>
  <si>
    <t>142610245</t>
  </si>
  <si>
    <t>48,805+48,148+12</t>
  </si>
  <si>
    <t>733163102</t>
  </si>
  <si>
    <t>Potrubí z měděných trubek vytápění D 15 x 1,0 mm, vč. tvarovek a připojení</t>
  </si>
  <si>
    <t>-2060800548</t>
  </si>
  <si>
    <t>998733203</t>
  </si>
  <si>
    <t>Přesun hmot pro rozvody potrubí, výšky do 24 m</t>
  </si>
  <si>
    <t>1114254738</t>
  </si>
  <si>
    <t>734</t>
  </si>
  <si>
    <t>Armatury</t>
  </si>
  <si>
    <t>734223111</t>
  </si>
  <si>
    <t>Ventil termostatický, rohový, IVAR.VS DN 10 s termostatickou hlavicí IVAR.T 5000</t>
  </si>
  <si>
    <t>-734699044</t>
  </si>
  <si>
    <t>734370061</t>
  </si>
  <si>
    <t>Uzavírací šroubení pro VK tělesa 1/2" rohové</t>
  </si>
  <si>
    <t>895948927</t>
  </si>
  <si>
    <t>551276206R</t>
  </si>
  <si>
    <t>Svěrná spojka Cu x Fe</t>
  </si>
  <si>
    <t>103987824</t>
  </si>
  <si>
    <t>998734203</t>
  </si>
  <si>
    <t>Přesun hmot pro armatury, výšky do 24 m</t>
  </si>
  <si>
    <t>-1245498748</t>
  </si>
  <si>
    <t>735</t>
  </si>
  <si>
    <t>Otopná tělesa</t>
  </si>
  <si>
    <t>735127810</t>
  </si>
  <si>
    <t>Demontáž otopných těles včetně příslušenství</t>
  </si>
  <si>
    <t>1061453584</t>
  </si>
  <si>
    <t>48452974</t>
  </si>
  <si>
    <t>Těleso otopné deskové v.900 dl.900 hl.47mm</t>
  </si>
  <si>
    <t>-2029595792</t>
  </si>
  <si>
    <t>735159110</t>
  </si>
  <si>
    <t>Montáž panelových těles 1řadých do délky 1500 mm</t>
  </si>
  <si>
    <t>-1697991058</t>
  </si>
  <si>
    <t>998735202</t>
  </si>
  <si>
    <t>Přesun hmot pro otopná tělesa, výšky do 12 m</t>
  </si>
  <si>
    <t>-1835817985</t>
  </si>
  <si>
    <t>1.3 - Elektroinstalace</t>
  </si>
  <si>
    <t>D1 - ROZVADĚČE</t>
  </si>
  <si>
    <t>D2 - Elektromontáže</t>
  </si>
  <si>
    <t>D3 - Bourací a zednické práce</t>
  </si>
  <si>
    <t>D4 - Hodinová zúčtovací sazba</t>
  </si>
  <si>
    <t>D1</t>
  </si>
  <si>
    <t>ROZVADĚČE</t>
  </si>
  <si>
    <t>Pol1</t>
  </si>
  <si>
    <t>rozvaděč R1</t>
  </si>
  <si>
    <t>-1734772605</t>
  </si>
  <si>
    <t>Poznámka k položce:_x000d_
Dodávka + montáž v rozváděči ERJ1000</t>
  </si>
  <si>
    <t>Pol2</t>
  </si>
  <si>
    <t>790649554</t>
  </si>
  <si>
    <t>Poznámka k položce:_x000d_
montáž R + jistič do ERJ1000</t>
  </si>
  <si>
    <t>Pol3</t>
  </si>
  <si>
    <t>doprava dodávek</t>
  </si>
  <si>
    <t>1278645520</t>
  </si>
  <si>
    <t>D2</t>
  </si>
  <si>
    <t>Elektromontáže</t>
  </si>
  <si>
    <t>Pol4</t>
  </si>
  <si>
    <t>svítidlo E1</t>
  </si>
  <si>
    <t>-49698768</t>
  </si>
  <si>
    <t>Poznámka k položce:_x000d_
LED 600x600; LUMIA; 40W; IP20 ; svítidla - přímá dodávka investora</t>
  </si>
  <si>
    <t>Pol5</t>
  </si>
  <si>
    <t>svítidlo E2</t>
  </si>
  <si>
    <t>-1598018234</t>
  </si>
  <si>
    <t>Poznámka k položce:_x000d_
LED 600x600; LEDVANCE; 40W; IP20 ; svítidla - přímá dodávka investora</t>
  </si>
  <si>
    <t>Pol6</t>
  </si>
  <si>
    <t>svítidlo E3</t>
  </si>
  <si>
    <t>-1983842686</t>
  </si>
  <si>
    <t>Poznámka k položce:_x000d_
PHILIPS; 32W; IP65</t>
  </si>
  <si>
    <t>Pol7</t>
  </si>
  <si>
    <t>svítidlo NP3</t>
  </si>
  <si>
    <t>-1000194204</t>
  </si>
  <si>
    <t>Poznámka k položce:_x000d_
SNP 1020 J/SV; 3hod.</t>
  </si>
  <si>
    <t>Pol8</t>
  </si>
  <si>
    <t>vypínač ř. 1</t>
  </si>
  <si>
    <t>-279627260</t>
  </si>
  <si>
    <t>Poznámka k položce:_x000d_
ABB vypínač Tango č.1, bílý</t>
  </si>
  <si>
    <t>Pol9</t>
  </si>
  <si>
    <t>vypínač ř. 5</t>
  </si>
  <si>
    <t>1203570691</t>
  </si>
  <si>
    <t>Pol10</t>
  </si>
  <si>
    <t>zásuvka 250V/16A/3P</t>
  </si>
  <si>
    <t>-787763909</t>
  </si>
  <si>
    <t>Poznámka k položce:_x000d_
ABB Tango, bílá; jednoduchá</t>
  </si>
  <si>
    <t>Pol11</t>
  </si>
  <si>
    <t>-42230585</t>
  </si>
  <si>
    <t>Poznámka k položce:_x000d_
ABB Tango, bílá; dvojitá</t>
  </si>
  <si>
    <t>Pol12</t>
  </si>
  <si>
    <t>1723509154</t>
  </si>
  <si>
    <t>Poznámka k položce:_x000d_
ABB Tango, bílá; jednoduchá; s přepěťovou ochranou</t>
  </si>
  <si>
    <t>Pol13</t>
  </si>
  <si>
    <t>zásuvka datová</t>
  </si>
  <si>
    <t>-433733312</t>
  </si>
  <si>
    <t>Poznámka k položce:_x000d_
2xRJ</t>
  </si>
  <si>
    <t>Pol14</t>
  </si>
  <si>
    <t>krabice přístrojová</t>
  </si>
  <si>
    <t>-520986018</t>
  </si>
  <si>
    <t>Poznámka k položce:_x000d_
Montážní krabice KP68 KA pro vestavnou motnáž</t>
  </si>
  <si>
    <t>Pol15</t>
  </si>
  <si>
    <t>1101637561</t>
  </si>
  <si>
    <t>Poznámka k položce:_x000d_
Montážní krabice KP68 do SDK</t>
  </si>
  <si>
    <t>Pol16</t>
  </si>
  <si>
    <t>rámeček jednoduchý</t>
  </si>
  <si>
    <t>860513537</t>
  </si>
  <si>
    <t>Poznámka k položce:_x000d_
ABB 3901A-B10 B Rámeček jednonásobný 01-Tango</t>
  </si>
  <si>
    <t>Pol17</t>
  </si>
  <si>
    <t>rámeček dvojitý</t>
  </si>
  <si>
    <t>32614610</t>
  </si>
  <si>
    <t>Pol18</t>
  </si>
  <si>
    <t>rámeček trojitý</t>
  </si>
  <si>
    <t>2115095624</t>
  </si>
  <si>
    <t>Pol19</t>
  </si>
  <si>
    <t>kabel CYKY-J</t>
  </si>
  <si>
    <t>326552960</t>
  </si>
  <si>
    <t>Poznámka k položce:_x000d_
5x1,5</t>
  </si>
  <si>
    <t>Pol20</t>
  </si>
  <si>
    <t>1260783277</t>
  </si>
  <si>
    <t>Poznámka k položce:_x000d_
3x2,5</t>
  </si>
  <si>
    <t>Pol21</t>
  </si>
  <si>
    <t>-1790039206</t>
  </si>
  <si>
    <t>Poznámka k položce:_x000d_
3x1,5</t>
  </si>
  <si>
    <t>Pol22</t>
  </si>
  <si>
    <t>kabel CYKY-O</t>
  </si>
  <si>
    <t>1519890117</t>
  </si>
  <si>
    <t>Pol23</t>
  </si>
  <si>
    <t>kabel UTP</t>
  </si>
  <si>
    <t>451380762</t>
  </si>
  <si>
    <t>Poznámka k položce:_x000d_
Cat. 6</t>
  </si>
  <si>
    <t>Pol24</t>
  </si>
  <si>
    <t>kabel JQTQ</t>
  </si>
  <si>
    <t>288825353</t>
  </si>
  <si>
    <t>Poznámka k položce:_x000d_
4x1</t>
  </si>
  <si>
    <t>Pol25</t>
  </si>
  <si>
    <t>vodič CYA</t>
  </si>
  <si>
    <t>336742509</t>
  </si>
  <si>
    <t>Poznámka k položce:_x000d_
6 zelenožlutý+D43</t>
  </si>
  <si>
    <t>Pol26</t>
  </si>
  <si>
    <t>pásek CY</t>
  </si>
  <si>
    <t>1662564905</t>
  </si>
  <si>
    <t>Poznámka k položce:_x000d_
k podlaze</t>
  </si>
  <si>
    <t>Pol27</t>
  </si>
  <si>
    <t>WAGO svorky</t>
  </si>
  <si>
    <t>139011806</t>
  </si>
  <si>
    <t>Poznámka k položce:_x000d_
Svorka WAGO 221-413</t>
  </si>
  <si>
    <t>Pol28</t>
  </si>
  <si>
    <t>hmoždinky HM8mm</t>
  </si>
  <si>
    <t>-334664152</t>
  </si>
  <si>
    <t>Pol29</t>
  </si>
  <si>
    <t>hmoždinky do SDK</t>
  </si>
  <si>
    <t>66271157</t>
  </si>
  <si>
    <t>Poznámka k položce:_x000d_
Hmoždinka do sádrokartonu MUNGO polyamid</t>
  </si>
  <si>
    <t>Pol30</t>
  </si>
  <si>
    <t>vruty 4x45mm</t>
  </si>
  <si>
    <t>1108069766</t>
  </si>
  <si>
    <t>Pol31</t>
  </si>
  <si>
    <t>zemnící svorka Bernard</t>
  </si>
  <si>
    <t>242689407</t>
  </si>
  <si>
    <t>Poznámka k položce:_x000d_
ZSA 16</t>
  </si>
  <si>
    <t>Pol32</t>
  </si>
  <si>
    <t>zemnící pásek Cu</t>
  </si>
  <si>
    <t>556157170</t>
  </si>
  <si>
    <t>Poznámka k položce:_x000d_
50x1,5cm</t>
  </si>
  <si>
    <t>Pol33</t>
  </si>
  <si>
    <t>ohebná trubka FX16</t>
  </si>
  <si>
    <t>-2112754744</t>
  </si>
  <si>
    <t>Poznámka k položce:_x000d_
16mm</t>
  </si>
  <si>
    <t>Pol34</t>
  </si>
  <si>
    <t>svorkovnice MET</t>
  </si>
  <si>
    <t>1523150283</t>
  </si>
  <si>
    <t>Pol35</t>
  </si>
  <si>
    <t>lišta vkládací</t>
  </si>
  <si>
    <t>-1142812030</t>
  </si>
  <si>
    <t>Poznámka k položce:_x000d_
LV 40/20mm</t>
  </si>
  <si>
    <t>Pol36</t>
  </si>
  <si>
    <t>nespecifikovaný drobný montážní materiál</t>
  </si>
  <si>
    <t>-713288604</t>
  </si>
  <si>
    <t>Pol37</t>
  </si>
  <si>
    <t>-1187481431</t>
  </si>
  <si>
    <t>Poznámka k položce:_x000d_
LED 600x600; LUMIA; 40W; IP20</t>
  </si>
  <si>
    <t>Pol38</t>
  </si>
  <si>
    <t>-1004196964</t>
  </si>
  <si>
    <t>Poznámka k položce:_x000d_
LED 600x600; LEDVANCE; 40W; IP20</t>
  </si>
  <si>
    <t>Pol39</t>
  </si>
  <si>
    <t>-1766324344</t>
  </si>
  <si>
    <t>Pol40</t>
  </si>
  <si>
    <t>-1386010319</t>
  </si>
  <si>
    <t>Poznámka k položce:_x000d_
SNP 1020 JúSV; 3hod.</t>
  </si>
  <si>
    <t>Pol41</t>
  </si>
  <si>
    <t>894104519</t>
  </si>
  <si>
    <t>Pol42</t>
  </si>
  <si>
    <t>1886214686</t>
  </si>
  <si>
    <t>Pol43</t>
  </si>
  <si>
    <t>1180174280</t>
  </si>
  <si>
    <t>Pol44</t>
  </si>
  <si>
    <t>zásuvka 250V/16A/3P IP44</t>
  </si>
  <si>
    <t>-404566240</t>
  </si>
  <si>
    <t>Pol45</t>
  </si>
  <si>
    <t>-2027300231</t>
  </si>
  <si>
    <t>Pol46</t>
  </si>
  <si>
    <t>201109928</t>
  </si>
  <si>
    <t>Pol47</t>
  </si>
  <si>
    <t>-290612886</t>
  </si>
  <si>
    <t>Pol48</t>
  </si>
  <si>
    <t>712641533</t>
  </si>
  <si>
    <t>Pol49</t>
  </si>
  <si>
    <t>-1057987678</t>
  </si>
  <si>
    <t>-1381573134</t>
  </si>
  <si>
    <t>Pol50</t>
  </si>
  <si>
    <t>-477477394</t>
  </si>
  <si>
    <t>Pol51</t>
  </si>
  <si>
    <t>-1566054953</t>
  </si>
  <si>
    <t>Pol52</t>
  </si>
  <si>
    <t>-69215153</t>
  </si>
  <si>
    <t>Pol53</t>
  </si>
  <si>
    <t>vodič CY</t>
  </si>
  <si>
    <t>-1120065879</t>
  </si>
  <si>
    <t xml:space="preserve">Poznámka k položce:_x000d_
6  zelenožlutý</t>
  </si>
  <si>
    <t>Pol54</t>
  </si>
  <si>
    <t>-1676495336</t>
  </si>
  <si>
    <t>Pol55</t>
  </si>
  <si>
    <t>-2096191745</t>
  </si>
  <si>
    <t>Pol56</t>
  </si>
  <si>
    <t>ukončení kabělů v rozvaděči</t>
  </si>
  <si>
    <t>-299383948</t>
  </si>
  <si>
    <t>Pol57</t>
  </si>
  <si>
    <t>-610740545</t>
  </si>
  <si>
    <t>Pol58</t>
  </si>
  <si>
    <t>-1591137438</t>
  </si>
  <si>
    <t>Pol59</t>
  </si>
  <si>
    <t>141305270</t>
  </si>
  <si>
    <t>Pol60</t>
  </si>
  <si>
    <t>2054423894</t>
  </si>
  <si>
    <t>Pol61</t>
  </si>
  <si>
    <t>ohebná trubka</t>
  </si>
  <si>
    <t>1508839027</t>
  </si>
  <si>
    <t>Pol62</t>
  </si>
  <si>
    <t>1897886409</t>
  </si>
  <si>
    <t>Pol63</t>
  </si>
  <si>
    <t>-907765323</t>
  </si>
  <si>
    <t>Pol64</t>
  </si>
  <si>
    <t>nespecifikované a pomocné montážní práce</t>
  </si>
  <si>
    <t>-341188604</t>
  </si>
  <si>
    <t>D3</t>
  </si>
  <si>
    <t>Bourací a zednické práce</t>
  </si>
  <si>
    <t>Pol65</t>
  </si>
  <si>
    <t>sádra</t>
  </si>
  <si>
    <t>kg</t>
  </si>
  <si>
    <t>-330018713</t>
  </si>
  <si>
    <t>Pol66</t>
  </si>
  <si>
    <t>zdící materiál hrubý</t>
  </si>
  <si>
    <t>-795989977</t>
  </si>
  <si>
    <t>Poznámka k položce:_x000d_
není předmětem</t>
  </si>
  <si>
    <t>Pol67</t>
  </si>
  <si>
    <t>sekání drážek</t>
  </si>
  <si>
    <t>140964237</t>
  </si>
  <si>
    <t>Poznámka k položce:_x000d_
osvětlení; vypínače</t>
  </si>
  <si>
    <t>320777062</t>
  </si>
  <si>
    <t>Poznámka k položce:_x000d_
zásuvky</t>
  </si>
  <si>
    <t>Pol68</t>
  </si>
  <si>
    <t>zazdění drážek (sádrování)</t>
  </si>
  <si>
    <t>-630801804</t>
  </si>
  <si>
    <t>Pol69</t>
  </si>
  <si>
    <t>prostupy přes zeď</t>
  </si>
  <si>
    <t>-197807752</t>
  </si>
  <si>
    <t>D4</t>
  </si>
  <si>
    <t>Hodinová zúčtovací sazba</t>
  </si>
  <si>
    <t>Pol70</t>
  </si>
  <si>
    <t>demontáže původní elektroinstalace</t>
  </si>
  <si>
    <t>-1053118268</t>
  </si>
  <si>
    <t>Poznámka k položce:_x000d_
+ odvoz; úklid</t>
  </si>
  <si>
    <t>Pol71</t>
  </si>
  <si>
    <t>dokončovací práce, koordinace profesí</t>
  </si>
  <si>
    <t>-1276396395</t>
  </si>
  <si>
    <t>Poznámka k položce:_x000d_
úpravy</t>
  </si>
  <si>
    <t>Pol72</t>
  </si>
  <si>
    <t>komplexní vyzkoušení</t>
  </si>
  <si>
    <t>1022153250</t>
  </si>
  <si>
    <t>Pol73</t>
  </si>
  <si>
    <t>Výchozí revize elektroinstalace</t>
  </si>
  <si>
    <t>106446725</t>
  </si>
  <si>
    <t>Pol74</t>
  </si>
  <si>
    <t>Projektová dokumentace skutečného provedení stavby</t>
  </si>
  <si>
    <t>8871555</t>
  </si>
  <si>
    <t>1.4 - VRN</t>
  </si>
  <si>
    <t>VRN - Vedlejší rozpočtové náklady</t>
  </si>
  <si>
    <t xml:space="preserve">    VRN 3 - Zařízení staveniště</t>
  </si>
  <si>
    <t xml:space="preserve">    VRN 4 - Inženýrská činnost</t>
  </si>
  <si>
    <t xml:space="preserve">    VRN5 - Finanční náklady</t>
  </si>
  <si>
    <t xml:space="preserve">    VRN6 - Územní vlivy</t>
  </si>
  <si>
    <t xml:space="preserve">    VRN 7 - Provozní vlivy</t>
  </si>
  <si>
    <t xml:space="preserve">    VRN9 - Ostatní náklady</t>
  </si>
  <si>
    <t>Vedlejší rozpočtové náklady</t>
  </si>
  <si>
    <t>VRN 3</t>
  </si>
  <si>
    <t>Zařízení staveniště</t>
  </si>
  <si>
    <t>032903000</t>
  </si>
  <si>
    <t>Zařízení staveniště, vybavení staveniště, náklady na provoz a údržbu vybavení staveniště</t>
  </si>
  <si>
    <t>-289335451</t>
  </si>
  <si>
    <t>VRN 4</t>
  </si>
  <si>
    <t>Inženýrská činnost</t>
  </si>
  <si>
    <t>041105004</t>
  </si>
  <si>
    <t>Dokumentace skutečného provedení</t>
  </si>
  <si>
    <t>1098401881</t>
  </si>
  <si>
    <t>044002000</t>
  </si>
  <si>
    <t>Zkoušky a revize</t>
  </si>
  <si>
    <t>1024</t>
  </si>
  <si>
    <t>256544943</t>
  </si>
  <si>
    <t>https://podminky.urs.cz/item/CS_URS_2025_01/044002000</t>
  </si>
  <si>
    <t>049002000</t>
  </si>
  <si>
    <t>Inženýrská činnost ostatní - fotodokumentace</t>
  </si>
  <si>
    <t>366329190</t>
  </si>
  <si>
    <t>https://podminky.urs.cz/item/CS_URS_2025_01/049002000</t>
  </si>
  <si>
    <t>VRN5</t>
  </si>
  <si>
    <t>Finanční náklady</t>
  </si>
  <si>
    <t>059002000</t>
  </si>
  <si>
    <t>Ostatní finance - vzorkování dlažeb, obkladů, PVC krytin, HPL WC stěn, dveří ....</t>
  </si>
  <si>
    <t>-1479874841</t>
  </si>
  <si>
    <t>https://podminky.urs.cz/item/CS_URS_2025_01/059002000</t>
  </si>
  <si>
    <t>VRN6</t>
  </si>
  <si>
    <t>Územní vlivy</t>
  </si>
  <si>
    <t>065002000</t>
  </si>
  <si>
    <t>Mimostaveništní doprava materiálů, výrobků a strojů</t>
  </si>
  <si>
    <t>-1159424525</t>
  </si>
  <si>
    <t>https://podminky.urs.cz/item/CS_URS_2025_01/065002000</t>
  </si>
  <si>
    <t>VRN 7</t>
  </si>
  <si>
    <t>Provozní vlivy</t>
  </si>
  <si>
    <t>HZS1291</t>
  </si>
  <si>
    <t>Hodinová zúčtovací sazba pomocný stavební dělník</t>
  </si>
  <si>
    <t>-513727808</t>
  </si>
  <si>
    <t>1*8</t>
  </si>
  <si>
    <t>070001000</t>
  </si>
  <si>
    <t>1400730413</t>
  </si>
  <si>
    <t>https://podminky.urs.cz/item/CS_URS_2025_01/070001000</t>
  </si>
  <si>
    <t>VRN9</t>
  </si>
  <si>
    <t>Ostatní náklady</t>
  </si>
  <si>
    <t>091002000</t>
  </si>
  <si>
    <t>Ostatní náklady související s objektem - bezpečnostní a hygienická opatření na staveništi</t>
  </si>
  <si>
    <t>863035823</t>
  </si>
  <si>
    <t>https://podminky.urs.cz/item/CS_URS_2025_01/091002000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</si>
</sst>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3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234410" TargetMode="External" /><Relationship Id="rId2" Type="http://schemas.openxmlformats.org/officeDocument/2006/relationships/hyperlink" Target="https://podminky.urs.cz/item/CS_URS_2025_01/317944321" TargetMode="External" /><Relationship Id="rId3" Type="http://schemas.openxmlformats.org/officeDocument/2006/relationships/hyperlink" Target="https://podminky.urs.cz/item/CS_URS_2025_01/3192013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91121" TargetMode="External" /><Relationship Id="rId6" Type="http://schemas.openxmlformats.org/officeDocument/2006/relationships/hyperlink" Target="https://podminky.urs.cz/item/CS_URS_2025_01/346244381" TargetMode="External" /><Relationship Id="rId7" Type="http://schemas.openxmlformats.org/officeDocument/2006/relationships/hyperlink" Target="https://podminky.urs.cz/item/CS_URS_2025_01/349231811" TargetMode="External" /><Relationship Id="rId8" Type="http://schemas.openxmlformats.org/officeDocument/2006/relationships/hyperlink" Target="https://podminky.urs.cz/item/CS_URS_2025_01/611131111" TargetMode="External" /><Relationship Id="rId9" Type="http://schemas.openxmlformats.org/officeDocument/2006/relationships/hyperlink" Target="https://podminky.urs.cz/item/CS_URS_2025_01/611135101" TargetMode="External" /><Relationship Id="rId10" Type="http://schemas.openxmlformats.org/officeDocument/2006/relationships/hyperlink" Target="https://podminky.urs.cz/item/CS_URS_2025_01/611325222" TargetMode="External" /><Relationship Id="rId11" Type="http://schemas.openxmlformats.org/officeDocument/2006/relationships/hyperlink" Target="https://podminky.urs.cz/item/CS_URS_2025_01/611325416" TargetMode="External" /><Relationship Id="rId12" Type="http://schemas.openxmlformats.org/officeDocument/2006/relationships/hyperlink" Target="https://podminky.urs.cz/item/CS_URS_2025_01/612131111" TargetMode="External" /><Relationship Id="rId13" Type="http://schemas.openxmlformats.org/officeDocument/2006/relationships/hyperlink" Target="https://podminky.urs.cz/item/CS_URS_2025_01/612135011" TargetMode="External" /><Relationship Id="rId14" Type="http://schemas.openxmlformats.org/officeDocument/2006/relationships/hyperlink" Target="https://podminky.urs.cz/item/CS_URS_2025_01/612135101" TargetMode="External" /><Relationship Id="rId15" Type="http://schemas.openxmlformats.org/officeDocument/2006/relationships/hyperlink" Target="https://podminky.urs.cz/item/CS_URS_2025_01/612142001" TargetMode="External" /><Relationship Id="rId16" Type="http://schemas.openxmlformats.org/officeDocument/2006/relationships/hyperlink" Target="https://podminky.urs.cz/item/CS_URS_2025_01/612321131" TargetMode="External" /><Relationship Id="rId17" Type="http://schemas.openxmlformats.org/officeDocument/2006/relationships/hyperlink" Target="https://podminky.urs.cz/item/CS_URS_2025_01/612325221" TargetMode="External" /><Relationship Id="rId18" Type="http://schemas.openxmlformats.org/officeDocument/2006/relationships/hyperlink" Target="https://podminky.urs.cz/item/CS_URS_2025_01/612325223" TargetMode="External" /><Relationship Id="rId19" Type="http://schemas.openxmlformats.org/officeDocument/2006/relationships/hyperlink" Target="https://podminky.urs.cz/item/CS_URS_2025_01/612325401" TargetMode="External" /><Relationship Id="rId20" Type="http://schemas.openxmlformats.org/officeDocument/2006/relationships/hyperlink" Target="https://podminky.urs.cz/item/CS_URS_2025_01/612325416" TargetMode="External" /><Relationship Id="rId21" Type="http://schemas.openxmlformats.org/officeDocument/2006/relationships/hyperlink" Target="https://podminky.urs.cz/item/CS_URS_2025_01/612335121" TargetMode="External" /><Relationship Id="rId22" Type="http://schemas.openxmlformats.org/officeDocument/2006/relationships/hyperlink" Target="https://podminky.urs.cz/item/CS_URS_2025_01/619996147" TargetMode="External" /><Relationship Id="rId23" Type="http://schemas.openxmlformats.org/officeDocument/2006/relationships/hyperlink" Target="https://podminky.urs.cz/item/CS_URS_2025_01/642942111" TargetMode="External" /><Relationship Id="rId24" Type="http://schemas.openxmlformats.org/officeDocument/2006/relationships/hyperlink" Target="https://podminky.urs.cz/item/CS_URS_2025_01/949101111" TargetMode="External" /><Relationship Id="rId25" Type="http://schemas.openxmlformats.org/officeDocument/2006/relationships/hyperlink" Target="https://podminky.urs.cz/item/CS_URS_2025_01/952902021" TargetMode="External" /><Relationship Id="rId26" Type="http://schemas.openxmlformats.org/officeDocument/2006/relationships/hyperlink" Target="https://podminky.urs.cz/item/CS_URS_2025_01/952902031" TargetMode="External" /><Relationship Id="rId27" Type="http://schemas.openxmlformats.org/officeDocument/2006/relationships/hyperlink" Target="https://podminky.urs.cz/item/CS_URS_2025_01/952901111" TargetMode="External" /><Relationship Id="rId28" Type="http://schemas.openxmlformats.org/officeDocument/2006/relationships/hyperlink" Target="https://podminky.urs.cz/item/CS_URS_2025_01/953241911" TargetMode="External" /><Relationship Id="rId29" Type="http://schemas.openxmlformats.org/officeDocument/2006/relationships/hyperlink" Target="https://podminky.urs.cz/item/CS_URS_2025_01/962031011" TargetMode="External" /><Relationship Id="rId30" Type="http://schemas.openxmlformats.org/officeDocument/2006/relationships/hyperlink" Target="https://podminky.urs.cz/item/CS_URS_2025_01/962031132" TargetMode="External" /><Relationship Id="rId31" Type="http://schemas.openxmlformats.org/officeDocument/2006/relationships/hyperlink" Target="https://podminky.urs.cz/item/CS_URS_2025_01/965081213" TargetMode="External" /><Relationship Id="rId32" Type="http://schemas.openxmlformats.org/officeDocument/2006/relationships/hyperlink" Target="https://podminky.urs.cz/item/CS_URS_2025_01/967031132" TargetMode="External" /><Relationship Id="rId33" Type="http://schemas.openxmlformats.org/officeDocument/2006/relationships/hyperlink" Target="https://podminky.urs.cz/item/CS_URS_2025_01/968072455" TargetMode="External" /><Relationship Id="rId34" Type="http://schemas.openxmlformats.org/officeDocument/2006/relationships/hyperlink" Target="https://podminky.urs.cz/item/CS_URS_2025_01/971033261" TargetMode="External" /><Relationship Id="rId35" Type="http://schemas.openxmlformats.org/officeDocument/2006/relationships/hyperlink" Target="https://podminky.urs.cz/item/CS_URS_2025_01/971033521" TargetMode="External" /><Relationship Id="rId36" Type="http://schemas.openxmlformats.org/officeDocument/2006/relationships/hyperlink" Target="https://podminky.urs.cz/item/CS_URS_2025_01/974032664" TargetMode="External" /><Relationship Id="rId37" Type="http://schemas.openxmlformats.org/officeDocument/2006/relationships/hyperlink" Target="https://podminky.urs.cz/item/CS_URS_2025_01/974031132" TargetMode="External" /><Relationship Id="rId38" Type="http://schemas.openxmlformats.org/officeDocument/2006/relationships/hyperlink" Target="https://podminky.urs.cz/item/CS_URS_2025_01/974031154" TargetMode="External" /><Relationship Id="rId39" Type="http://schemas.openxmlformats.org/officeDocument/2006/relationships/hyperlink" Target="https://podminky.urs.cz/item/CS_URS_2025_01/974031169" TargetMode="External" /><Relationship Id="rId40" Type="http://schemas.openxmlformats.org/officeDocument/2006/relationships/hyperlink" Target="https://podminky.urs.cz/item/CS_URS_2025_01/974031232" TargetMode="External" /><Relationship Id="rId41" Type="http://schemas.openxmlformats.org/officeDocument/2006/relationships/hyperlink" Target="https://podminky.urs.cz/item/CS_URS_2025_01/978011121" TargetMode="External" /><Relationship Id="rId42" Type="http://schemas.openxmlformats.org/officeDocument/2006/relationships/hyperlink" Target="https://podminky.urs.cz/item/CS_URS_2025_01/978013121" TargetMode="External" /><Relationship Id="rId43" Type="http://schemas.openxmlformats.org/officeDocument/2006/relationships/hyperlink" Target="https://podminky.urs.cz/item/CS_URS_2025_01/978059361" TargetMode="External" /><Relationship Id="rId44" Type="http://schemas.openxmlformats.org/officeDocument/2006/relationships/hyperlink" Target="https://podminky.urs.cz/item/CS_URS_2025_01/997002511" TargetMode="External" /><Relationship Id="rId45" Type="http://schemas.openxmlformats.org/officeDocument/2006/relationships/hyperlink" Target="https://podminky.urs.cz/item/CS_URS_2025_01/997002519" TargetMode="External" /><Relationship Id="rId46" Type="http://schemas.openxmlformats.org/officeDocument/2006/relationships/hyperlink" Target="https://podminky.urs.cz/item/CS_URS_2025_01/997013211" TargetMode="External" /><Relationship Id="rId47" Type="http://schemas.openxmlformats.org/officeDocument/2006/relationships/hyperlink" Target="https://podminky.urs.cz/item/CS_URS_2025_01/997013219" TargetMode="External" /><Relationship Id="rId48" Type="http://schemas.openxmlformats.org/officeDocument/2006/relationships/hyperlink" Target="https://podminky.urs.cz/item/CS_URS_2025_01/997013609" TargetMode="External" /><Relationship Id="rId49" Type="http://schemas.openxmlformats.org/officeDocument/2006/relationships/hyperlink" Target="https://podminky.urs.cz/item/CS_URS_2025_01/998011008" TargetMode="External" /><Relationship Id="rId50" Type="http://schemas.openxmlformats.org/officeDocument/2006/relationships/hyperlink" Target="https://podminky.urs.cz/item/CS_URS_2025_01/998011014" TargetMode="External" /><Relationship Id="rId51" Type="http://schemas.openxmlformats.org/officeDocument/2006/relationships/hyperlink" Target="https://podminky.urs.cz/item/CS_URS_2025_01/711199101" TargetMode="External" /><Relationship Id="rId52" Type="http://schemas.openxmlformats.org/officeDocument/2006/relationships/hyperlink" Target="https://podminky.urs.cz/item/CS_URS_2025_01/711493111" TargetMode="External" /><Relationship Id="rId53" Type="http://schemas.openxmlformats.org/officeDocument/2006/relationships/hyperlink" Target="https://podminky.urs.cz/item/CS_URS_2025_01/711493121" TargetMode="External" /><Relationship Id="rId54" Type="http://schemas.openxmlformats.org/officeDocument/2006/relationships/hyperlink" Target="https://podminky.urs.cz/item/CS_URS_2025_01/998711211" TargetMode="External" /><Relationship Id="rId55" Type="http://schemas.openxmlformats.org/officeDocument/2006/relationships/hyperlink" Target="https://podminky.urs.cz/item/CS_URS_2025_01/713110851" TargetMode="External" /><Relationship Id="rId56" Type="http://schemas.openxmlformats.org/officeDocument/2006/relationships/hyperlink" Target="https://podminky.urs.cz/item/CS_URS_2025_01/998713211" TargetMode="External" /><Relationship Id="rId57" Type="http://schemas.openxmlformats.org/officeDocument/2006/relationships/hyperlink" Target="https://podminky.urs.cz/item/CS_URS_2025_01/763111323" TargetMode="External" /><Relationship Id="rId58" Type="http://schemas.openxmlformats.org/officeDocument/2006/relationships/hyperlink" Target="https://podminky.urs.cz/item/CS_URS_2025_01/763121450" TargetMode="External" /><Relationship Id="rId59" Type="http://schemas.openxmlformats.org/officeDocument/2006/relationships/hyperlink" Target="https://podminky.urs.cz/item/CS_URS_2025_01/763135101" TargetMode="External" /><Relationship Id="rId60" Type="http://schemas.openxmlformats.org/officeDocument/2006/relationships/hyperlink" Target="https://podminky.urs.cz/item/CS_URS_2025_01/763181311" TargetMode="External" /><Relationship Id="rId61" Type="http://schemas.openxmlformats.org/officeDocument/2006/relationships/hyperlink" Target="https://podminky.urs.cz/item/CS_URS_2025_01/998763411" TargetMode="External" /><Relationship Id="rId62" Type="http://schemas.openxmlformats.org/officeDocument/2006/relationships/hyperlink" Target="https://podminky.urs.cz/item/CS_URS_2025_01/766411811" TargetMode="External" /><Relationship Id="rId63" Type="http://schemas.openxmlformats.org/officeDocument/2006/relationships/hyperlink" Target="https://podminky.urs.cz/item/CS_URS_2025_01/766411822" TargetMode="External" /><Relationship Id="rId64" Type="http://schemas.openxmlformats.org/officeDocument/2006/relationships/hyperlink" Target="https://podminky.urs.cz/item/CS_URS_2025_01/766414212" TargetMode="External" /><Relationship Id="rId65" Type="http://schemas.openxmlformats.org/officeDocument/2006/relationships/hyperlink" Target="https://podminky.urs.cz/item/CS_URS_2025_01/766491851" TargetMode="External" /><Relationship Id="rId66" Type="http://schemas.openxmlformats.org/officeDocument/2006/relationships/hyperlink" Target="https://podminky.urs.cz/item/CS_URS_2025_01/766660001" TargetMode="External" /><Relationship Id="rId67" Type="http://schemas.openxmlformats.org/officeDocument/2006/relationships/hyperlink" Target="https://podminky.urs.cz/item/CS_URS_2025_01/766660002" TargetMode="External" /><Relationship Id="rId68" Type="http://schemas.openxmlformats.org/officeDocument/2006/relationships/hyperlink" Target="https://podminky.urs.cz/item/CS_URS_2025_01/766660729" TargetMode="External" /><Relationship Id="rId69" Type="http://schemas.openxmlformats.org/officeDocument/2006/relationships/hyperlink" Target="https://podminky.urs.cz/item/CS_URS_2025_01/766660752" TargetMode="External" /><Relationship Id="rId70" Type="http://schemas.openxmlformats.org/officeDocument/2006/relationships/hyperlink" Target="https://podminky.urs.cz/item/CS_URS_2025_01/766691914" TargetMode="External" /><Relationship Id="rId71" Type="http://schemas.openxmlformats.org/officeDocument/2006/relationships/hyperlink" Target="https://podminky.urs.cz/item/CS_URS_2025_01/766699761" TargetMode="External" /><Relationship Id="rId72" Type="http://schemas.openxmlformats.org/officeDocument/2006/relationships/hyperlink" Target="https://podminky.urs.cz/item/CS_URS_2025_01/766812840" TargetMode="External" /><Relationship Id="rId73" Type="http://schemas.openxmlformats.org/officeDocument/2006/relationships/hyperlink" Target="https://podminky.urs.cz/item/CS_URS_2025_01/998766211" TargetMode="External" /><Relationship Id="rId74" Type="http://schemas.openxmlformats.org/officeDocument/2006/relationships/hyperlink" Target="https://podminky.urs.cz/item/CS_URS_2025_01/767151110" TargetMode="External" /><Relationship Id="rId75" Type="http://schemas.openxmlformats.org/officeDocument/2006/relationships/hyperlink" Target="https://podminky.urs.cz/item/CS_URS_2025_01/767159110" TargetMode="External" /><Relationship Id="rId76" Type="http://schemas.openxmlformats.org/officeDocument/2006/relationships/hyperlink" Target="https://podminky.urs.cz/item/CS_URS_2025_01/998767211" TargetMode="External" /><Relationship Id="rId77" Type="http://schemas.openxmlformats.org/officeDocument/2006/relationships/hyperlink" Target="https://podminky.urs.cz/item/CS_URS_2025_01/771111011" TargetMode="External" /><Relationship Id="rId78" Type="http://schemas.openxmlformats.org/officeDocument/2006/relationships/hyperlink" Target="https://podminky.urs.cz/item/CS_URS_2025_01/771121011" TargetMode="External" /><Relationship Id="rId79" Type="http://schemas.openxmlformats.org/officeDocument/2006/relationships/hyperlink" Target="https://podminky.urs.cz/item/CS_URS_2025_01/771151023" TargetMode="External" /><Relationship Id="rId80" Type="http://schemas.openxmlformats.org/officeDocument/2006/relationships/hyperlink" Target="https://podminky.urs.cz/item/CS_URS_2025_01/771574536" TargetMode="External" /><Relationship Id="rId81" Type="http://schemas.openxmlformats.org/officeDocument/2006/relationships/hyperlink" Target="https://podminky.urs.cz/item/CS_URS_2025_01/771577221" TargetMode="External" /><Relationship Id="rId82" Type="http://schemas.openxmlformats.org/officeDocument/2006/relationships/hyperlink" Target="https://podminky.urs.cz/item/CS_URS_2025_01/771577222" TargetMode="External" /><Relationship Id="rId83" Type="http://schemas.openxmlformats.org/officeDocument/2006/relationships/hyperlink" Target="https://podminky.urs.cz/item/CS_URS_2025_01/771591115" TargetMode="External" /><Relationship Id="rId84" Type="http://schemas.openxmlformats.org/officeDocument/2006/relationships/hyperlink" Target="https://podminky.urs.cz/item/CS_URS_2025_01/771592011" TargetMode="External" /><Relationship Id="rId85" Type="http://schemas.openxmlformats.org/officeDocument/2006/relationships/hyperlink" Target="https://podminky.urs.cz/item/CS_URS_2025_01/998771211" TargetMode="External" /><Relationship Id="rId86" Type="http://schemas.openxmlformats.org/officeDocument/2006/relationships/hyperlink" Target="https://podminky.urs.cz/item/CS_URS_2025_01/775411820" TargetMode="External" /><Relationship Id="rId87" Type="http://schemas.openxmlformats.org/officeDocument/2006/relationships/hyperlink" Target="https://podminky.urs.cz/item/CS_URS_2025_01/775541811" TargetMode="External" /><Relationship Id="rId88" Type="http://schemas.openxmlformats.org/officeDocument/2006/relationships/hyperlink" Target="https://podminky.urs.cz/item/CS_URS_2025_01/998775211" TargetMode="External" /><Relationship Id="rId89" Type="http://schemas.openxmlformats.org/officeDocument/2006/relationships/hyperlink" Target="https://podminky.urs.cz/item/CS_URS_2025_01/776111131" TargetMode="External" /><Relationship Id="rId90" Type="http://schemas.openxmlformats.org/officeDocument/2006/relationships/hyperlink" Target="https://podminky.urs.cz/item/CS_URS_2025_01/776111311" TargetMode="External" /><Relationship Id="rId91" Type="http://schemas.openxmlformats.org/officeDocument/2006/relationships/hyperlink" Target="https://podminky.urs.cz/item/CS_URS_2025_01/776121112" TargetMode="External" /><Relationship Id="rId92" Type="http://schemas.openxmlformats.org/officeDocument/2006/relationships/hyperlink" Target="https://podminky.urs.cz/item/CS_URS_2025_01/776141112" TargetMode="External" /><Relationship Id="rId93" Type="http://schemas.openxmlformats.org/officeDocument/2006/relationships/hyperlink" Target="https://podminky.urs.cz/item/CS_URS_2025_01/776201812" TargetMode="External" /><Relationship Id="rId94" Type="http://schemas.openxmlformats.org/officeDocument/2006/relationships/hyperlink" Target="https://podminky.urs.cz/item/CS_URS_2025_01/776221221" TargetMode="External" /><Relationship Id="rId95" Type="http://schemas.openxmlformats.org/officeDocument/2006/relationships/hyperlink" Target="https://podminky.urs.cz/item/CS_URS_2025_01/776223111" TargetMode="External" /><Relationship Id="rId96" Type="http://schemas.openxmlformats.org/officeDocument/2006/relationships/hyperlink" Target="https://podminky.urs.cz/item/CS_URS_2025_01/776410811" TargetMode="External" /><Relationship Id="rId97" Type="http://schemas.openxmlformats.org/officeDocument/2006/relationships/hyperlink" Target="https://podminky.urs.cz/item/CS_URS_2025_01/776411111" TargetMode="External" /><Relationship Id="rId98" Type="http://schemas.openxmlformats.org/officeDocument/2006/relationships/hyperlink" Target="https://podminky.urs.cz/item/CS_URS_2025_01/776421311" TargetMode="External" /><Relationship Id="rId99" Type="http://schemas.openxmlformats.org/officeDocument/2006/relationships/hyperlink" Target="https://podminky.urs.cz/item/CS_URS_2025_01/998776211" TargetMode="External" /><Relationship Id="rId100" Type="http://schemas.openxmlformats.org/officeDocument/2006/relationships/hyperlink" Target="https://podminky.urs.cz/item/CS_URS_2025_01/781121011" TargetMode="External" /><Relationship Id="rId101" Type="http://schemas.openxmlformats.org/officeDocument/2006/relationships/hyperlink" Target="https://podminky.urs.cz/item/CS_URS_2025_01/781472218" TargetMode="External" /><Relationship Id="rId102" Type="http://schemas.openxmlformats.org/officeDocument/2006/relationships/hyperlink" Target="https://podminky.urs.cz/item/CS_URS_2025_01/781472291" TargetMode="External" /><Relationship Id="rId103" Type="http://schemas.openxmlformats.org/officeDocument/2006/relationships/hyperlink" Target="https://podminky.urs.cz/item/CS_URS_2025_01/781472292" TargetMode="External" /><Relationship Id="rId104" Type="http://schemas.openxmlformats.org/officeDocument/2006/relationships/hyperlink" Target="https://podminky.urs.cz/item/CS_URS_2025_01/781492251" TargetMode="External" /><Relationship Id="rId105" Type="http://schemas.openxmlformats.org/officeDocument/2006/relationships/hyperlink" Target="https://podminky.urs.cz/item/CS_URS_2025_01/781495141" TargetMode="External" /><Relationship Id="rId106" Type="http://schemas.openxmlformats.org/officeDocument/2006/relationships/hyperlink" Target="https://podminky.urs.cz/item/CS_URS_2025_01/781495142" TargetMode="External" /><Relationship Id="rId107" Type="http://schemas.openxmlformats.org/officeDocument/2006/relationships/hyperlink" Target="https://podminky.urs.cz/item/CS_URS_2025_01/781495143" TargetMode="External" /><Relationship Id="rId108" Type="http://schemas.openxmlformats.org/officeDocument/2006/relationships/hyperlink" Target="https://podminky.urs.cz/item/CS_URS_2025_01/998781211" TargetMode="External" /><Relationship Id="rId109" Type="http://schemas.openxmlformats.org/officeDocument/2006/relationships/hyperlink" Target="https://podminky.urs.cz/item/CS_URS_2025_01/783314101" TargetMode="External" /><Relationship Id="rId110" Type="http://schemas.openxmlformats.org/officeDocument/2006/relationships/hyperlink" Target="https://podminky.urs.cz/item/CS_URS_2025_01/783315101" TargetMode="External" /><Relationship Id="rId111" Type="http://schemas.openxmlformats.org/officeDocument/2006/relationships/hyperlink" Target="https://podminky.urs.cz/item/CS_URS_2025_01/783317101" TargetMode="External" /><Relationship Id="rId112" Type="http://schemas.openxmlformats.org/officeDocument/2006/relationships/hyperlink" Target="https://podminky.urs.cz/item/CS_URS_2025_01/783813131" TargetMode="External" /><Relationship Id="rId113" Type="http://schemas.openxmlformats.org/officeDocument/2006/relationships/hyperlink" Target="https://podminky.urs.cz/item/CS_URS_2025_01/783817121" TargetMode="External" /><Relationship Id="rId114" Type="http://schemas.openxmlformats.org/officeDocument/2006/relationships/hyperlink" Target="https://podminky.urs.cz/item/CS_URS_2025_01/784121001" TargetMode="External" /><Relationship Id="rId115" Type="http://schemas.openxmlformats.org/officeDocument/2006/relationships/hyperlink" Target="https://podminky.urs.cz/item/CS_URS_2025_01/784131013" TargetMode="External" /><Relationship Id="rId116" Type="http://schemas.openxmlformats.org/officeDocument/2006/relationships/hyperlink" Target="https://podminky.urs.cz/item/CS_URS_2025_01/784181101" TargetMode="External" /><Relationship Id="rId117" Type="http://schemas.openxmlformats.org/officeDocument/2006/relationships/hyperlink" Target="https://podminky.urs.cz/item/CS_URS_2025_01/784221101" TargetMode="External" /><Relationship Id="rId1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310823" TargetMode="External" /><Relationship Id="rId2" Type="http://schemas.openxmlformats.org/officeDocument/2006/relationships/hyperlink" Target="https://podminky.urs.cz/item/CS_URS_2025_01/725330820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44002000" TargetMode="External" /><Relationship Id="rId2" Type="http://schemas.openxmlformats.org/officeDocument/2006/relationships/hyperlink" Target="https://podminky.urs.cz/item/CS_URS_2025_01/049002000" TargetMode="External" /><Relationship Id="rId3" Type="http://schemas.openxmlformats.org/officeDocument/2006/relationships/hyperlink" Target="https://podminky.urs.cz/item/CS_URS_2025_01/059002000" TargetMode="External" /><Relationship Id="rId4" Type="http://schemas.openxmlformats.org/officeDocument/2006/relationships/hyperlink" Target="https://podminky.urs.cz/item/CS_URS_2025_01/065002000" TargetMode="External" /><Relationship Id="rId5" Type="http://schemas.openxmlformats.org/officeDocument/2006/relationships/hyperlink" Target="https://podminky.urs.cz/item/CS_URS_2025_01/070001000" TargetMode="External" /><Relationship Id="rId6" Type="http://schemas.openxmlformats.org/officeDocument/2006/relationships/hyperlink" Target="https://podminky.urs.cz/item/CS_URS_2025_01/091002000" TargetMode="External" /><Relationship Id="rId7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26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29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Náměstí Hrdinů 6 - POLIKLINIKA B 1.NP ordinace a soc. zařízení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Krnov, Nám. Hrdinů 6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9. 5. 2025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Město Krnov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'1.1 - Stavební část'!P142</f>
        <v>0</v>
      </c>
      <c r="AV95" s="129">
        <f>'1.1 - Stavební část'!J33</f>
        <v>0</v>
      </c>
      <c r="AW95" s="129">
        <f>'1.1 - Stavební část'!J34</f>
        <v>0</v>
      </c>
      <c r="AX95" s="129">
        <f>'1.1 - Stavební část'!J35</f>
        <v>0</v>
      </c>
      <c r="AY95" s="129">
        <f>'1.1 - Stavební část'!J36</f>
        <v>0</v>
      </c>
      <c r="AZ95" s="129">
        <f>'1.1 - Stavební část'!F33</f>
        <v>0</v>
      </c>
      <c r="BA95" s="129">
        <f>'1.1 - Stavební část'!F34</f>
        <v>0</v>
      </c>
      <c r="BB95" s="129">
        <f>'1.1 - Stavební část'!F35</f>
        <v>0</v>
      </c>
      <c r="BC95" s="129">
        <f>'1.1 - Stavební část'!F36</f>
        <v>0</v>
      </c>
      <c r="BD95" s="131">
        <f>'1.1 - Stavební část'!F37</f>
        <v>0</v>
      </c>
      <c r="BE95" s="7"/>
      <c r="BT95" s="132" t="s">
        <v>14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81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'1.2 - Zdravotechnika'!J30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'1.2 - Zdravotechnika'!P125</f>
        <v>0</v>
      </c>
      <c r="AV96" s="129">
        <f>'1.2 - Zdravotechnika'!J33</f>
        <v>0</v>
      </c>
      <c r="AW96" s="129">
        <f>'1.2 - Zdravotechnika'!J34</f>
        <v>0</v>
      </c>
      <c r="AX96" s="129">
        <f>'1.2 - Zdravotechnika'!J35</f>
        <v>0</v>
      </c>
      <c r="AY96" s="129">
        <f>'1.2 - Zdravotechnika'!J36</f>
        <v>0</v>
      </c>
      <c r="AZ96" s="129">
        <f>'1.2 - Zdravotechnika'!F33</f>
        <v>0</v>
      </c>
      <c r="BA96" s="129">
        <f>'1.2 - Zdravotechnika'!F34</f>
        <v>0</v>
      </c>
      <c r="BB96" s="129">
        <f>'1.2 - Zdravotechnika'!F35</f>
        <v>0</v>
      </c>
      <c r="BC96" s="129">
        <f>'1.2 - Zdravotechnika'!F36</f>
        <v>0</v>
      </c>
      <c r="BD96" s="131">
        <f>'1.2 - Zdravotechnika'!F37</f>
        <v>0</v>
      </c>
      <c r="BE96" s="7"/>
      <c r="BT96" s="132" t="s">
        <v>14</v>
      </c>
      <c r="BV96" s="132" t="s">
        <v>79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81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'1.3 -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'1.3 - Elektroinstalace'!P120</f>
        <v>0</v>
      </c>
      <c r="AV97" s="129">
        <f>'1.3 - Elektroinstalace'!J33</f>
        <v>0</v>
      </c>
      <c r="AW97" s="129">
        <f>'1.3 - Elektroinstalace'!J34</f>
        <v>0</v>
      </c>
      <c r="AX97" s="129">
        <f>'1.3 - Elektroinstalace'!J35</f>
        <v>0</v>
      </c>
      <c r="AY97" s="129">
        <f>'1.3 - Elektroinstalace'!J36</f>
        <v>0</v>
      </c>
      <c r="AZ97" s="129">
        <f>'1.3 - Elektroinstalace'!F33</f>
        <v>0</v>
      </c>
      <c r="BA97" s="129">
        <f>'1.3 - Elektroinstalace'!F34</f>
        <v>0</v>
      </c>
      <c r="BB97" s="129">
        <f>'1.3 - Elektroinstalace'!F35</f>
        <v>0</v>
      </c>
      <c r="BC97" s="129">
        <f>'1.3 - Elektroinstalace'!F36</f>
        <v>0</v>
      </c>
      <c r="BD97" s="131">
        <f>'1.3 - Elektroinstalace'!F37</f>
        <v>0</v>
      </c>
      <c r="BE97" s="7"/>
      <c r="BT97" s="132" t="s">
        <v>14</v>
      </c>
      <c r="BV97" s="132" t="s">
        <v>79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81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'1.4 - VRN'!J30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33">
        <v>0</v>
      </c>
      <c r="AT98" s="134">
        <f>ROUND(SUM(AV98:AW98),2)</f>
        <v>0</v>
      </c>
      <c r="AU98" s="135">
        <f>'1.4 - VRN'!P123</f>
        <v>0</v>
      </c>
      <c r="AV98" s="134">
        <f>'1.4 - VRN'!J33</f>
        <v>0</v>
      </c>
      <c r="AW98" s="134">
        <f>'1.4 - VRN'!J34</f>
        <v>0</v>
      </c>
      <c r="AX98" s="134">
        <f>'1.4 - VRN'!J35</f>
        <v>0</v>
      </c>
      <c r="AY98" s="134">
        <f>'1.4 - VRN'!J36</f>
        <v>0</v>
      </c>
      <c r="AZ98" s="134">
        <f>'1.4 - VRN'!F33</f>
        <v>0</v>
      </c>
      <c r="BA98" s="134">
        <f>'1.4 - VRN'!F34</f>
        <v>0</v>
      </c>
      <c r="BB98" s="134">
        <f>'1.4 - VRN'!F35</f>
        <v>0</v>
      </c>
      <c r="BC98" s="134">
        <f>'1.4 - VRN'!F36</f>
        <v>0</v>
      </c>
      <c r="BD98" s="136">
        <f>'1.4 - VRN'!F37</f>
        <v>0</v>
      </c>
      <c r="BE98" s="7"/>
      <c r="BT98" s="132" t="s">
        <v>14</v>
      </c>
      <c r="BV98" s="132" t="s">
        <v>79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VZV2axUksYhESxTX2k5o7ZLyOhPYNQp5sJruScGAS4g/poMK13VB2QV93o2SA3UHJpMjLcEbThh68+0XVhRZ5w==" hashValue="Y2E+KyWDMCk2m/g7BYsrpHm1d1PlMUqZLvPKIkGj/ilDjm26OtzK1hY90RSuyXzsYfJvKnUdbTtddvFudF0+0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.1 - Stavební část'!C2" display="/"/>
    <hyperlink ref="A96" location="'1.2 - Zdravotechnika'!C2" display="/"/>
    <hyperlink ref="A97" location="'1.3 - Elektroinstalace'!C2" display="/"/>
    <hyperlink ref="A98" location="'1.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ROUND((SUM(BE142:BE1787)),  2)</f>
        <v>0</v>
      </c>
      <c r="G33" s="39"/>
      <c r="H33" s="39"/>
      <c r="I33" s="156">
        <v>0.20999999999999999</v>
      </c>
      <c r="J33" s="155">
        <f>ROUND(((SUM(BE142:BE1787))*I33),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ROUND((SUM(BF142:BF1787)),  2)</f>
        <v>0</v>
      </c>
      <c r="G34" s="39"/>
      <c r="H34" s="39"/>
      <c r="I34" s="156">
        <v>0.12</v>
      </c>
      <c r="J34" s="155">
        <f>ROUND(((SUM(BF142:BF1787))*I34),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ROUND((SUM(BG142:BG1787)),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ROUND((SUM(BH142:BH1787)),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ROUND((SUM(BI142:BI1787)),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9. 5. 2025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J143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J144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J167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</v>
      </c>
      <c r="E101" s="189"/>
      <c r="F101" s="189"/>
      <c r="G101" s="189"/>
      <c r="H101" s="189"/>
      <c r="I101" s="189"/>
      <c r="J101" s="190">
        <f>J195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109</v>
      </c>
      <c r="E102" s="189"/>
      <c r="F102" s="189"/>
      <c r="G102" s="189"/>
      <c r="H102" s="189"/>
      <c r="I102" s="189"/>
      <c r="J102" s="190">
        <f>J196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110</v>
      </c>
      <c r="E103" s="189"/>
      <c r="F103" s="189"/>
      <c r="G103" s="189"/>
      <c r="H103" s="189"/>
      <c r="I103" s="189"/>
      <c r="J103" s="190">
        <f>J387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111</v>
      </c>
      <c r="E104" s="189"/>
      <c r="F104" s="189"/>
      <c r="G104" s="189"/>
      <c r="H104" s="189"/>
      <c r="I104" s="189"/>
      <c r="J104" s="190">
        <f>J400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112</v>
      </c>
      <c r="E105" s="189"/>
      <c r="F105" s="189"/>
      <c r="G105" s="189"/>
      <c r="H105" s="189"/>
      <c r="I105" s="189"/>
      <c r="J105" s="190">
        <f>J401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113</v>
      </c>
      <c r="E106" s="189"/>
      <c r="F106" s="189"/>
      <c r="G106" s="189"/>
      <c r="H106" s="189"/>
      <c r="I106" s="189"/>
      <c r="J106" s="190">
        <f>J414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114</v>
      </c>
      <c r="E107" s="189"/>
      <c r="F107" s="189"/>
      <c r="G107" s="189"/>
      <c r="H107" s="189"/>
      <c r="I107" s="189"/>
      <c r="J107" s="190">
        <f>J478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115</v>
      </c>
      <c r="E108" s="189"/>
      <c r="F108" s="189"/>
      <c r="G108" s="189"/>
      <c r="H108" s="189"/>
      <c r="I108" s="189"/>
      <c r="J108" s="190">
        <f>J533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116</v>
      </c>
      <c r="E109" s="189"/>
      <c r="F109" s="189"/>
      <c r="G109" s="189"/>
      <c r="H109" s="189"/>
      <c r="I109" s="189"/>
      <c r="J109" s="190">
        <f>J666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117</v>
      </c>
      <c r="E110" s="189"/>
      <c r="F110" s="189"/>
      <c r="G110" s="189"/>
      <c r="H110" s="189"/>
      <c r="I110" s="189"/>
      <c r="J110" s="190">
        <f>J684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0"/>
      <c r="C111" s="181"/>
      <c r="D111" s="182" t="s">
        <v>118</v>
      </c>
      <c r="E111" s="183"/>
      <c r="F111" s="183"/>
      <c r="G111" s="183"/>
      <c r="H111" s="183"/>
      <c r="I111" s="183"/>
      <c r="J111" s="184">
        <f>J691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119</v>
      </c>
      <c r="E112" s="189"/>
      <c r="F112" s="189"/>
      <c r="G112" s="189"/>
      <c r="H112" s="189"/>
      <c r="I112" s="189"/>
      <c r="J112" s="190">
        <f>J692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120</v>
      </c>
      <c r="E113" s="189"/>
      <c r="F113" s="189"/>
      <c r="G113" s="189"/>
      <c r="H113" s="189"/>
      <c r="I113" s="189"/>
      <c r="J113" s="190">
        <f>J744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121</v>
      </c>
      <c r="E114" s="189"/>
      <c r="F114" s="189"/>
      <c r="G114" s="189"/>
      <c r="H114" s="189"/>
      <c r="I114" s="189"/>
      <c r="J114" s="190">
        <f>J756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122</v>
      </c>
      <c r="E115" s="189"/>
      <c r="F115" s="189"/>
      <c r="G115" s="189"/>
      <c r="H115" s="189"/>
      <c r="I115" s="189"/>
      <c r="J115" s="190">
        <f>J801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123</v>
      </c>
      <c r="E116" s="189"/>
      <c r="F116" s="189"/>
      <c r="G116" s="189"/>
      <c r="H116" s="189"/>
      <c r="I116" s="189"/>
      <c r="J116" s="190">
        <f>J1037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124</v>
      </c>
      <c r="E117" s="189"/>
      <c r="F117" s="189"/>
      <c r="G117" s="189"/>
      <c r="H117" s="189"/>
      <c r="I117" s="189"/>
      <c r="J117" s="190">
        <f>J1069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125</v>
      </c>
      <c r="E118" s="189"/>
      <c r="F118" s="189"/>
      <c r="G118" s="189"/>
      <c r="H118" s="189"/>
      <c r="I118" s="189"/>
      <c r="J118" s="190">
        <f>J1158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126</v>
      </c>
      <c r="E119" s="189"/>
      <c r="F119" s="189"/>
      <c r="G119" s="189"/>
      <c r="H119" s="189"/>
      <c r="I119" s="189"/>
      <c r="J119" s="190">
        <f>J1176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127</v>
      </c>
      <c r="E120" s="189"/>
      <c r="F120" s="189"/>
      <c r="G120" s="189"/>
      <c r="H120" s="189"/>
      <c r="I120" s="189"/>
      <c r="J120" s="190">
        <f>J1334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128</v>
      </c>
      <c r="E121" s="189"/>
      <c r="F121" s="189"/>
      <c r="G121" s="189"/>
      <c r="H121" s="189"/>
      <c r="I121" s="189"/>
      <c r="J121" s="190">
        <f>J1533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129</v>
      </c>
      <c r="E122" s="189"/>
      <c r="F122" s="189"/>
      <c r="G122" s="189"/>
      <c r="H122" s="189"/>
      <c r="I122" s="189"/>
      <c r="J122" s="190">
        <f>J1648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130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75" t="str">
        <f>E7</f>
        <v>Náměstí Hrdinů 6 - POLIKLINIKA B 1.NP ordinace a soc. zařízení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97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1.1 - 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Krnov, Nám. Hrdinů 6</v>
      </c>
      <c r="G136" s="41"/>
      <c r="H136" s="41"/>
      <c r="I136" s="33" t="s">
        <v>22</v>
      </c>
      <c r="J136" s="80" t="str">
        <f>IF(J12="","",J12)</f>
        <v>9. 5. 2025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Město Krnov</v>
      </c>
      <c r="G138" s="41"/>
      <c r="H138" s="41"/>
      <c r="I138" s="33" t="s">
        <v>32</v>
      </c>
      <c r="J138" s="37" t="str">
        <f>E21</f>
        <v>Město Krnov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IF(E18="","",E18)</f>
        <v>Vyplň údaj</v>
      </c>
      <c r="G139" s="41"/>
      <c r="H139" s="41"/>
      <c r="I139" s="33" t="s">
        <v>34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192"/>
      <c r="B141" s="193"/>
      <c r="C141" s="194" t="s">
        <v>131</v>
      </c>
      <c r="D141" s="195" t="s">
        <v>62</v>
      </c>
      <c r="E141" s="195" t="s">
        <v>58</v>
      </c>
      <c r="F141" s="195" t="s">
        <v>59</v>
      </c>
      <c r="G141" s="195" t="s">
        <v>132</v>
      </c>
      <c r="H141" s="195" t="s">
        <v>133</v>
      </c>
      <c r="I141" s="195" t="s">
        <v>134</v>
      </c>
      <c r="J141" s="195" t="s">
        <v>101</v>
      </c>
      <c r="K141" s="196" t="s">
        <v>135</v>
      </c>
      <c r="L141" s="197"/>
      <c r="M141" s="101" t="s">
        <v>1</v>
      </c>
      <c r="N141" s="102" t="s">
        <v>41</v>
      </c>
      <c r="O141" s="102" t="s">
        <v>136</v>
      </c>
      <c r="P141" s="102" t="s">
        <v>137</v>
      </c>
      <c r="Q141" s="102" t="s">
        <v>138</v>
      </c>
      <c r="R141" s="102" t="s">
        <v>139</v>
      </c>
      <c r="S141" s="102" t="s">
        <v>140</v>
      </c>
      <c r="T141" s="103" t="s">
        <v>141</v>
      </c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</row>
    <row r="142" s="2" customFormat="1" ht="22.8" customHeight="1">
      <c r="A142" s="39"/>
      <c r="B142" s="40"/>
      <c r="C142" s="108" t="s">
        <v>142</v>
      </c>
      <c r="D142" s="41"/>
      <c r="E142" s="41"/>
      <c r="F142" s="41"/>
      <c r="G142" s="41"/>
      <c r="H142" s="41"/>
      <c r="I142" s="41"/>
      <c r="J142" s="198">
        <f>BK142</f>
        <v>0</v>
      </c>
      <c r="K142" s="41"/>
      <c r="L142" s="45"/>
      <c r="M142" s="104"/>
      <c r="N142" s="199"/>
      <c r="O142" s="105"/>
      <c r="P142" s="200">
        <f>P143+P691</f>
        <v>0</v>
      </c>
      <c r="Q142" s="105"/>
      <c r="R142" s="200">
        <f>R143+R691</f>
        <v>9.9195068400000004</v>
      </c>
      <c r="S142" s="105"/>
      <c r="T142" s="201">
        <f>T143+T691</f>
        <v>13.734238120000001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76</v>
      </c>
      <c r="AU142" s="18" t="s">
        <v>103</v>
      </c>
      <c r="BK142" s="202">
        <f>BK143+BK691</f>
        <v>0</v>
      </c>
    </row>
    <row r="143" s="12" customFormat="1" ht="25.92" customHeight="1">
      <c r="A143" s="12"/>
      <c r="B143" s="203"/>
      <c r="C143" s="204"/>
      <c r="D143" s="205" t="s">
        <v>76</v>
      </c>
      <c r="E143" s="206" t="s">
        <v>143</v>
      </c>
      <c r="F143" s="206" t="s">
        <v>144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P144+P195+P400+P666+P684</f>
        <v>0</v>
      </c>
      <c r="Q143" s="211"/>
      <c r="R143" s="212">
        <f>R144+R195+R400+R666+R684</f>
        <v>5.2061218600000005</v>
      </c>
      <c r="S143" s="211"/>
      <c r="T143" s="213">
        <f>T144+T195+T400+T666+T684</f>
        <v>12.191564000000001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14</v>
      </c>
      <c r="AT143" s="215" t="s">
        <v>76</v>
      </c>
      <c r="AU143" s="215" t="s">
        <v>77</v>
      </c>
      <c r="AY143" s="214" t="s">
        <v>145</v>
      </c>
      <c r="BK143" s="216">
        <f>BK144+BK195+BK400+BK666+BK684</f>
        <v>0</v>
      </c>
    </row>
    <row r="144" s="12" customFormat="1" ht="22.8" customHeight="1">
      <c r="A144" s="12"/>
      <c r="B144" s="203"/>
      <c r="C144" s="204"/>
      <c r="D144" s="205" t="s">
        <v>76</v>
      </c>
      <c r="E144" s="217" t="s">
        <v>146</v>
      </c>
      <c r="F144" s="217" t="s">
        <v>147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P145+P167</f>
        <v>0</v>
      </c>
      <c r="Q144" s="211"/>
      <c r="R144" s="212">
        <f>R145+R167</f>
        <v>0.65983212000000002</v>
      </c>
      <c r="S144" s="211"/>
      <c r="T144" s="213">
        <f>T145+T167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14</v>
      </c>
      <c r="AT144" s="215" t="s">
        <v>76</v>
      </c>
      <c r="AU144" s="215" t="s">
        <v>14</v>
      </c>
      <c r="AY144" s="214" t="s">
        <v>145</v>
      </c>
      <c r="BK144" s="216">
        <f>BK145+BK167</f>
        <v>0</v>
      </c>
    </row>
    <row r="145" s="12" customFormat="1" ht="20.88" customHeight="1">
      <c r="A145" s="12"/>
      <c r="B145" s="203"/>
      <c r="C145" s="204"/>
      <c r="D145" s="205" t="s">
        <v>76</v>
      </c>
      <c r="E145" s="217" t="s">
        <v>148</v>
      </c>
      <c r="F145" s="217" t="s">
        <v>149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SUM(P146:P166)</f>
        <v>0</v>
      </c>
      <c r="Q145" s="211"/>
      <c r="R145" s="212">
        <f>SUM(R146:R166)</f>
        <v>0.052123279999999994</v>
      </c>
      <c r="S145" s="211"/>
      <c r="T145" s="213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14</v>
      </c>
      <c r="AT145" s="215" t="s">
        <v>76</v>
      </c>
      <c r="AU145" s="215" t="s">
        <v>86</v>
      </c>
      <c r="AY145" s="214" t="s">
        <v>145</v>
      </c>
      <c r="BK145" s="216">
        <f>SUM(BK146:BK166)</f>
        <v>0</v>
      </c>
    </row>
    <row r="146" s="2" customFormat="1" ht="16.5" customHeight="1">
      <c r="A146" s="39"/>
      <c r="B146" s="40"/>
      <c r="C146" s="219" t="s">
        <v>14</v>
      </c>
      <c r="D146" s="219" t="s">
        <v>150</v>
      </c>
      <c r="E146" s="220" t="s">
        <v>151</v>
      </c>
      <c r="F146" s="221" t="s">
        <v>152</v>
      </c>
      <c r="G146" s="222" t="s">
        <v>153</v>
      </c>
      <c r="H146" s="223">
        <v>0.014</v>
      </c>
      <c r="I146" s="224"/>
      <c r="J146" s="225">
        <f>ROUND(I146*H146,2)</f>
        <v>0</v>
      </c>
      <c r="K146" s="221" t="s">
        <v>154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1.94302</v>
      </c>
      <c r="R146" s="228">
        <f>Q146*H146</f>
        <v>0.027202279999999999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155</v>
      </c>
      <c r="AT146" s="230" t="s">
        <v>150</v>
      </c>
      <c r="AU146" s="230" t="s">
        <v>146</v>
      </c>
      <c r="AY146" s="18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14</v>
      </c>
      <c r="BK146" s="231">
        <f>ROUND(I146*H146,2)</f>
        <v>0</v>
      </c>
      <c r="BL146" s="18" t="s">
        <v>155</v>
      </c>
      <c r="BM146" s="230" t="s">
        <v>156</v>
      </c>
    </row>
    <row r="147" s="2" customFormat="1">
      <c r="A147" s="39"/>
      <c r="B147" s="40"/>
      <c r="C147" s="41"/>
      <c r="D147" s="232" t="s">
        <v>157</v>
      </c>
      <c r="E147" s="41"/>
      <c r="F147" s="233" t="s">
        <v>158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146</v>
      </c>
    </row>
    <row r="148" s="2" customFormat="1">
      <c r="A148" s="39"/>
      <c r="B148" s="40"/>
      <c r="C148" s="41"/>
      <c r="D148" s="237" t="s">
        <v>159</v>
      </c>
      <c r="E148" s="41"/>
      <c r="F148" s="238" t="s">
        <v>160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146</v>
      </c>
    </row>
    <row r="149" s="13" customFormat="1">
      <c r="A149" s="13"/>
      <c r="B149" s="239"/>
      <c r="C149" s="240"/>
      <c r="D149" s="232" t="s">
        <v>161</v>
      </c>
      <c r="E149" s="241" t="s">
        <v>1</v>
      </c>
      <c r="F149" s="242" t="s">
        <v>162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161</v>
      </c>
      <c r="AU149" s="248" t="s">
        <v>146</v>
      </c>
      <c r="AV149" s="13" t="s">
        <v>14</v>
      </c>
      <c r="AW149" s="13" t="s">
        <v>33</v>
      </c>
      <c r="AX149" s="13" t="s">
        <v>77</v>
      </c>
      <c r="AY149" s="248" t="s">
        <v>145</v>
      </c>
    </row>
    <row r="150" s="13" customFormat="1">
      <c r="A150" s="13"/>
      <c r="B150" s="239"/>
      <c r="C150" s="240"/>
      <c r="D150" s="232" t="s">
        <v>161</v>
      </c>
      <c r="E150" s="241" t="s">
        <v>1</v>
      </c>
      <c r="F150" s="242" t="s">
        <v>163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161</v>
      </c>
      <c r="AU150" s="248" t="s">
        <v>146</v>
      </c>
      <c r="AV150" s="13" t="s">
        <v>14</v>
      </c>
      <c r="AW150" s="13" t="s">
        <v>33</v>
      </c>
      <c r="AX150" s="13" t="s">
        <v>77</v>
      </c>
      <c r="AY150" s="248" t="s">
        <v>145</v>
      </c>
    </row>
    <row r="151" s="14" customFormat="1">
      <c r="A151" s="14"/>
      <c r="B151" s="249"/>
      <c r="C151" s="250"/>
      <c r="D151" s="232" t="s">
        <v>161</v>
      </c>
      <c r="E151" s="251" t="s">
        <v>1</v>
      </c>
      <c r="F151" s="252" t="s">
        <v>164</v>
      </c>
      <c r="G151" s="250"/>
      <c r="H151" s="253">
        <v>0.014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161</v>
      </c>
      <c r="AU151" s="259" t="s">
        <v>146</v>
      </c>
      <c r="AV151" s="14" t="s">
        <v>86</v>
      </c>
      <c r="AW151" s="14" t="s">
        <v>33</v>
      </c>
      <c r="AX151" s="14" t="s">
        <v>77</v>
      </c>
      <c r="AY151" s="259" t="s">
        <v>145</v>
      </c>
    </row>
    <row r="152" s="15" customFormat="1">
      <c r="A152" s="15"/>
      <c r="B152" s="260"/>
      <c r="C152" s="261"/>
      <c r="D152" s="232" t="s">
        <v>161</v>
      </c>
      <c r="E152" s="262" t="s">
        <v>1</v>
      </c>
      <c r="F152" s="263" t="s">
        <v>165</v>
      </c>
      <c r="G152" s="261"/>
      <c r="H152" s="264">
        <v>0.014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161</v>
      </c>
      <c r="AU152" s="270" t="s">
        <v>146</v>
      </c>
      <c r="AV152" s="15" t="s">
        <v>155</v>
      </c>
      <c r="AW152" s="15" t="s">
        <v>33</v>
      </c>
      <c r="AX152" s="15" t="s">
        <v>14</v>
      </c>
      <c r="AY152" s="270" t="s">
        <v>145</v>
      </c>
    </row>
    <row r="153" s="2" customFormat="1" ht="24.15" customHeight="1">
      <c r="A153" s="39"/>
      <c r="B153" s="40"/>
      <c r="C153" s="219" t="s">
        <v>86</v>
      </c>
      <c r="D153" s="219" t="s">
        <v>150</v>
      </c>
      <c r="E153" s="220" t="s">
        <v>166</v>
      </c>
      <c r="F153" s="221" t="s">
        <v>167</v>
      </c>
      <c r="G153" s="222" t="s">
        <v>168</v>
      </c>
      <c r="H153" s="223">
        <v>0.014999999999999999</v>
      </c>
      <c r="I153" s="224"/>
      <c r="J153" s="225">
        <f>ROUND(I153*H153,2)</f>
        <v>0</v>
      </c>
      <c r="K153" s="221" t="s">
        <v>154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1.0900000000000001</v>
      </c>
      <c r="R153" s="228">
        <f>Q153*H153</f>
        <v>0.01635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155</v>
      </c>
      <c r="AT153" s="230" t="s">
        <v>150</v>
      </c>
      <c r="AU153" s="230" t="s">
        <v>146</v>
      </c>
      <c r="AY153" s="18" t="s">
        <v>145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14</v>
      </c>
      <c r="BK153" s="231">
        <f>ROUND(I153*H153,2)</f>
        <v>0</v>
      </c>
      <c r="BL153" s="18" t="s">
        <v>155</v>
      </c>
      <c r="BM153" s="230" t="s">
        <v>169</v>
      </c>
    </row>
    <row r="154" s="2" customFormat="1">
      <c r="A154" s="39"/>
      <c r="B154" s="40"/>
      <c r="C154" s="41"/>
      <c r="D154" s="232" t="s">
        <v>157</v>
      </c>
      <c r="E154" s="41"/>
      <c r="F154" s="233" t="s">
        <v>170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157</v>
      </c>
      <c r="AU154" s="18" t="s">
        <v>146</v>
      </c>
    </row>
    <row r="155" s="2" customFormat="1">
      <c r="A155" s="39"/>
      <c r="B155" s="40"/>
      <c r="C155" s="41"/>
      <c r="D155" s="237" t="s">
        <v>159</v>
      </c>
      <c r="E155" s="41"/>
      <c r="F155" s="238" t="s">
        <v>171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146</v>
      </c>
    </row>
    <row r="156" s="13" customFormat="1">
      <c r="A156" s="13"/>
      <c r="B156" s="239"/>
      <c r="C156" s="240"/>
      <c r="D156" s="232" t="s">
        <v>161</v>
      </c>
      <c r="E156" s="241" t="s">
        <v>1</v>
      </c>
      <c r="F156" s="242" t="s">
        <v>162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161</v>
      </c>
      <c r="AU156" s="248" t="s">
        <v>146</v>
      </c>
      <c r="AV156" s="13" t="s">
        <v>14</v>
      </c>
      <c r="AW156" s="13" t="s">
        <v>33</v>
      </c>
      <c r="AX156" s="13" t="s">
        <v>77</v>
      </c>
      <c r="AY156" s="248" t="s">
        <v>145</v>
      </c>
    </row>
    <row r="157" s="13" customFormat="1">
      <c r="A157" s="13"/>
      <c r="B157" s="239"/>
      <c r="C157" s="240"/>
      <c r="D157" s="232" t="s">
        <v>161</v>
      </c>
      <c r="E157" s="241" t="s">
        <v>1</v>
      </c>
      <c r="F157" s="242" t="s">
        <v>163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161</v>
      </c>
      <c r="AU157" s="248" t="s">
        <v>146</v>
      </c>
      <c r="AV157" s="13" t="s">
        <v>14</v>
      </c>
      <c r="AW157" s="13" t="s">
        <v>33</v>
      </c>
      <c r="AX157" s="13" t="s">
        <v>77</v>
      </c>
      <c r="AY157" s="248" t="s">
        <v>145</v>
      </c>
    </row>
    <row r="158" s="14" customFormat="1">
      <c r="A158" s="14"/>
      <c r="B158" s="249"/>
      <c r="C158" s="250"/>
      <c r="D158" s="232" t="s">
        <v>161</v>
      </c>
      <c r="E158" s="251" t="s">
        <v>1</v>
      </c>
      <c r="F158" s="252" t="s">
        <v>172</v>
      </c>
      <c r="G158" s="250"/>
      <c r="H158" s="253">
        <v>0.014999999999999999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161</v>
      </c>
      <c r="AU158" s="259" t="s">
        <v>146</v>
      </c>
      <c r="AV158" s="14" t="s">
        <v>86</v>
      </c>
      <c r="AW158" s="14" t="s">
        <v>33</v>
      </c>
      <c r="AX158" s="14" t="s">
        <v>77</v>
      </c>
      <c r="AY158" s="259" t="s">
        <v>145</v>
      </c>
    </row>
    <row r="159" s="15" customFormat="1">
      <c r="A159" s="15"/>
      <c r="B159" s="260"/>
      <c r="C159" s="261"/>
      <c r="D159" s="232" t="s">
        <v>161</v>
      </c>
      <c r="E159" s="262" t="s">
        <v>1</v>
      </c>
      <c r="F159" s="263" t="s">
        <v>165</v>
      </c>
      <c r="G159" s="261"/>
      <c r="H159" s="264">
        <v>0.014999999999999999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161</v>
      </c>
      <c r="AU159" s="270" t="s">
        <v>146</v>
      </c>
      <c r="AV159" s="15" t="s">
        <v>155</v>
      </c>
      <c r="AW159" s="15" t="s">
        <v>33</v>
      </c>
      <c r="AX159" s="15" t="s">
        <v>14</v>
      </c>
      <c r="AY159" s="270" t="s">
        <v>145</v>
      </c>
    </row>
    <row r="160" s="2" customFormat="1" ht="21.75" customHeight="1">
      <c r="A160" s="39"/>
      <c r="B160" s="40"/>
      <c r="C160" s="219" t="s">
        <v>146</v>
      </c>
      <c r="D160" s="219" t="s">
        <v>150</v>
      </c>
      <c r="E160" s="220" t="s">
        <v>173</v>
      </c>
      <c r="F160" s="221" t="s">
        <v>174</v>
      </c>
      <c r="G160" s="222" t="s">
        <v>175</v>
      </c>
      <c r="H160" s="223">
        <v>0.29999999999999999</v>
      </c>
      <c r="I160" s="224"/>
      <c r="J160" s="225">
        <f>ROUND(I160*H160,2)</f>
        <v>0</v>
      </c>
      <c r="K160" s="221" t="s">
        <v>154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0.028570000000000002</v>
      </c>
      <c r="R160" s="228">
        <f>Q160*H160</f>
        <v>0.0085710000000000005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150</v>
      </c>
      <c r="AU160" s="230" t="s">
        <v>146</v>
      </c>
      <c r="AY160" s="18" t="s">
        <v>145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14</v>
      </c>
      <c r="BK160" s="231">
        <f>ROUND(I160*H160,2)</f>
        <v>0</v>
      </c>
      <c r="BL160" s="18" t="s">
        <v>155</v>
      </c>
      <c r="BM160" s="230" t="s">
        <v>176</v>
      </c>
    </row>
    <row r="161" s="2" customFormat="1">
      <c r="A161" s="39"/>
      <c r="B161" s="40"/>
      <c r="C161" s="41"/>
      <c r="D161" s="232" t="s">
        <v>157</v>
      </c>
      <c r="E161" s="41"/>
      <c r="F161" s="233" t="s">
        <v>177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146</v>
      </c>
    </row>
    <row r="162" s="2" customFormat="1">
      <c r="A162" s="39"/>
      <c r="B162" s="40"/>
      <c r="C162" s="41"/>
      <c r="D162" s="237" t="s">
        <v>159</v>
      </c>
      <c r="E162" s="41"/>
      <c r="F162" s="238" t="s">
        <v>178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159</v>
      </c>
      <c r="AU162" s="18" t="s">
        <v>146</v>
      </c>
    </row>
    <row r="163" s="13" customFormat="1">
      <c r="A163" s="13"/>
      <c r="B163" s="239"/>
      <c r="C163" s="240"/>
      <c r="D163" s="232" t="s">
        <v>161</v>
      </c>
      <c r="E163" s="241" t="s">
        <v>1</v>
      </c>
      <c r="F163" s="242" t="s">
        <v>162</v>
      </c>
      <c r="G163" s="240"/>
      <c r="H163" s="241" t="s">
        <v>1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161</v>
      </c>
      <c r="AU163" s="248" t="s">
        <v>146</v>
      </c>
      <c r="AV163" s="13" t="s">
        <v>14</v>
      </c>
      <c r="AW163" s="13" t="s">
        <v>33</v>
      </c>
      <c r="AX163" s="13" t="s">
        <v>77</v>
      </c>
      <c r="AY163" s="248" t="s">
        <v>145</v>
      </c>
    </row>
    <row r="164" s="13" customFormat="1">
      <c r="A164" s="13"/>
      <c r="B164" s="239"/>
      <c r="C164" s="240"/>
      <c r="D164" s="232" t="s">
        <v>161</v>
      </c>
      <c r="E164" s="241" t="s">
        <v>1</v>
      </c>
      <c r="F164" s="242" t="s">
        <v>179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161</v>
      </c>
      <c r="AU164" s="248" t="s">
        <v>146</v>
      </c>
      <c r="AV164" s="13" t="s">
        <v>14</v>
      </c>
      <c r="AW164" s="13" t="s">
        <v>33</v>
      </c>
      <c r="AX164" s="13" t="s">
        <v>77</v>
      </c>
      <c r="AY164" s="248" t="s">
        <v>145</v>
      </c>
    </row>
    <row r="165" s="14" customFormat="1">
      <c r="A165" s="14"/>
      <c r="B165" s="249"/>
      <c r="C165" s="250"/>
      <c r="D165" s="232" t="s">
        <v>161</v>
      </c>
      <c r="E165" s="251" t="s">
        <v>1</v>
      </c>
      <c r="F165" s="252" t="s">
        <v>180</v>
      </c>
      <c r="G165" s="250"/>
      <c r="H165" s="253">
        <v>0.29999999999999999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161</v>
      </c>
      <c r="AU165" s="259" t="s">
        <v>146</v>
      </c>
      <c r="AV165" s="14" t="s">
        <v>86</v>
      </c>
      <c r="AW165" s="14" t="s">
        <v>33</v>
      </c>
      <c r="AX165" s="14" t="s">
        <v>77</v>
      </c>
      <c r="AY165" s="259" t="s">
        <v>145</v>
      </c>
    </row>
    <row r="166" s="15" customFormat="1">
      <c r="A166" s="15"/>
      <c r="B166" s="260"/>
      <c r="C166" s="261"/>
      <c r="D166" s="232" t="s">
        <v>161</v>
      </c>
      <c r="E166" s="262" t="s">
        <v>1</v>
      </c>
      <c r="F166" s="263" t="s">
        <v>165</v>
      </c>
      <c r="G166" s="261"/>
      <c r="H166" s="264">
        <v>0.29999999999999999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161</v>
      </c>
      <c r="AU166" s="270" t="s">
        <v>146</v>
      </c>
      <c r="AV166" s="15" t="s">
        <v>155</v>
      </c>
      <c r="AW166" s="15" t="s">
        <v>33</v>
      </c>
      <c r="AX166" s="15" t="s">
        <v>14</v>
      </c>
      <c r="AY166" s="270" t="s">
        <v>145</v>
      </c>
    </row>
    <row r="167" s="12" customFormat="1" ht="20.88" customHeight="1">
      <c r="A167" s="12"/>
      <c r="B167" s="203"/>
      <c r="C167" s="204"/>
      <c r="D167" s="205" t="s">
        <v>76</v>
      </c>
      <c r="E167" s="217" t="s">
        <v>181</v>
      </c>
      <c r="F167" s="217" t="s">
        <v>182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SUM(P168:P194)</f>
        <v>0</v>
      </c>
      <c r="Q167" s="211"/>
      <c r="R167" s="212">
        <f>SUM(R168:R194)</f>
        <v>0.60770884000000003</v>
      </c>
      <c r="S167" s="211"/>
      <c r="T167" s="213">
        <f>SUM(T168:T194)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14</v>
      </c>
      <c r="AT167" s="215" t="s">
        <v>76</v>
      </c>
      <c r="AU167" s="215" t="s">
        <v>86</v>
      </c>
      <c r="AY167" s="214" t="s">
        <v>145</v>
      </c>
      <c r="BK167" s="216">
        <f>SUM(BK168:BK194)</f>
        <v>0</v>
      </c>
    </row>
    <row r="168" s="2" customFormat="1" ht="24.15" customHeight="1">
      <c r="A168" s="39"/>
      <c r="B168" s="40"/>
      <c r="C168" s="219" t="s">
        <v>155</v>
      </c>
      <c r="D168" s="219" t="s">
        <v>150</v>
      </c>
      <c r="E168" s="220" t="s">
        <v>183</v>
      </c>
      <c r="F168" s="221" t="s">
        <v>184</v>
      </c>
      <c r="G168" s="222" t="s">
        <v>175</v>
      </c>
      <c r="H168" s="223">
        <v>7.7000000000000002</v>
      </c>
      <c r="I168" s="224"/>
      <c r="J168" s="225">
        <f>ROUND(I168*H168,2)</f>
        <v>0</v>
      </c>
      <c r="K168" s="221" t="s">
        <v>154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0.061719999999999997</v>
      </c>
      <c r="R168" s="228">
        <f>Q168*H168</f>
        <v>0.475244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155</v>
      </c>
      <c r="AT168" s="230" t="s">
        <v>150</v>
      </c>
      <c r="AU168" s="230" t="s">
        <v>146</v>
      </c>
      <c r="AY168" s="18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14</v>
      </c>
      <c r="BK168" s="231">
        <f>ROUND(I168*H168,2)</f>
        <v>0</v>
      </c>
      <c r="BL168" s="18" t="s">
        <v>155</v>
      </c>
      <c r="BM168" s="230" t="s">
        <v>185</v>
      </c>
    </row>
    <row r="169" s="2" customFormat="1">
      <c r="A169" s="39"/>
      <c r="B169" s="40"/>
      <c r="C169" s="41"/>
      <c r="D169" s="232" t="s">
        <v>157</v>
      </c>
      <c r="E169" s="41"/>
      <c r="F169" s="233" t="s">
        <v>186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146</v>
      </c>
    </row>
    <row r="170" s="2" customFormat="1">
      <c r="A170" s="39"/>
      <c r="B170" s="40"/>
      <c r="C170" s="41"/>
      <c r="D170" s="237" t="s">
        <v>159</v>
      </c>
      <c r="E170" s="41"/>
      <c r="F170" s="238" t="s">
        <v>187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146</v>
      </c>
    </row>
    <row r="171" s="13" customFormat="1">
      <c r="A171" s="13"/>
      <c r="B171" s="239"/>
      <c r="C171" s="240"/>
      <c r="D171" s="232" t="s">
        <v>161</v>
      </c>
      <c r="E171" s="241" t="s">
        <v>1</v>
      </c>
      <c r="F171" s="242" t="s">
        <v>162</v>
      </c>
      <c r="G171" s="240"/>
      <c r="H171" s="241" t="s">
        <v>1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161</v>
      </c>
      <c r="AU171" s="248" t="s">
        <v>146</v>
      </c>
      <c r="AV171" s="13" t="s">
        <v>14</v>
      </c>
      <c r="AW171" s="13" t="s">
        <v>33</v>
      </c>
      <c r="AX171" s="13" t="s">
        <v>77</v>
      </c>
      <c r="AY171" s="248" t="s">
        <v>145</v>
      </c>
    </row>
    <row r="172" s="13" customFormat="1">
      <c r="A172" s="13"/>
      <c r="B172" s="239"/>
      <c r="C172" s="240"/>
      <c r="D172" s="232" t="s">
        <v>161</v>
      </c>
      <c r="E172" s="241" t="s">
        <v>1</v>
      </c>
      <c r="F172" s="242" t="s">
        <v>188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161</v>
      </c>
      <c r="AU172" s="248" t="s">
        <v>146</v>
      </c>
      <c r="AV172" s="13" t="s">
        <v>14</v>
      </c>
      <c r="AW172" s="13" t="s">
        <v>33</v>
      </c>
      <c r="AX172" s="13" t="s">
        <v>77</v>
      </c>
      <c r="AY172" s="248" t="s">
        <v>145</v>
      </c>
    </row>
    <row r="173" s="14" customFormat="1">
      <c r="A173" s="14"/>
      <c r="B173" s="249"/>
      <c r="C173" s="250"/>
      <c r="D173" s="232" t="s">
        <v>161</v>
      </c>
      <c r="E173" s="251" t="s">
        <v>1</v>
      </c>
      <c r="F173" s="252" t="s">
        <v>189</v>
      </c>
      <c r="G173" s="250"/>
      <c r="H173" s="253">
        <v>7.7000000000000002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161</v>
      </c>
      <c r="AU173" s="259" t="s">
        <v>146</v>
      </c>
      <c r="AV173" s="14" t="s">
        <v>86</v>
      </c>
      <c r="AW173" s="14" t="s">
        <v>33</v>
      </c>
      <c r="AX173" s="14" t="s">
        <v>77</v>
      </c>
      <c r="AY173" s="259" t="s">
        <v>145</v>
      </c>
    </row>
    <row r="174" s="15" customFormat="1">
      <c r="A174" s="15"/>
      <c r="B174" s="260"/>
      <c r="C174" s="261"/>
      <c r="D174" s="232" t="s">
        <v>161</v>
      </c>
      <c r="E174" s="262" t="s">
        <v>1</v>
      </c>
      <c r="F174" s="263" t="s">
        <v>165</v>
      </c>
      <c r="G174" s="261"/>
      <c r="H174" s="264">
        <v>7.7000000000000002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161</v>
      </c>
      <c r="AU174" s="270" t="s">
        <v>146</v>
      </c>
      <c r="AV174" s="15" t="s">
        <v>155</v>
      </c>
      <c r="AW174" s="15" t="s">
        <v>33</v>
      </c>
      <c r="AX174" s="15" t="s">
        <v>14</v>
      </c>
      <c r="AY174" s="270" t="s">
        <v>145</v>
      </c>
    </row>
    <row r="175" s="2" customFormat="1" ht="24.15" customHeight="1">
      <c r="A175" s="39"/>
      <c r="B175" s="40"/>
      <c r="C175" s="219" t="s">
        <v>190</v>
      </c>
      <c r="D175" s="219" t="s">
        <v>150</v>
      </c>
      <c r="E175" s="220" t="s">
        <v>191</v>
      </c>
      <c r="F175" s="221" t="s">
        <v>192</v>
      </c>
      <c r="G175" s="222" t="s">
        <v>193</v>
      </c>
      <c r="H175" s="223">
        <v>7</v>
      </c>
      <c r="I175" s="224"/>
      <c r="J175" s="225">
        <f>ROUND(I175*H175,2)</f>
        <v>0</v>
      </c>
      <c r="K175" s="221" t="s">
        <v>154</v>
      </c>
      <c r="L175" s="45"/>
      <c r="M175" s="226" t="s">
        <v>1</v>
      </c>
      <c r="N175" s="227" t="s">
        <v>42</v>
      </c>
      <c r="O175" s="92"/>
      <c r="P175" s="228">
        <f>O175*H175</f>
        <v>0</v>
      </c>
      <c r="Q175" s="228">
        <v>0.00013999999999999999</v>
      </c>
      <c r="R175" s="228">
        <f>Q175*H175</f>
        <v>0.00097999999999999997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155</v>
      </c>
      <c r="AT175" s="230" t="s">
        <v>150</v>
      </c>
      <c r="AU175" s="230" t="s">
        <v>146</v>
      </c>
      <c r="AY175" s="18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14</v>
      </c>
      <c r="BK175" s="231">
        <f>ROUND(I175*H175,2)</f>
        <v>0</v>
      </c>
      <c r="BL175" s="18" t="s">
        <v>155</v>
      </c>
      <c r="BM175" s="230" t="s">
        <v>194</v>
      </c>
    </row>
    <row r="176" s="2" customFormat="1">
      <c r="A176" s="39"/>
      <c r="B176" s="40"/>
      <c r="C176" s="41"/>
      <c r="D176" s="232" t="s">
        <v>157</v>
      </c>
      <c r="E176" s="41"/>
      <c r="F176" s="233" t="s">
        <v>195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157</v>
      </c>
      <c r="AU176" s="18" t="s">
        <v>146</v>
      </c>
    </row>
    <row r="177" s="2" customFormat="1">
      <c r="A177" s="39"/>
      <c r="B177" s="40"/>
      <c r="C177" s="41"/>
      <c r="D177" s="237" t="s">
        <v>159</v>
      </c>
      <c r="E177" s="41"/>
      <c r="F177" s="238" t="s">
        <v>196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159</v>
      </c>
      <c r="AU177" s="18" t="s">
        <v>146</v>
      </c>
    </row>
    <row r="178" s="13" customFormat="1">
      <c r="A178" s="13"/>
      <c r="B178" s="239"/>
      <c r="C178" s="240"/>
      <c r="D178" s="232" t="s">
        <v>161</v>
      </c>
      <c r="E178" s="241" t="s">
        <v>1</v>
      </c>
      <c r="F178" s="242" t="s">
        <v>162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161</v>
      </c>
      <c r="AU178" s="248" t="s">
        <v>146</v>
      </c>
      <c r="AV178" s="13" t="s">
        <v>14</v>
      </c>
      <c r="AW178" s="13" t="s">
        <v>33</v>
      </c>
      <c r="AX178" s="13" t="s">
        <v>77</v>
      </c>
      <c r="AY178" s="248" t="s">
        <v>145</v>
      </c>
    </row>
    <row r="179" s="13" customFormat="1">
      <c r="A179" s="13"/>
      <c r="B179" s="239"/>
      <c r="C179" s="240"/>
      <c r="D179" s="232" t="s">
        <v>161</v>
      </c>
      <c r="E179" s="241" t="s">
        <v>1</v>
      </c>
      <c r="F179" s="242" t="s">
        <v>188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161</v>
      </c>
      <c r="AU179" s="248" t="s">
        <v>146</v>
      </c>
      <c r="AV179" s="13" t="s">
        <v>14</v>
      </c>
      <c r="AW179" s="13" t="s">
        <v>33</v>
      </c>
      <c r="AX179" s="13" t="s">
        <v>77</v>
      </c>
      <c r="AY179" s="248" t="s">
        <v>145</v>
      </c>
    </row>
    <row r="180" s="14" customFormat="1">
      <c r="A180" s="14"/>
      <c r="B180" s="249"/>
      <c r="C180" s="250"/>
      <c r="D180" s="232" t="s">
        <v>161</v>
      </c>
      <c r="E180" s="251" t="s">
        <v>1</v>
      </c>
      <c r="F180" s="252" t="s">
        <v>197</v>
      </c>
      <c r="G180" s="250"/>
      <c r="H180" s="253">
        <v>7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161</v>
      </c>
      <c r="AU180" s="259" t="s">
        <v>146</v>
      </c>
      <c r="AV180" s="14" t="s">
        <v>86</v>
      </c>
      <c r="AW180" s="14" t="s">
        <v>33</v>
      </c>
      <c r="AX180" s="14" t="s">
        <v>77</v>
      </c>
      <c r="AY180" s="259" t="s">
        <v>145</v>
      </c>
    </row>
    <row r="181" s="15" customFormat="1">
      <c r="A181" s="15"/>
      <c r="B181" s="260"/>
      <c r="C181" s="261"/>
      <c r="D181" s="232" t="s">
        <v>161</v>
      </c>
      <c r="E181" s="262" t="s">
        <v>1</v>
      </c>
      <c r="F181" s="263" t="s">
        <v>165</v>
      </c>
      <c r="G181" s="261"/>
      <c r="H181" s="264">
        <v>7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161</v>
      </c>
      <c r="AU181" s="270" t="s">
        <v>146</v>
      </c>
      <c r="AV181" s="15" t="s">
        <v>155</v>
      </c>
      <c r="AW181" s="15" t="s">
        <v>33</v>
      </c>
      <c r="AX181" s="15" t="s">
        <v>14</v>
      </c>
      <c r="AY181" s="270" t="s">
        <v>145</v>
      </c>
    </row>
    <row r="182" s="2" customFormat="1" ht="24.15" customHeight="1">
      <c r="A182" s="39"/>
      <c r="B182" s="40"/>
      <c r="C182" s="219" t="s">
        <v>198</v>
      </c>
      <c r="D182" s="219" t="s">
        <v>150</v>
      </c>
      <c r="E182" s="220" t="s">
        <v>199</v>
      </c>
      <c r="F182" s="221" t="s">
        <v>200</v>
      </c>
      <c r="G182" s="222" t="s">
        <v>175</v>
      </c>
      <c r="H182" s="223">
        <v>0.28799999999999998</v>
      </c>
      <c r="I182" s="224"/>
      <c r="J182" s="225">
        <f>ROUND(I182*H182,2)</f>
        <v>0</v>
      </c>
      <c r="K182" s="221" t="s">
        <v>154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0.17818000000000001</v>
      </c>
      <c r="R182" s="228">
        <f>Q182*H182</f>
        <v>0.051315839999999995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155</v>
      </c>
      <c r="AT182" s="230" t="s">
        <v>150</v>
      </c>
      <c r="AU182" s="230" t="s">
        <v>146</v>
      </c>
      <c r="AY182" s="18" t="s">
        <v>145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14</v>
      </c>
      <c r="BK182" s="231">
        <f>ROUND(I182*H182,2)</f>
        <v>0</v>
      </c>
      <c r="BL182" s="18" t="s">
        <v>155</v>
      </c>
      <c r="BM182" s="230" t="s">
        <v>201</v>
      </c>
    </row>
    <row r="183" s="2" customFormat="1">
      <c r="A183" s="39"/>
      <c r="B183" s="40"/>
      <c r="C183" s="41"/>
      <c r="D183" s="232" t="s">
        <v>157</v>
      </c>
      <c r="E183" s="41"/>
      <c r="F183" s="233" t="s">
        <v>202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157</v>
      </c>
      <c r="AU183" s="18" t="s">
        <v>146</v>
      </c>
    </row>
    <row r="184" s="2" customFormat="1">
      <c r="A184" s="39"/>
      <c r="B184" s="40"/>
      <c r="C184" s="41"/>
      <c r="D184" s="237" t="s">
        <v>159</v>
      </c>
      <c r="E184" s="41"/>
      <c r="F184" s="238" t="s">
        <v>203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159</v>
      </c>
      <c r="AU184" s="18" t="s">
        <v>146</v>
      </c>
    </row>
    <row r="185" s="13" customFormat="1">
      <c r="A185" s="13"/>
      <c r="B185" s="239"/>
      <c r="C185" s="240"/>
      <c r="D185" s="232" t="s">
        <v>161</v>
      </c>
      <c r="E185" s="241" t="s">
        <v>1</v>
      </c>
      <c r="F185" s="242" t="s">
        <v>162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161</v>
      </c>
      <c r="AU185" s="248" t="s">
        <v>146</v>
      </c>
      <c r="AV185" s="13" t="s">
        <v>14</v>
      </c>
      <c r="AW185" s="13" t="s">
        <v>33</v>
      </c>
      <c r="AX185" s="13" t="s">
        <v>77</v>
      </c>
      <c r="AY185" s="248" t="s">
        <v>145</v>
      </c>
    </row>
    <row r="186" s="13" customFormat="1">
      <c r="A186" s="13"/>
      <c r="B186" s="239"/>
      <c r="C186" s="240"/>
      <c r="D186" s="232" t="s">
        <v>161</v>
      </c>
      <c r="E186" s="241" t="s">
        <v>1</v>
      </c>
      <c r="F186" s="242" t="s">
        <v>163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161</v>
      </c>
      <c r="AU186" s="248" t="s">
        <v>146</v>
      </c>
      <c r="AV186" s="13" t="s">
        <v>14</v>
      </c>
      <c r="AW186" s="13" t="s">
        <v>33</v>
      </c>
      <c r="AX186" s="13" t="s">
        <v>77</v>
      </c>
      <c r="AY186" s="248" t="s">
        <v>145</v>
      </c>
    </row>
    <row r="187" s="14" customFormat="1">
      <c r="A187" s="14"/>
      <c r="B187" s="249"/>
      <c r="C187" s="250"/>
      <c r="D187" s="232" t="s">
        <v>161</v>
      </c>
      <c r="E187" s="251" t="s">
        <v>1</v>
      </c>
      <c r="F187" s="252" t="s">
        <v>204</v>
      </c>
      <c r="G187" s="250"/>
      <c r="H187" s="253">
        <v>0.28799999999999998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161</v>
      </c>
      <c r="AU187" s="259" t="s">
        <v>146</v>
      </c>
      <c r="AV187" s="14" t="s">
        <v>86</v>
      </c>
      <c r="AW187" s="14" t="s">
        <v>33</v>
      </c>
      <c r="AX187" s="14" t="s">
        <v>77</v>
      </c>
      <c r="AY187" s="259" t="s">
        <v>145</v>
      </c>
    </row>
    <row r="188" s="15" customFormat="1">
      <c r="A188" s="15"/>
      <c r="B188" s="260"/>
      <c r="C188" s="261"/>
      <c r="D188" s="232" t="s">
        <v>161</v>
      </c>
      <c r="E188" s="262" t="s">
        <v>1</v>
      </c>
      <c r="F188" s="263" t="s">
        <v>165</v>
      </c>
      <c r="G188" s="261"/>
      <c r="H188" s="264">
        <v>0.28799999999999998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161</v>
      </c>
      <c r="AU188" s="270" t="s">
        <v>146</v>
      </c>
      <c r="AV188" s="15" t="s">
        <v>155</v>
      </c>
      <c r="AW188" s="15" t="s">
        <v>33</v>
      </c>
      <c r="AX188" s="15" t="s">
        <v>14</v>
      </c>
      <c r="AY188" s="270" t="s">
        <v>145</v>
      </c>
    </row>
    <row r="189" s="2" customFormat="1" ht="21.75" customHeight="1">
      <c r="A189" s="39"/>
      <c r="B189" s="40"/>
      <c r="C189" s="219" t="s">
        <v>205</v>
      </c>
      <c r="D189" s="219" t="s">
        <v>150</v>
      </c>
      <c r="E189" s="220" t="s">
        <v>206</v>
      </c>
      <c r="F189" s="221" t="s">
        <v>207</v>
      </c>
      <c r="G189" s="222" t="s">
        <v>175</v>
      </c>
      <c r="H189" s="223">
        <v>0.29999999999999999</v>
      </c>
      <c r="I189" s="224"/>
      <c r="J189" s="225">
        <f>ROUND(I189*H189,2)</f>
        <v>0</v>
      </c>
      <c r="K189" s="221" t="s">
        <v>154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0.26723000000000002</v>
      </c>
      <c r="R189" s="228">
        <f>Q189*H189</f>
        <v>0.080169000000000004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155</v>
      </c>
      <c r="AT189" s="230" t="s">
        <v>150</v>
      </c>
      <c r="AU189" s="230" t="s">
        <v>146</v>
      </c>
      <c r="AY189" s="18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14</v>
      </c>
      <c r="BK189" s="231">
        <f>ROUND(I189*H189,2)</f>
        <v>0</v>
      </c>
      <c r="BL189" s="18" t="s">
        <v>155</v>
      </c>
      <c r="BM189" s="230" t="s">
        <v>208</v>
      </c>
    </row>
    <row r="190" s="2" customFormat="1">
      <c r="A190" s="39"/>
      <c r="B190" s="40"/>
      <c r="C190" s="41"/>
      <c r="D190" s="232" t="s">
        <v>157</v>
      </c>
      <c r="E190" s="41"/>
      <c r="F190" s="233" t="s">
        <v>209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157</v>
      </c>
      <c r="AU190" s="18" t="s">
        <v>146</v>
      </c>
    </row>
    <row r="191" s="2" customFormat="1">
      <c r="A191" s="39"/>
      <c r="B191" s="40"/>
      <c r="C191" s="41"/>
      <c r="D191" s="237" t="s">
        <v>159</v>
      </c>
      <c r="E191" s="41"/>
      <c r="F191" s="238" t="s">
        <v>210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159</v>
      </c>
      <c r="AU191" s="18" t="s">
        <v>146</v>
      </c>
    </row>
    <row r="192" s="13" customFormat="1">
      <c r="A192" s="13"/>
      <c r="B192" s="239"/>
      <c r="C192" s="240"/>
      <c r="D192" s="232" t="s">
        <v>161</v>
      </c>
      <c r="E192" s="241" t="s">
        <v>1</v>
      </c>
      <c r="F192" s="242" t="s">
        <v>211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161</v>
      </c>
      <c r="AU192" s="248" t="s">
        <v>146</v>
      </c>
      <c r="AV192" s="13" t="s">
        <v>14</v>
      </c>
      <c r="AW192" s="13" t="s">
        <v>33</v>
      </c>
      <c r="AX192" s="13" t="s">
        <v>77</v>
      </c>
      <c r="AY192" s="248" t="s">
        <v>145</v>
      </c>
    </row>
    <row r="193" s="14" customFormat="1">
      <c r="A193" s="14"/>
      <c r="B193" s="249"/>
      <c r="C193" s="250"/>
      <c r="D193" s="232" t="s">
        <v>161</v>
      </c>
      <c r="E193" s="251" t="s">
        <v>1</v>
      </c>
      <c r="F193" s="252" t="s">
        <v>212</v>
      </c>
      <c r="G193" s="250"/>
      <c r="H193" s="253">
        <v>0.29999999999999999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161</v>
      </c>
      <c r="AU193" s="259" t="s">
        <v>146</v>
      </c>
      <c r="AV193" s="14" t="s">
        <v>86</v>
      </c>
      <c r="AW193" s="14" t="s">
        <v>33</v>
      </c>
      <c r="AX193" s="14" t="s">
        <v>77</v>
      </c>
      <c r="AY193" s="259" t="s">
        <v>145</v>
      </c>
    </row>
    <row r="194" s="15" customFormat="1">
      <c r="A194" s="15"/>
      <c r="B194" s="260"/>
      <c r="C194" s="261"/>
      <c r="D194" s="232" t="s">
        <v>161</v>
      </c>
      <c r="E194" s="262" t="s">
        <v>1</v>
      </c>
      <c r="F194" s="263" t="s">
        <v>165</v>
      </c>
      <c r="G194" s="261"/>
      <c r="H194" s="264">
        <v>0.29999999999999999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161</v>
      </c>
      <c r="AU194" s="270" t="s">
        <v>146</v>
      </c>
      <c r="AV194" s="15" t="s">
        <v>155</v>
      </c>
      <c r="AW194" s="15" t="s">
        <v>33</v>
      </c>
      <c r="AX194" s="15" t="s">
        <v>14</v>
      </c>
      <c r="AY194" s="270" t="s">
        <v>145</v>
      </c>
    </row>
    <row r="195" s="12" customFormat="1" ht="22.8" customHeight="1">
      <c r="A195" s="12"/>
      <c r="B195" s="203"/>
      <c r="C195" s="204"/>
      <c r="D195" s="205" t="s">
        <v>76</v>
      </c>
      <c r="E195" s="217" t="s">
        <v>198</v>
      </c>
      <c r="F195" s="217" t="s">
        <v>213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P196+P387</f>
        <v>0</v>
      </c>
      <c r="Q195" s="211"/>
      <c r="R195" s="212">
        <f>R196+R387</f>
        <v>4.2067701400000006</v>
      </c>
      <c r="S195" s="211"/>
      <c r="T195" s="213">
        <f>T196+T387</f>
        <v>0.045108000000000002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14</v>
      </c>
      <c r="AT195" s="215" t="s">
        <v>76</v>
      </c>
      <c r="AU195" s="215" t="s">
        <v>14</v>
      </c>
      <c r="AY195" s="214" t="s">
        <v>145</v>
      </c>
      <c r="BK195" s="216">
        <f>BK196+BK387</f>
        <v>0</v>
      </c>
    </row>
    <row r="196" s="12" customFormat="1" ht="20.88" customHeight="1">
      <c r="A196" s="12"/>
      <c r="B196" s="203"/>
      <c r="C196" s="204"/>
      <c r="D196" s="205" t="s">
        <v>76</v>
      </c>
      <c r="E196" s="217" t="s">
        <v>214</v>
      </c>
      <c r="F196" s="217" t="s">
        <v>215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SUM(P197:P386)</f>
        <v>0</v>
      </c>
      <c r="Q196" s="211"/>
      <c r="R196" s="212">
        <f>SUM(R197:R386)</f>
        <v>4.1737901400000004</v>
      </c>
      <c r="S196" s="211"/>
      <c r="T196" s="213">
        <f>SUM(T197:T386)</f>
        <v>0.045108000000000002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14</v>
      </c>
      <c r="AT196" s="215" t="s">
        <v>76</v>
      </c>
      <c r="AU196" s="215" t="s">
        <v>86</v>
      </c>
      <c r="AY196" s="214" t="s">
        <v>145</v>
      </c>
      <c r="BK196" s="216">
        <f>SUM(BK197:BK386)</f>
        <v>0</v>
      </c>
    </row>
    <row r="197" s="2" customFormat="1" ht="24.15" customHeight="1">
      <c r="A197" s="39"/>
      <c r="B197" s="40"/>
      <c r="C197" s="219" t="s">
        <v>216</v>
      </c>
      <c r="D197" s="219" t="s">
        <v>150</v>
      </c>
      <c r="E197" s="220" t="s">
        <v>217</v>
      </c>
      <c r="F197" s="221" t="s">
        <v>218</v>
      </c>
      <c r="G197" s="222" t="s">
        <v>175</v>
      </c>
      <c r="H197" s="223">
        <v>66.180000000000007</v>
      </c>
      <c r="I197" s="224"/>
      <c r="J197" s="225">
        <f>ROUND(I197*H197,2)</f>
        <v>0</v>
      </c>
      <c r="K197" s="221" t="s">
        <v>154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0.0014</v>
      </c>
      <c r="R197" s="228">
        <f>Q197*H197</f>
        <v>0.092652000000000012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155</v>
      </c>
      <c r="AT197" s="230" t="s">
        <v>150</v>
      </c>
      <c r="AU197" s="230" t="s">
        <v>146</v>
      </c>
      <c r="AY197" s="18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14</v>
      </c>
      <c r="BK197" s="231">
        <f>ROUND(I197*H197,2)</f>
        <v>0</v>
      </c>
      <c r="BL197" s="18" t="s">
        <v>155</v>
      </c>
      <c r="BM197" s="230" t="s">
        <v>219</v>
      </c>
    </row>
    <row r="198" s="2" customFormat="1">
      <c r="A198" s="39"/>
      <c r="B198" s="40"/>
      <c r="C198" s="41"/>
      <c r="D198" s="232" t="s">
        <v>157</v>
      </c>
      <c r="E198" s="41"/>
      <c r="F198" s="233" t="s">
        <v>220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157</v>
      </c>
      <c r="AU198" s="18" t="s">
        <v>146</v>
      </c>
    </row>
    <row r="199" s="2" customFormat="1">
      <c r="A199" s="39"/>
      <c r="B199" s="40"/>
      <c r="C199" s="41"/>
      <c r="D199" s="237" t="s">
        <v>159</v>
      </c>
      <c r="E199" s="41"/>
      <c r="F199" s="238" t="s">
        <v>221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146</v>
      </c>
    </row>
    <row r="200" s="13" customFormat="1">
      <c r="A200" s="13"/>
      <c r="B200" s="239"/>
      <c r="C200" s="240"/>
      <c r="D200" s="232" t="s">
        <v>161</v>
      </c>
      <c r="E200" s="241" t="s">
        <v>1</v>
      </c>
      <c r="F200" s="242" t="s">
        <v>162</v>
      </c>
      <c r="G200" s="240"/>
      <c r="H200" s="241" t="s">
        <v>1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161</v>
      </c>
      <c r="AU200" s="248" t="s">
        <v>146</v>
      </c>
      <c r="AV200" s="13" t="s">
        <v>14</v>
      </c>
      <c r="AW200" s="13" t="s">
        <v>33</v>
      </c>
      <c r="AX200" s="13" t="s">
        <v>77</v>
      </c>
      <c r="AY200" s="248" t="s">
        <v>145</v>
      </c>
    </row>
    <row r="201" s="13" customFormat="1">
      <c r="A201" s="13"/>
      <c r="B201" s="239"/>
      <c r="C201" s="240"/>
      <c r="D201" s="232" t="s">
        <v>161</v>
      </c>
      <c r="E201" s="241" t="s">
        <v>1</v>
      </c>
      <c r="F201" s="242" t="s">
        <v>222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161</v>
      </c>
      <c r="AU201" s="248" t="s">
        <v>146</v>
      </c>
      <c r="AV201" s="13" t="s">
        <v>14</v>
      </c>
      <c r="AW201" s="13" t="s">
        <v>33</v>
      </c>
      <c r="AX201" s="13" t="s">
        <v>77</v>
      </c>
      <c r="AY201" s="248" t="s">
        <v>145</v>
      </c>
    </row>
    <row r="202" s="14" customFormat="1">
      <c r="A202" s="14"/>
      <c r="B202" s="249"/>
      <c r="C202" s="250"/>
      <c r="D202" s="232" t="s">
        <v>161</v>
      </c>
      <c r="E202" s="251" t="s">
        <v>1</v>
      </c>
      <c r="F202" s="252" t="s">
        <v>223</v>
      </c>
      <c r="G202" s="250"/>
      <c r="H202" s="253">
        <v>66.180000000000007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161</v>
      </c>
      <c r="AU202" s="259" t="s">
        <v>146</v>
      </c>
      <c r="AV202" s="14" t="s">
        <v>86</v>
      </c>
      <c r="AW202" s="14" t="s">
        <v>33</v>
      </c>
      <c r="AX202" s="14" t="s">
        <v>77</v>
      </c>
      <c r="AY202" s="259" t="s">
        <v>145</v>
      </c>
    </row>
    <row r="203" s="15" customFormat="1">
      <c r="A203" s="15"/>
      <c r="B203" s="260"/>
      <c r="C203" s="261"/>
      <c r="D203" s="232" t="s">
        <v>161</v>
      </c>
      <c r="E203" s="262" t="s">
        <v>1</v>
      </c>
      <c r="F203" s="263" t="s">
        <v>165</v>
      </c>
      <c r="G203" s="261"/>
      <c r="H203" s="264">
        <v>66.180000000000007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161</v>
      </c>
      <c r="AU203" s="270" t="s">
        <v>146</v>
      </c>
      <c r="AV203" s="15" t="s">
        <v>155</v>
      </c>
      <c r="AW203" s="15" t="s">
        <v>33</v>
      </c>
      <c r="AX203" s="15" t="s">
        <v>14</v>
      </c>
      <c r="AY203" s="270" t="s">
        <v>145</v>
      </c>
    </row>
    <row r="204" s="2" customFormat="1" ht="21.75" customHeight="1">
      <c r="A204" s="39"/>
      <c r="B204" s="40"/>
      <c r="C204" s="219" t="s">
        <v>224</v>
      </c>
      <c r="D204" s="219" t="s">
        <v>150</v>
      </c>
      <c r="E204" s="220" t="s">
        <v>225</v>
      </c>
      <c r="F204" s="221" t="s">
        <v>226</v>
      </c>
      <c r="G204" s="222" t="s">
        <v>175</v>
      </c>
      <c r="H204" s="223">
        <v>0.41999999999999998</v>
      </c>
      <c r="I204" s="224"/>
      <c r="J204" s="225">
        <f>ROUND(I204*H204,2)</f>
        <v>0</v>
      </c>
      <c r="K204" s="221" t="s">
        <v>154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0.056000000000000001</v>
      </c>
      <c r="R204" s="228">
        <f>Q204*H204</f>
        <v>0.023519999999999999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155</v>
      </c>
      <c r="AT204" s="230" t="s">
        <v>150</v>
      </c>
      <c r="AU204" s="230" t="s">
        <v>146</v>
      </c>
      <c r="AY204" s="18" t="s">
        <v>145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14</v>
      </c>
      <c r="BK204" s="231">
        <f>ROUND(I204*H204,2)</f>
        <v>0</v>
      </c>
      <c r="BL204" s="18" t="s">
        <v>155</v>
      </c>
      <c r="BM204" s="230" t="s">
        <v>227</v>
      </c>
    </row>
    <row r="205" s="2" customFormat="1">
      <c r="A205" s="39"/>
      <c r="B205" s="40"/>
      <c r="C205" s="41"/>
      <c r="D205" s="232" t="s">
        <v>157</v>
      </c>
      <c r="E205" s="41"/>
      <c r="F205" s="233" t="s">
        <v>228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157</v>
      </c>
      <c r="AU205" s="18" t="s">
        <v>146</v>
      </c>
    </row>
    <row r="206" s="2" customFormat="1">
      <c r="A206" s="39"/>
      <c r="B206" s="40"/>
      <c r="C206" s="41"/>
      <c r="D206" s="237" t="s">
        <v>159</v>
      </c>
      <c r="E206" s="41"/>
      <c r="F206" s="238" t="s">
        <v>229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159</v>
      </c>
      <c r="AU206" s="18" t="s">
        <v>146</v>
      </c>
    </row>
    <row r="207" s="14" customFormat="1">
      <c r="A207" s="14"/>
      <c r="B207" s="249"/>
      <c r="C207" s="250"/>
      <c r="D207" s="232" t="s">
        <v>161</v>
      </c>
      <c r="E207" s="251" t="s">
        <v>1</v>
      </c>
      <c r="F207" s="252" t="s">
        <v>230</v>
      </c>
      <c r="G207" s="250"/>
      <c r="H207" s="253">
        <v>0.41999999999999998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161</v>
      </c>
      <c r="AU207" s="259" t="s">
        <v>146</v>
      </c>
      <c r="AV207" s="14" t="s">
        <v>86</v>
      </c>
      <c r="AW207" s="14" t="s">
        <v>33</v>
      </c>
      <c r="AX207" s="14" t="s">
        <v>77</v>
      </c>
      <c r="AY207" s="259" t="s">
        <v>145</v>
      </c>
    </row>
    <row r="208" s="15" customFormat="1">
      <c r="A208" s="15"/>
      <c r="B208" s="260"/>
      <c r="C208" s="261"/>
      <c r="D208" s="232" t="s">
        <v>161</v>
      </c>
      <c r="E208" s="262" t="s">
        <v>1</v>
      </c>
      <c r="F208" s="263" t="s">
        <v>165</v>
      </c>
      <c r="G208" s="261"/>
      <c r="H208" s="264">
        <v>0.41999999999999998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161</v>
      </c>
      <c r="AU208" s="270" t="s">
        <v>146</v>
      </c>
      <c r="AV208" s="15" t="s">
        <v>155</v>
      </c>
      <c r="AW208" s="15" t="s">
        <v>33</v>
      </c>
      <c r="AX208" s="15" t="s">
        <v>14</v>
      </c>
      <c r="AY208" s="270" t="s">
        <v>145</v>
      </c>
    </row>
    <row r="209" s="2" customFormat="1" ht="24.15" customHeight="1">
      <c r="A209" s="39"/>
      <c r="B209" s="40"/>
      <c r="C209" s="219" t="s">
        <v>231</v>
      </c>
      <c r="D209" s="219" t="s">
        <v>150</v>
      </c>
      <c r="E209" s="220" t="s">
        <v>232</v>
      </c>
      <c r="F209" s="221" t="s">
        <v>233</v>
      </c>
      <c r="G209" s="222" t="s">
        <v>234</v>
      </c>
      <c r="H209" s="223">
        <v>11</v>
      </c>
      <c r="I209" s="224"/>
      <c r="J209" s="225">
        <f>ROUND(I209*H209,2)</f>
        <v>0</v>
      </c>
      <c r="K209" s="221" t="s">
        <v>154</v>
      </c>
      <c r="L209" s="45"/>
      <c r="M209" s="226" t="s">
        <v>1</v>
      </c>
      <c r="N209" s="227" t="s">
        <v>42</v>
      </c>
      <c r="O209" s="92"/>
      <c r="P209" s="228">
        <f>O209*H209</f>
        <v>0</v>
      </c>
      <c r="Q209" s="228">
        <v>0.010699999999999999</v>
      </c>
      <c r="R209" s="228">
        <f>Q209*H209</f>
        <v>0.1177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155</v>
      </c>
      <c r="AT209" s="230" t="s">
        <v>150</v>
      </c>
      <c r="AU209" s="230" t="s">
        <v>146</v>
      </c>
      <c r="AY209" s="18" t="s">
        <v>145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14</v>
      </c>
      <c r="BK209" s="231">
        <f>ROUND(I209*H209,2)</f>
        <v>0</v>
      </c>
      <c r="BL209" s="18" t="s">
        <v>155</v>
      </c>
      <c r="BM209" s="230" t="s">
        <v>235</v>
      </c>
    </row>
    <row r="210" s="2" customFormat="1">
      <c r="A210" s="39"/>
      <c r="B210" s="40"/>
      <c r="C210" s="41"/>
      <c r="D210" s="232" t="s">
        <v>157</v>
      </c>
      <c r="E210" s="41"/>
      <c r="F210" s="233" t="s">
        <v>236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157</v>
      </c>
      <c r="AU210" s="18" t="s">
        <v>146</v>
      </c>
    </row>
    <row r="211" s="2" customFormat="1">
      <c r="A211" s="39"/>
      <c r="B211" s="40"/>
      <c r="C211" s="41"/>
      <c r="D211" s="237" t="s">
        <v>159</v>
      </c>
      <c r="E211" s="41"/>
      <c r="F211" s="238" t="s">
        <v>237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159</v>
      </c>
      <c r="AU211" s="18" t="s">
        <v>146</v>
      </c>
    </row>
    <row r="212" s="13" customFormat="1">
      <c r="A212" s="13"/>
      <c r="B212" s="239"/>
      <c r="C212" s="240"/>
      <c r="D212" s="232" t="s">
        <v>161</v>
      </c>
      <c r="E212" s="241" t="s">
        <v>1</v>
      </c>
      <c r="F212" s="242" t="s">
        <v>238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161</v>
      </c>
      <c r="AU212" s="248" t="s">
        <v>146</v>
      </c>
      <c r="AV212" s="13" t="s">
        <v>14</v>
      </c>
      <c r="AW212" s="13" t="s">
        <v>33</v>
      </c>
      <c r="AX212" s="13" t="s">
        <v>77</v>
      </c>
      <c r="AY212" s="248" t="s">
        <v>145</v>
      </c>
    </row>
    <row r="213" s="13" customFormat="1">
      <c r="A213" s="13"/>
      <c r="B213" s="239"/>
      <c r="C213" s="240"/>
      <c r="D213" s="232" t="s">
        <v>161</v>
      </c>
      <c r="E213" s="241" t="s">
        <v>1</v>
      </c>
      <c r="F213" s="242" t="s">
        <v>239</v>
      </c>
      <c r="G213" s="240"/>
      <c r="H213" s="241" t="s">
        <v>1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161</v>
      </c>
      <c r="AU213" s="248" t="s">
        <v>146</v>
      </c>
      <c r="AV213" s="13" t="s">
        <v>14</v>
      </c>
      <c r="AW213" s="13" t="s">
        <v>33</v>
      </c>
      <c r="AX213" s="13" t="s">
        <v>77</v>
      </c>
      <c r="AY213" s="248" t="s">
        <v>145</v>
      </c>
    </row>
    <row r="214" s="14" customFormat="1">
      <c r="A214" s="14"/>
      <c r="B214" s="249"/>
      <c r="C214" s="250"/>
      <c r="D214" s="232" t="s">
        <v>161</v>
      </c>
      <c r="E214" s="251" t="s">
        <v>1</v>
      </c>
      <c r="F214" s="252" t="s">
        <v>240</v>
      </c>
      <c r="G214" s="250"/>
      <c r="H214" s="253">
        <v>2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161</v>
      </c>
      <c r="AU214" s="259" t="s">
        <v>146</v>
      </c>
      <c r="AV214" s="14" t="s">
        <v>86</v>
      </c>
      <c r="AW214" s="14" t="s">
        <v>33</v>
      </c>
      <c r="AX214" s="14" t="s">
        <v>77</v>
      </c>
      <c r="AY214" s="259" t="s">
        <v>145</v>
      </c>
    </row>
    <row r="215" s="13" customFormat="1">
      <c r="A215" s="13"/>
      <c r="B215" s="239"/>
      <c r="C215" s="240"/>
      <c r="D215" s="232" t="s">
        <v>161</v>
      </c>
      <c r="E215" s="241" t="s">
        <v>1</v>
      </c>
      <c r="F215" s="242" t="s">
        <v>241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161</v>
      </c>
      <c r="AU215" s="248" t="s">
        <v>146</v>
      </c>
      <c r="AV215" s="13" t="s">
        <v>14</v>
      </c>
      <c r="AW215" s="13" t="s">
        <v>33</v>
      </c>
      <c r="AX215" s="13" t="s">
        <v>77</v>
      </c>
      <c r="AY215" s="248" t="s">
        <v>145</v>
      </c>
    </row>
    <row r="216" s="14" customFormat="1">
      <c r="A216" s="14"/>
      <c r="B216" s="249"/>
      <c r="C216" s="250"/>
      <c r="D216" s="232" t="s">
        <v>161</v>
      </c>
      <c r="E216" s="251" t="s">
        <v>1</v>
      </c>
      <c r="F216" s="252" t="s">
        <v>14</v>
      </c>
      <c r="G216" s="250"/>
      <c r="H216" s="253">
        <v>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161</v>
      </c>
      <c r="AU216" s="259" t="s">
        <v>146</v>
      </c>
      <c r="AV216" s="14" t="s">
        <v>86</v>
      </c>
      <c r="AW216" s="14" t="s">
        <v>33</v>
      </c>
      <c r="AX216" s="14" t="s">
        <v>77</v>
      </c>
      <c r="AY216" s="259" t="s">
        <v>145</v>
      </c>
    </row>
    <row r="217" s="13" customFormat="1">
      <c r="A217" s="13"/>
      <c r="B217" s="239"/>
      <c r="C217" s="240"/>
      <c r="D217" s="232" t="s">
        <v>161</v>
      </c>
      <c r="E217" s="241" t="s">
        <v>1</v>
      </c>
      <c r="F217" s="242" t="s">
        <v>242</v>
      </c>
      <c r="G217" s="240"/>
      <c r="H217" s="241" t="s">
        <v>1</v>
      </c>
      <c r="I217" s="243"/>
      <c r="J217" s="240"/>
      <c r="K217" s="240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161</v>
      </c>
      <c r="AU217" s="248" t="s">
        <v>146</v>
      </c>
      <c r="AV217" s="13" t="s">
        <v>14</v>
      </c>
      <c r="AW217" s="13" t="s">
        <v>33</v>
      </c>
      <c r="AX217" s="13" t="s">
        <v>77</v>
      </c>
      <c r="AY217" s="248" t="s">
        <v>145</v>
      </c>
    </row>
    <row r="218" s="14" customFormat="1">
      <c r="A218" s="14"/>
      <c r="B218" s="249"/>
      <c r="C218" s="250"/>
      <c r="D218" s="232" t="s">
        <v>161</v>
      </c>
      <c r="E218" s="251" t="s">
        <v>1</v>
      </c>
      <c r="F218" s="252" t="s">
        <v>240</v>
      </c>
      <c r="G218" s="250"/>
      <c r="H218" s="253">
        <v>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161</v>
      </c>
      <c r="AU218" s="259" t="s">
        <v>146</v>
      </c>
      <c r="AV218" s="14" t="s">
        <v>86</v>
      </c>
      <c r="AW218" s="14" t="s">
        <v>33</v>
      </c>
      <c r="AX218" s="14" t="s">
        <v>77</v>
      </c>
      <c r="AY218" s="259" t="s">
        <v>145</v>
      </c>
    </row>
    <row r="219" s="13" customFormat="1">
      <c r="A219" s="13"/>
      <c r="B219" s="239"/>
      <c r="C219" s="240"/>
      <c r="D219" s="232" t="s">
        <v>161</v>
      </c>
      <c r="E219" s="241" t="s">
        <v>1</v>
      </c>
      <c r="F219" s="242" t="s">
        <v>243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161</v>
      </c>
      <c r="AU219" s="248" t="s">
        <v>146</v>
      </c>
      <c r="AV219" s="13" t="s">
        <v>14</v>
      </c>
      <c r="AW219" s="13" t="s">
        <v>33</v>
      </c>
      <c r="AX219" s="13" t="s">
        <v>77</v>
      </c>
      <c r="AY219" s="248" t="s">
        <v>145</v>
      </c>
    </row>
    <row r="220" s="14" customFormat="1">
      <c r="A220" s="14"/>
      <c r="B220" s="249"/>
      <c r="C220" s="250"/>
      <c r="D220" s="232" t="s">
        <v>161</v>
      </c>
      <c r="E220" s="251" t="s">
        <v>1</v>
      </c>
      <c r="F220" s="252" t="s">
        <v>240</v>
      </c>
      <c r="G220" s="250"/>
      <c r="H220" s="253">
        <v>2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161</v>
      </c>
      <c r="AU220" s="259" t="s">
        <v>146</v>
      </c>
      <c r="AV220" s="14" t="s">
        <v>86</v>
      </c>
      <c r="AW220" s="14" t="s">
        <v>33</v>
      </c>
      <c r="AX220" s="14" t="s">
        <v>77</v>
      </c>
      <c r="AY220" s="259" t="s">
        <v>145</v>
      </c>
    </row>
    <row r="221" s="16" customFormat="1">
      <c r="A221" s="16"/>
      <c r="B221" s="271"/>
      <c r="C221" s="272"/>
      <c r="D221" s="232" t="s">
        <v>161</v>
      </c>
      <c r="E221" s="273" t="s">
        <v>1</v>
      </c>
      <c r="F221" s="274" t="s">
        <v>244</v>
      </c>
      <c r="G221" s="272"/>
      <c r="H221" s="275">
        <v>7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1" t="s">
        <v>161</v>
      </c>
      <c r="AU221" s="281" t="s">
        <v>146</v>
      </c>
      <c r="AV221" s="16" t="s">
        <v>146</v>
      </c>
      <c r="AW221" s="16" t="s">
        <v>33</v>
      </c>
      <c r="AX221" s="16" t="s">
        <v>77</v>
      </c>
      <c r="AY221" s="281" t="s">
        <v>145</v>
      </c>
    </row>
    <row r="222" s="13" customFormat="1">
      <c r="A222" s="13"/>
      <c r="B222" s="239"/>
      <c r="C222" s="240"/>
      <c r="D222" s="232" t="s">
        <v>161</v>
      </c>
      <c r="E222" s="241" t="s">
        <v>1</v>
      </c>
      <c r="F222" s="242" t="s">
        <v>162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161</v>
      </c>
      <c r="AU222" s="248" t="s">
        <v>146</v>
      </c>
      <c r="AV222" s="13" t="s">
        <v>14</v>
      </c>
      <c r="AW222" s="13" t="s">
        <v>33</v>
      </c>
      <c r="AX222" s="13" t="s">
        <v>77</v>
      </c>
      <c r="AY222" s="248" t="s">
        <v>145</v>
      </c>
    </row>
    <row r="223" s="13" customFormat="1">
      <c r="A223" s="13"/>
      <c r="B223" s="239"/>
      <c r="C223" s="240"/>
      <c r="D223" s="232" t="s">
        <v>161</v>
      </c>
      <c r="E223" s="241" t="s">
        <v>1</v>
      </c>
      <c r="F223" s="242" t="s">
        <v>163</v>
      </c>
      <c r="G223" s="240"/>
      <c r="H223" s="241" t="s">
        <v>1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161</v>
      </c>
      <c r="AU223" s="248" t="s">
        <v>146</v>
      </c>
      <c r="AV223" s="13" t="s">
        <v>14</v>
      </c>
      <c r="AW223" s="13" t="s">
        <v>33</v>
      </c>
      <c r="AX223" s="13" t="s">
        <v>77</v>
      </c>
      <c r="AY223" s="248" t="s">
        <v>145</v>
      </c>
    </row>
    <row r="224" s="14" customFormat="1">
      <c r="A224" s="14"/>
      <c r="B224" s="249"/>
      <c r="C224" s="250"/>
      <c r="D224" s="232" t="s">
        <v>161</v>
      </c>
      <c r="E224" s="251" t="s">
        <v>1</v>
      </c>
      <c r="F224" s="252" t="s">
        <v>14</v>
      </c>
      <c r="G224" s="250"/>
      <c r="H224" s="253">
        <v>1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161</v>
      </c>
      <c r="AU224" s="259" t="s">
        <v>146</v>
      </c>
      <c r="AV224" s="14" t="s">
        <v>86</v>
      </c>
      <c r="AW224" s="14" t="s">
        <v>33</v>
      </c>
      <c r="AX224" s="14" t="s">
        <v>77</v>
      </c>
      <c r="AY224" s="259" t="s">
        <v>145</v>
      </c>
    </row>
    <row r="225" s="13" customFormat="1">
      <c r="A225" s="13"/>
      <c r="B225" s="239"/>
      <c r="C225" s="240"/>
      <c r="D225" s="232" t="s">
        <v>161</v>
      </c>
      <c r="E225" s="241" t="s">
        <v>1</v>
      </c>
      <c r="F225" s="242" t="s">
        <v>245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161</v>
      </c>
      <c r="AU225" s="248" t="s">
        <v>146</v>
      </c>
      <c r="AV225" s="13" t="s">
        <v>14</v>
      </c>
      <c r="AW225" s="13" t="s">
        <v>33</v>
      </c>
      <c r="AX225" s="13" t="s">
        <v>77</v>
      </c>
      <c r="AY225" s="248" t="s">
        <v>145</v>
      </c>
    </row>
    <row r="226" s="14" customFormat="1">
      <c r="A226" s="14"/>
      <c r="B226" s="249"/>
      <c r="C226" s="250"/>
      <c r="D226" s="232" t="s">
        <v>161</v>
      </c>
      <c r="E226" s="251" t="s">
        <v>1</v>
      </c>
      <c r="F226" s="252" t="s">
        <v>240</v>
      </c>
      <c r="G226" s="250"/>
      <c r="H226" s="253">
        <v>2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161</v>
      </c>
      <c r="AU226" s="259" t="s">
        <v>146</v>
      </c>
      <c r="AV226" s="14" t="s">
        <v>86</v>
      </c>
      <c r="AW226" s="14" t="s">
        <v>33</v>
      </c>
      <c r="AX226" s="14" t="s">
        <v>77</v>
      </c>
      <c r="AY226" s="259" t="s">
        <v>145</v>
      </c>
    </row>
    <row r="227" s="13" customFormat="1">
      <c r="A227" s="13"/>
      <c r="B227" s="239"/>
      <c r="C227" s="240"/>
      <c r="D227" s="232" t="s">
        <v>161</v>
      </c>
      <c r="E227" s="241" t="s">
        <v>1</v>
      </c>
      <c r="F227" s="242" t="s">
        <v>246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161</v>
      </c>
      <c r="AU227" s="248" t="s">
        <v>146</v>
      </c>
      <c r="AV227" s="13" t="s">
        <v>14</v>
      </c>
      <c r="AW227" s="13" t="s">
        <v>33</v>
      </c>
      <c r="AX227" s="13" t="s">
        <v>77</v>
      </c>
      <c r="AY227" s="248" t="s">
        <v>145</v>
      </c>
    </row>
    <row r="228" s="14" customFormat="1">
      <c r="A228" s="14"/>
      <c r="B228" s="249"/>
      <c r="C228" s="250"/>
      <c r="D228" s="232" t="s">
        <v>161</v>
      </c>
      <c r="E228" s="251" t="s">
        <v>1</v>
      </c>
      <c r="F228" s="252" t="s">
        <v>14</v>
      </c>
      <c r="G228" s="250"/>
      <c r="H228" s="253">
        <v>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161</v>
      </c>
      <c r="AU228" s="259" t="s">
        <v>146</v>
      </c>
      <c r="AV228" s="14" t="s">
        <v>86</v>
      </c>
      <c r="AW228" s="14" t="s">
        <v>33</v>
      </c>
      <c r="AX228" s="14" t="s">
        <v>77</v>
      </c>
      <c r="AY228" s="259" t="s">
        <v>145</v>
      </c>
    </row>
    <row r="229" s="16" customFormat="1">
      <c r="A229" s="16"/>
      <c r="B229" s="271"/>
      <c r="C229" s="272"/>
      <c r="D229" s="232" t="s">
        <v>161</v>
      </c>
      <c r="E229" s="273" t="s">
        <v>1</v>
      </c>
      <c r="F229" s="274" t="s">
        <v>244</v>
      </c>
      <c r="G229" s="272"/>
      <c r="H229" s="275">
        <v>4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161</v>
      </c>
      <c r="AU229" s="281" t="s">
        <v>146</v>
      </c>
      <c r="AV229" s="16" t="s">
        <v>146</v>
      </c>
      <c r="AW229" s="16" t="s">
        <v>33</v>
      </c>
      <c r="AX229" s="16" t="s">
        <v>77</v>
      </c>
      <c r="AY229" s="281" t="s">
        <v>145</v>
      </c>
    </row>
    <row r="230" s="15" customFormat="1">
      <c r="A230" s="15"/>
      <c r="B230" s="260"/>
      <c r="C230" s="261"/>
      <c r="D230" s="232" t="s">
        <v>161</v>
      </c>
      <c r="E230" s="262" t="s">
        <v>1</v>
      </c>
      <c r="F230" s="263" t="s">
        <v>165</v>
      </c>
      <c r="G230" s="261"/>
      <c r="H230" s="264">
        <v>11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161</v>
      </c>
      <c r="AU230" s="270" t="s">
        <v>146</v>
      </c>
      <c r="AV230" s="15" t="s">
        <v>155</v>
      </c>
      <c r="AW230" s="15" t="s">
        <v>33</v>
      </c>
      <c r="AX230" s="15" t="s">
        <v>14</v>
      </c>
      <c r="AY230" s="270" t="s">
        <v>145</v>
      </c>
    </row>
    <row r="231" s="2" customFormat="1" ht="37.8" customHeight="1">
      <c r="A231" s="39"/>
      <c r="B231" s="40"/>
      <c r="C231" s="219" t="s">
        <v>247</v>
      </c>
      <c r="D231" s="219" t="s">
        <v>150</v>
      </c>
      <c r="E231" s="220" t="s">
        <v>248</v>
      </c>
      <c r="F231" s="221" t="s">
        <v>249</v>
      </c>
      <c r="G231" s="222" t="s">
        <v>175</v>
      </c>
      <c r="H231" s="223">
        <v>66.180000000000007</v>
      </c>
      <c r="I231" s="224"/>
      <c r="J231" s="225">
        <f>ROUND(I231*H231,2)</f>
        <v>0</v>
      </c>
      <c r="K231" s="221" t="s">
        <v>154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0.00941</v>
      </c>
      <c r="R231" s="228">
        <f>Q231*H231</f>
        <v>0.62275380000000002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155</v>
      </c>
      <c r="AT231" s="230" t="s">
        <v>150</v>
      </c>
      <c r="AU231" s="230" t="s">
        <v>146</v>
      </c>
      <c r="AY231" s="18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14</v>
      </c>
      <c r="BK231" s="231">
        <f>ROUND(I231*H231,2)</f>
        <v>0</v>
      </c>
      <c r="BL231" s="18" t="s">
        <v>155</v>
      </c>
      <c r="BM231" s="230" t="s">
        <v>250</v>
      </c>
    </row>
    <row r="232" s="2" customFormat="1">
      <c r="A232" s="39"/>
      <c r="B232" s="40"/>
      <c r="C232" s="41"/>
      <c r="D232" s="232" t="s">
        <v>157</v>
      </c>
      <c r="E232" s="41"/>
      <c r="F232" s="233" t="s">
        <v>251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157</v>
      </c>
      <c r="AU232" s="18" t="s">
        <v>146</v>
      </c>
    </row>
    <row r="233" s="2" customFormat="1">
      <c r="A233" s="39"/>
      <c r="B233" s="40"/>
      <c r="C233" s="41"/>
      <c r="D233" s="237" t="s">
        <v>159</v>
      </c>
      <c r="E233" s="41"/>
      <c r="F233" s="238" t="s">
        <v>252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159</v>
      </c>
      <c r="AU233" s="18" t="s">
        <v>146</v>
      </c>
    </row>
    <row r="234" s="13" customFormat="1">
      <c r="A234" s="13"/>
      <c r="B234" s="239"/>
      <c r="C234" s="240"/>
      <c r="D234" s="232" t="s">
        <v>161</v>
      </c>
      <c r="E234" s="241" t="s">
        <v>1</v>
      </c>
      <c r="F234" s="242" t="s">
        <v>162</v>
      </c>
      <c r="G234" s="240"/>
      <c r="H234" s="241" t="s">
        <v>1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161</v>
      </c>
      <c r="AU234" s="248" t="s">
        <v>146</v>
      </c>
      <c r="AV234" s="13" t="s">
        <v>14</v>
      </c>
      <c r="AW234" s="13" t="s">
        <v>33</v>
      </c>
      <c r="AX234" s="13" t="s">
        <v>77</v>
      </c>
      <c r="AY234" s="248" t="s">
        <v>145</v>
      </c>
    </row>
    <row r="235" s="13" customFormat="1">
      <c r="A235" s="13"/>
      <c r="B235" s="239"/>
      <c r="C235" s="240"/>
      <c r="D235" s="232" t="s">
        <v>161</v>
      </c>
      <c r="E235" s="241" t="s">
        <v>1</v>
      </c>
      <c r="F235" s="242" t="s">
        <v>222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161</v>
      </c>
      <c r="AU235" s="248" t="s">
        <v>146</v>
      </c>
      <c r="AV235" s="13" t="s">
        <v>14</v>
      </c>
      <c r="AW235" s="13" t="s">
        <v>33</v>
      </c>
      <c r="AX235" s="13" t="s">
        <v>77</v>
      </c>
      <c r="AY235" s="248" t="s">
        <v>145</v>
      </c>
    </row>
    <row r="236" s="14" customFormat="1">
      <c r="A236" s="14"/>
      <c r="B236" s="249"/>
      <c r="C236" s="250"/>
      <c r="D236" s="232" t="s">
        <v>161</v>
      </c>
      <c r="E236" s="251" t="s">
        <v>1</v>
      </c>
      <c r="F236" s="252" t="s">
        <v>223</v>
      </c>
      <c r="G236" s="250"/>
      <c r="H236" s="253">
        <v>66.180000000000007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161</v>
      </c>
      <c r="AU236" s="259" t="s">
        <v>146</v>
      </c>
      <c r="AV236" s="14" t="s">
        <v>86</v>
      </c>
      <c r="AW236" s="14" t="s">
        <v>33</v>
      </c>
      <c r="AX236" s="14" t="s">
        <v>77</v>
      </c>
      <c r="AY236" s="259" t="s">
        <v>145</v>
      </c>
    </row>
    <row r="237" s="15" customFormat="1">
      <c r="A237" s="15"/>
      <c r="B237" s="260"/>
      <c r="C237" s="261"/>
      <c r="D237" s="232" t="s">
        <v>161</v>
      </c>
      <c r="E237" s="262" t="s">
        <v>1</v>
      </c>
      <c r="F237" s="263" t="s">
        <v>165</v>
      </c>
      <c r="G237" s="261"/>
      <c r="H237" s="264">
        <v>66.180000000000007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161</v>
      </c>
      <c r="AU237" s="270" t="s">
        <v>146</v>
      </c>
      <c r="AV237" s="15" t="s">
        <v>155</v>
      </c>
      <c r="AW237" s="15" t="s">
        <v>33</v>
      </c>
      <c r="AX237" s="15" t="s">
        <v>14</v>
      </c>
      <c r="AY237" s="270" t="s">
        <v>145</v>
      </c>
    </row>
    <row r="238" s="2" customFormat="1" ht="24.15" customHeight="1">
      <c r="A238" s="39"/>
      <c r="B238" s="40"/>
      <c r="C238" s="219" t="s">
        <v>8</v>
      </c>
      <c r="D238" s="219" t="s">
        <v>150</v>
      </c>
      <c r="E238" s="220" t="s">
        <v>253</v>
      </c>
      <c r="F238" s="221" t="s">
        <v>254</v>
      </c>
      <c r="G238" s="222" t="s">
        <v>175</v>
      </c>
      <c r="H238" s="223">
        <v>162.07400000000001</v>
      </c>
      <c r="I238" s="224"/>
      <c r="J238" s="225">
        <f>ROUND(I238*H238,2)</f>
        <v>0</v>
      </c>
      <c r="K238" s="221" t="s">
        <v>154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0.0014</v>
      </c>
      <c r="R238" s="228">
        <f>Q238*H238</f>
        <v>0.22690360000000001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155</v>
      </c>
      <c r="AT238" s="230" t="s">
        <v>150</v>
      </c>
      <c r="AU238" s="230" t="s">
        <v>146</v>
      </c>
      <c r="AY238" s="18" t="s">
        <v>145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14</v>
      </c>
      <c r="BK238" s="231">
        <f>ROUND(I238*H238,2)</f>
        <v>0</v>
      </c>
      <c r="BL238" s="18" t="s">
        <v>155</v>
      </c>
      <c r="BM238" s="230" t="s">
        <v>255</v>
      </c>
    </row>
    <row r="239" s="2" customFormat="1">
      <c r="A239" s="39"/>
      <c r="B239" s="40"/>
      <c r="C239" s="41"/>
      <c r="D239" s="232" t="s">
        <v>157</v>
      </c>
      <c r="E239" s="41"/>
      <c r="F239" s="233" t="s">
        <v>256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146</v>
      </c>
    </row>
    <row r="240" s="2" customFormat="1">
      <c r="A240" s="39"/>
      <c r="B240" s="40"/>
      <c r="C240" s="41"/>
      <c r="D240" s="237" t="s">
        <v>159</v>
      </c>
      <c r="E240" s="41"/>
      <c r="F240" s="238" t="s">
        <v>257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159</v>
      </c>
      <c r="AU240" s="18" t="s">
        <v>146</v>
      </c>
    </row>
    <row r="241" s="13" customFormat="1">
      <c r="A241" s="13"/>
      <c r="B241" s="239"/>
      <c r="C241" s="240"/>
      <c r="D241" s="232" t="s">
        <v>161</v>
      </c>
      <c r="E241" s="241" t="s">
        <v>1</v>
      </c>
      <c r="F241" s="242" t="s">
        <v>162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161</v>
      </c>
      <c r="AU241" s="248" t="s">
        <v>146</v>
      </c>
      <c r="AV241" s="13" t="s">
        <v>14</v>
      </c>
      <c r="AW241" s="13" t="s">
        <v>33</v>
      </c>
      <c r="AX241" s="13" t="s">
        <v>77</v>
      </c>
      <c r="AY241" s="248" t="s">
        <v>145</v>
      </c>
    </row>
    <row r="242" s="13" customFormat="1">
      <c r="A242" s="13"/>
      <c r="B242" s="239"/>
      <c r="C242" s="240"/>
      <c r="D242" s="232" t="s">
        <v>161</v>
      </c>
      <c r="E242" s="241" t="s">
        <v>1</v>
      </c>
      <c r="F242" s="242" t="s">
        <v>163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161</v>
      </c>
      <c r="AU242" s="248" t="s">
        <v>146</v>
      </c>
      <c r="AV242" s="13" t="s">
        <v>14</v>
      </c>
      <c r="AW242" s="13" t="s">
        <v>33</v>
      </c>
      <c r="AX242" s="13" t="s">
        <v>77</v>
      </c>
      <c r="AY242" s="248" t="s">
        <v>145</v>
      </c>
    </row>
    <row r="243" s="14" customFormat="1">
      <c r="A243" s="14"/>
      <c r="B243" s="249"/>
      <c r="C243" s="250"/>
      <c r="D243" s="232" t="s">
        <v>161</v>
      </c>
      <c r="E243" s="251" t="s">
        <v>1</v>
      </c>
      <c r="F243" s="252" t="s">
        <v>189</v>
      </c>
      <c r="G243" s="250"/>
      <c r="H243" s="253">
        <v>7.7000000000000002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161</v>
      </c>
      <c r="AU243" s="259" t="s">
        <v>146</v>
      </c>
      <c r="AV243" s="14" t="s">
        <v>86</v>
      </c>
      <c r="AW243" s="14" t="s">
        <v>33</v>
      </c>
      <c r="AX243" s="14" t="s">
        <v>77</v>
      </c>
      <c r="AY243" s="259" t="s">
        <v>145</v>
      </c>
    </row>
    <row r="244" s="13" customFormat="1">
      <c r="A244" s="13"/>
      <c r="B244" s="239"/>
      <c r="C244" s="240"/>
      <c r="D244" s="232" t="s">
        <v>161</v>
      </c>
      <c r="E244" s="241" t="s">
        <v>1</v>
      </c>
      <c r="F244" s="242" t="s">
        <v>258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161</v>
      </c>
      <c r="AU244" s="248" t="s">
        <v>146</v>
      </c>
      <c r="AV244" s="13" t="s">
        <v>14</v>
      </c>
      <c r="AW244" s="13" t="s">
        <v>33</v>
      </c>
      <c r="AX244" s="13" t="s">
        <v>77</v>
      </c>
      <c r="AY244" s="248" t="s">
        <v>145</v>
      </c>
    </row>
    <row r="245" s="14" customFormat="1">
      <c r="A245" s="14"/>
      <c r="B245" s="249"/>
      <c r="C245" s="250"/>
      <c r="D245" s="232" t="s">
        <v>161</v>
      </c>
      <c r="E245" s="251" t="s">
        <v>1</v>
      </c>
      <c r="F245" s="252" t="s">
        <v>189</v>
      </c>
      <c r="G245" s="250"/>
      <c r="H245" s="253">
        <v>7.7000000000000002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161</v>
      </c>
      <c r="AU245" s="259" t="s">
        <v>146</v>
      </c>
      <c r="AV245" s="14" t="s">
        <v>86</v>
      </c>
      <c r="AW245" s="14" t="s">
        <v>33</v>
      </c>
      <c r="AX245" s="14" t="s">
        <v>77</v>
      </c>
      <c r="AY245" s="259" t="s">
        <v>145</v>
      </c>
    </row>
    <row r="246" s="16" customFormat="1">
      <c r="A246" s="16"/>
      <c r="B246" s="271"/>
      <c r="C246" s="272"/>
      <c r="D246" s="232" t="s">
        <v>161</v>
      </c>
      <c r="E246" s="273" t="s">
        <v>1</v>
      </c>
      <c r="F246" s="274" t="s">
        <v>244</v>
      </c>
      <c r="G246" s="272"/>
      <c r="H246" s="275">
        <v>15.4</v>
      </c>
      <c r="I246" s="276"/>
      <c r="J246" s="272"/>
      <c r="K246" s="272"/>
      <c r="L246" s="277"/>
      <c r="M246" s="278"/>
      <c r="N246" s="279"/>
      <c r="O246" s="279"/>
      <c r="P246" s="279"/>
      <c r="Q246" s="279"/>
      <c r="R246" s="279"/>
      <c r="S246" s="279"/>
      <c r="T246" s="280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1" t="s">
        <v>161</v>
      </c>
      <c r="AU246" s="281" t="s">
        <v>146</v>
      </c>
      <c r="AV246" s="16" t="s">
        <v>146</v>
      </c>
      <c r="AW246" s="16" t="s">
        <v>33</v>
      </c>
      <c r="AX246" s="16" t="s">
        <v>77</v>
      </c>
      <c r="AY246" s="281" t="s">
        <v>145</v>
      </c>
    </row>
    <row r="247" s="13" customFormat="1">
      <c r="A247" s="13"/>
      <c r="B247" s="239"/>
      <c r="C247" s="240"/>
      <c r="D247" s="232" t="s">
        <v>161</v>
      </c>
      <c r="E247" s="241" t="s">
        <v>1</v>
      </c>
      <c r="F247" s="242" t="s">
        <v>163</v>
      </c>
      <c r="G247" s="240"/>
      <c r="H247" s="241" t="s">
        <v>1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161</v>
      </c>
      <c r="AU247" s="248" t="s">
        <v>146</v>
      </c>
      <c r="AV247" s="13" t="s">
        <v>14</v>
      </c>
      <c r="AW247" s="13" t="s">
        <v>33</v>
      </c>
      <c r="AX247" s="13" t="s">
        <v>77</v>
      </c>
      <c r="AY247" s="248" t="s">
        <v>145</v>
      </c>
    </row>
    <row r="248" s="14" customFormat="1">
      <c r="A248" s="14"/>
      <c r="B248" s="249"/>
      <c r="C248" s="250"/>
      <c r="D248" s="232" t="s">
        <v>161</v>
      </c>
      <c r="E248" s="251" t="s">
        <v>1</v>
      </c>
      <c r="F248" s="252" t="s">
        <v>259</v>
      </c>
      <c r="G248" s="250"/>
      <c r="H248" s="253">
        <v>24.149999999999999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161</v>
      </c>
      <c r="AU248" s="259" t="s">
        <v>146</v>
      </c>
      <c r="AV248" s="14" t="s">
        <v>86</v>
      </c>
      <c r="AW248" s="14" t="s">
        <v>33</v>
      </c>
      <c r="AX248" s="14" t="s">
        <v>77</v>
      </c>
      <c r="AY248" s="259" t="s">
        <v>145</v>
      </c>
    </row>
    <row r="249" s="14" customFormat="1">
      <c r="A249" s="14"/>
      <c r="B249" s="249"/>
      <c r="C249" s="250"/>
      <c r="D249" s="232" t="s">
        <v>161</v>
      </c>
      <c r="E249" s="251" t="s">
        <v>1</v>
      </c>
      <c r="F249" s="252" t="s">
        <v>260</v>
      </c>
      <c r="G249" s="250"/>
      <c r="H249" s="253">
        <v>-1.5760000000000001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161</v>
      </c>
      <c r="AU249" s="259" t="s">
        <v>146</v>
      </c>
      <c r="AV249" s="14" t="s">
        <v>86</v>
      </c>
      <c r="AW249" s="14" t="s">
        <v>33</v>
      </c>
      <c r="AX249" s="14" t="s">
        <v>77</v>
      </c>
      <c r="AY249" s="259" t="s">
        <v>145</v>
      </c>
    </row>
    <row r="250" s="13" customFormat="1">
      <c r="A250" s="13"/>
      <c r="B250" s="239"/>
      <c r="C250" s="240"/>
      <c r="D250" s="232" t="s">
        <v>161</v>
      </c>
      <c r="E250" s="241" t="s">
        <v>1</v>
      </c>
      <c r="F250" s="242" t="s">
        <v>258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161</v>
      </c>
      <c r="AU250" s="248" t="s">
        <v>146</v>
      </c>
      <c r="AV250" s="13" t="s">
        <v>14</v>
      </c>
      <c r="AW250" s="13" t="s">
        <v>33</v>
      </c>
      <c r="AX250" s="13" t="s">
        <v>77</v>
      </c>
      <c r="AY250" s="248" t="s">
        <v>145</v>
      </c>
    </row>
    <row r="251" s="14" customFormat="1">
      <c r="A251" s="14"/>
      <c r="B251" s="249"/>
      <c r="C251" s="250"/>
      <c r="D251" s="232" t="s">
        <v>161</v>
      </c>
      <c r="E251" s="251" t="s">
        <v>1</v>
      </c>
      <c r="F251" s="252" t="s">
        <v>261</v>
      </c>
      <c r="G251" s="250"/>
      <c r="H251" s="253">
        <v>16.100000000000001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161</v>
      </c>
      <c r="AU251" s="259" t="s">
        <v>146</v>
      </c>
      <c r="AV251" s="14" t="s">
        <v>86</v>
      </c>
      <c r="AW251" s="14" t="s">
        <v>33</v>
      </c>
      <c r="AX251" s="14" t="s">
        <v>77</v>
      </c>
      <c r="AY251" s="259" t="s">
        <v>145</v>
      </c>
    </row>
    <row r="252" s="13" customFormat="1">
      <c r="A252" s="13"/>
      <c r="B252" s="239"/>
      <c r="C252" s="240"/>
      <c r="D252" s="232" t="s">
        <v>161</v>
      </c>
      <c r="E252" s="241" t="s">
        <v>1</v>
      </c>
      <c r="F252" s="242" t="s">
        <v>245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161</v>
      </c>
      <c r="AU252" s="248" t="s">
        <v>146</v>
      </c>
      <c r="AV252" s="13" t="s">
        <v>14</v>
      </c>
      <c r="AW252" s="13" t="s">
        <v>33</v>
      </c>
      <c r="AX252" s="13" t="s">
        <v>77</v>
      </c>
      <c r="AY252" s="248" t="s">
        <v>145</v>
      </c>
    </row>
    <row r="253" s="14" customFormat="1">
      <c r="A253" s="14"/>
      <c r="B253" s="249"/>
      <c r="C253" s="250"/>
      <c r="D253" s="232" t="s">
        <v>161</v>
      </c>
      <c r="E253" s="251" t="s">
        <v>1</v>
      </c>
      <c r="F253" s="252" t="s">
        <v>262</v>
      </c>
      <c r="G253" s="250"/>
      <c r="H253" s="253">
        <v>25.5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161</v>
      </c>
      <c r="AU253" s="259" t="s">
        <v>146</v>
      </c>
      <c r="AV253" s="14" t="s">
        <v>86</v>
      </c>
      <c r="AW253" s="14" t="s">
        <v>33</v>
      </c>
      <c r="AX253" s="14" t="s">
        <v>77</v>
      </c>
      <c r="AY253" s="259" t="s">
        <v>145</v>
      </c>
    </row>
    <row r="254" s="13" customFormat="1">
      <c r="A254" s="13"/>
      <c r="B254" s="239"/>
      <c r="C254" s="240"/>
      <c r="D254" s="232" t="s">
        <v>161</v>
      </c>
      <c r="E254" s="241" t="s">
        <v>1</v>
      </c>
      <c r="F254" s="242" t="s">
        <v>263</v>
      </c>
      <c r="G254" s="240"/>
      <c r="H254" s="241" t="s">
        <v>1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161</v>
      </c>
      <c r="AU254" s="248" t="s">
        <v>146</v>
      </c>
      <c r="AV254" s="13" t="s">
        <v>14</v>
      </c>
      <c r="AW254" s="13" t="s">
        <v>33</v>
      </c>
      <c r="AX254" s="13" t="s">
        <v>77</v>
      </c>
      <c r="AY254" s="248" t="s">
        <v>145</v>
      </c>
    </row>
    <row r="255" s="14" customFormat="1">
      <c r="A255" s="14"/>
      <c r="B255" s="249"/>
      <c r="C255" s="250"/>
      <c r="D255" s="232" t="s">
        <v>161</v>
      </c>
      <c r="E255" s="251" t="s">
        <v>1</v>
      </c>
      <c r="F255" s="252" t="s">
        <v>264</v>
      </c>
      <c r="G255" s="250"/>
      <c r="H255" s="253">
        <v>37.5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161</v>
      </c>
      <c r="AU255" s="259" t="s">
        <v>146</v>
      </c>
      <c r="AV255" s="14" t="s">
        <v>86</v>
      </c>
      <c r="AW255" s="14" t="s">
        <v>33</v>
      </c>
      <c r="AX255" s="14" t="s">
        <v>77</v>
      </c>
      <c r="AY255" s="259" t="s">
        <v>145</v>
      </c>
    </row>
    <row r="256" s="13" customFormat="1">
      <c r="A256" s="13"/>
      <c r="B256" s="239"/>
      <c r="C256" s="240"/>
      <c r="D256" s="232" t="s">
        <v>161</v>
      </c>
      <c r="E256" s="241" t="s">
        <v>1</v>
      </c>
      <c r="F256" s="242" t="s">
        <v>265</v>
      </c>
      <c r="G256" s="240"/>
      <c r="H256" s="241" t="s">
        <v>1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161</v>
      </c>
      <c r="AU256" s="248" t="s">
        <v>146</v>
      </c>
      <c r="AV256" s="13" t="s">
        <v>14</v>
      </c>
      <c r="AW256" s="13" t="s">
        <v>33</v>
      </c>
      <c r="AX256" s="13" t="s">
        <v>77</v>
      </c>
      <c r="AY256" s="248" t="s">
        <v>145</v>
      </c>
    </row>
    <row r="257" s="14" customFormat="1">
      <c r="A257" s="14"/>
      <c r="B257" s="249"/>
      <c r="C257" s="250"/>
      <c r="D257" s="232" t="s">
        <v>161</v>
      </c>
      <c r="E257" s="251" t="s">
        <v>1</v>
      </c>
      <c r="F257" s="252" t="s">
        <v>266</v>
      </c>
      <c r="G257" s="250"/>
      <c r="H257" s="253">
        <v>11.025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161</v>
      </c>
      <c r="AU257" s="259" t="s">
        <v>146</v>
      </c>
      <c r="AV257" s="14" t="s">
        <v>86</v>
      </c>
      <c r="AW257" s="14" t="s">
        <v>33</v>
      </c>
      <c r="AX257" s="14" t="s">
        <v>77</v>
      </c>
      <c r="AY257" s="259" t="s">
        <v>145</v>
      </c>
    </row>
    <row r="258" s="13" customFormat="1">
      <c r="A258" s="13"/>
      <c r="B258" s="239"/>
      <c r="C258" s="240"/>
      <c r="D258" s="232" t="s">
        <v>161</v>
      </c>
      <c r="E258" s="241" t="s">
        <v>1</v>
      </c>
      <c r="F258" s="242" t="s">
        <v>246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161</v>
      </c>
      <c r="AU258" s="248" t="s">
        <v>146</v>
      </c>
      <c r="AV258" s="13" t="s">
        <v>14</v>
      </c>
      <c r="AW258" s="13" t="s">
        <v>33</v>
      </c>
      <c r="AX258" s="13" t="s">
        <v>77</v>
      </c>
      <c r="AY258" s="248" t="s">
        <v>145</v>
      </c>
    </row>
    <row r="259" s="14" customFormat="1">
      <c r="A259" s="14"/>
      <c r="B259" s="249"/>
      <c r="C259" s="250"/>
      <c r="D259" s="232" t="s">
        <v>161</v>
      </c>
      <c r="E259" s="251" t="s">
        <v>1</v>
      </c>
      <c r="F259" s="252" t="s">
        <v>267</v>
      </c>
      <c r="G259" s="250"/>
      <c r="H259" s="253">
        <v>33.975000000000001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161</v>
      </c>
      <c r="AU259" s="259" t="s">
        <v>146</v>
      </c>
      <c r="AV259" s="14" t="s">
        <v>86</v>
      </c>
      <c r="AW259" s="14" t="s">
        <v>33</v>
      </c>
      <c r="AX259" s="14" t="s">
        <v>77</v>
      </c>
      <c r="AY259" s="259" t="s">
        <v>145</v>
      </c>
    </row>
    <row r="260" s="16" customFormat="1">
      <c r="A260" s="16"/>
      <c r="B260" s="271"/>
      <c r="C260" s="272"/>
      <c r="D260" s="232" t="s">
        <v>161</v>
      </c>
      <c r="E260" s="273" t="s">
        <v>1</v>
      </c>
      <c r="F260" s="274" t="s">
        <v>244</v>
      </c>
      <c r="G260" s="272"/>
      <c r="H260" s="275">
        <v>146.67400000000001</v>
      </c>
      <c r="I260" s="276"/>
      <c r="J260" s="272"/>
      <c r="K260" s="272"/>
      <c r="L260" s="277"/>
      <c r="M260" s="278"/>
      <c r="N260" s="279"/>
      <c r="O260" s="279"/>
      <c r="P260" s="279"/>
      <c r="Q260" s="279"/>
      <c r="R260" s="279"/>
      <c r="S260" s="279"/>
      <c r="T260" s="280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1" t="s">
        <v>161</v>
      </c>
      <c r="AU260" s="281" t="s">
        <v>146</v>
      </c>
      <c r="AV260" s="16" t="s">
        <v>146</v>
      </c>
      <c r="AW260" s="16" t="s">
        <v>33</v>
      </c>
      <c r="AX260" s="16" t="s">
        <v>77</v>
      </c>
      <c r="AY260" s="281" t="s">
        <v>145</v>
      </c>
    </row>
    <row r="261" s="15" customFormat="1">
      <c r="A261" s="15"/>
      <c r="B261" s="260"/>
      <c r="C261" s="261"/>
      <c r="D261" s="232" t="s">
        <v>161</v>
      </c>
      <c r="E261" s="262" t="s">
        <v>1</v>
      </c>
      <c r="F261" s="263" t="s">
        <v>165</v>
      </c>
      <c r="G261" s="261"/>
      <c r="H261" s="264">
        <v>162.07400000000001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161</v>
      </c>
      <c r="AU261" s="270" t="s">
        <v>146</v>
      </c>
      <c r="AV261" s="15" t="s">
        <v>155</v>
      </c>
      <c r="AW261" s="15" t="s">
        <v>33</v>
      </c>
      <c r="AX261" s="15" t="s">
        <v>14</v>
      </c>
      <c r="AY261" s="270" t="s">
        <v>145</v>
      </c>
    </row>
    <row r="262" s="2" customFormat="1" ht="21.75" customHeight="1">
      <c r="A262" s="39"/>
      <c r="B262" s="40"/>
      <c r="C262" s="219" t="s">
        <v>268</v>
      </c>
      <c r="D262" s="219" t="s">
        <v>150</v>
      </c>
      <c r="E262" s="220" t="s">
        <v>269</v>
      </c>
      <c r="F262" s="221" t="s">
        <v>270</v>
      </c>
      <c r="G262" s="222" t="s">
        <v>175</v>
      </c>
      <c r="H262" s="223">
        <v>30.218</v>
      </c>
      <c r="I262" s="224"/>
      <c r="J262" s="225">
        <f>ROUND(I262*H262,2)</f>
        <v>0</v>
      </c>
      <c r="K262" s="221" t="s">
        <v>154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0.0025000000000000001</v>
      </c>
      <c r="R262" s="228">
        <f>Q262*H262</f>
        <v>0.075545000000000001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155</v>
      </c>
      <c r="AT262" s="230" t="s">
        <v>150</v>
      </c>
      <c r="AU262" s="230" t="s">
        <v>146</v>
      </c>
      <c r="AY262" s="18" t="s">
        <v>145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14</v>
      </c>
      <c r="BK262" s="231">
        <f>ROUND(I262*H262,2)</f>
        <v>0</v>
      </c>
      <c r="BL262" s="18" t="s">
        <v>155</v>
      </c>
      <c r="BM262" s="230" t="s">
        <v>271</v>
      </c>
    </row>
    <row r="263" s="2" customFormat="1">
      <c r="A263" s="39"/>
      <c r="B263" s="40"/>
      <c r="C263" s="41"/>
      <c r="D263" s="232" t="s">
        <v>157</v>
      </c>
      <c r="E263" s="41"/>
      <c r="F263" s="233" t="s">
        <v>272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157</v>
      </c>
      <c r="AU263" s="18" t="s">
        <v>146</v>
      </c>
    </row>
    <row r="264" s="2" customFormat="1">
      <c r="A264" s="39"/>
      <c r="B264" s="40"/>
      <c r="C264" s="41"/>
      <c r="D264" s="237" t="s">
        <v>159</v>
      </c>
      <c r="E264" s="41"/>
      <c r="F264" s="238" t="s">
        <v>273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159</v>
      </c>
      <c r="AU264" s="18" t="s">
        <v>146</v>
      </c>
    </row>
    <row r="265" s="13" customFormat="1">
      <c r="A265" s="13"/>
      <c r="B265" s="239"/>
      <c r="C265" s="240"/>
      <c r="D265" s="232" t="s">
        <v>161</v>
      </c>
      <c r="E265" s="241" t="s">
        <v>1</v>
      </c>
      <c r="F265" s="242" t="s">
        <v>162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161</v>
      </c>
      <c r="AU265" s="248" t="s">
        <v>146</v>
      </c>
      <c r="AV265" s="13" t="s">
        <v>14</v>
      </c>
      <c r="AW265" s="13" t="s">
        <v>33</v>
      </c>
      <c r="AX265" s="13" t="s">
        <v>77</v>
      </c>
      <c r="AY265" s="248" t="s">
        <v>145</v>
      </c>
    </row>
    <row r="266" s="13" customFormat="1">
      <c r="A266" s="13"/>
      <c r="B266" s="239"/>
      <c r="C266" s="240"/>
      <c r="D266" s="232" t="s">
        <v>161</v>
      </c>
      <c r="E266" s="241" t="s">
        <v>1</v>
      </c>
      <c r="F266" s="242" t="s">
        <v>163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161</v>
      </c>
      <c r="AU266" s="248" t="s">
        <v>146</v>
      </c>
      <c r="AV266" s="13" t="s">
        <v>14</v>
      </c>
      <c r="AW266" s="13" t="s">
        <v>33</v>
      </c>
      <c r="AX266" s="13" t="s">
        <v>77</v>
      </c>
      <c r="AY266" s="248" t="s">
        <v>145</v>
      </c>
    </row>
    <row r="267" s="14" customFormat="1">
      <c r="A267" s="14"/>
      <c r="B267" s="249"/>
      <c r="C267" s="250"/>
      <c r="D267" s="232" t="s">
        <v>161</v>
      </c>
      <c r="E267" s="251" t="s">
        <v>1</v>
      </c>
      <c r="F267" s="252" t="s">
        <v>274</v>
      </c>
      <c r="G267" s="250"/>
      <c r="H267" s="253">
        <v>18.199999999999999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161</v>
      </c>
      <c r="AU267" s="259" t="s">
        <v>146</v>
      </c>
      <c r="AV267" s="14" t="s">
        <v>86</v>
      </c>
      <c r="AW267" s="14" t="s">
        <v>33</v>
      </c>
      <c r="AX267" s="14" t="s">
        <v>77</v>
      </c>
      <c r="AY267" s="259" t="s">
        <v>145</v>
      </c>
    </row>
    <row r="268" s="14" customFormat="1">
      <c r="A268" s="14"/>
      <c r="B268" s="249"/>
      <c r="C268" s="250"/>
      <c r="D268" s="232" t="s">
        <v>161</v>
      </c>
      <c r="E268" s="251" t="s">
        <v>1</v>
      </c>
      <c r="F268" s="252" t="s">
        <v>275</v>
      </c>
      <c r="G268" s="250"/>
      <c r="H268" s="253">
        <v>0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161</v>
      </c>
      <c r="AU268" s="259" t="s">
        <v>146</v>
      </c>
      <c r="AV268" s="14" t="s">
        <v>86</v>
      </c>
      <c r="AW268" s="14" t="s">
        <v>33</v>
      </c>
      <c r="AX268" s="14" t="s">
        <v>77</v>
      </c>
      <c r="AY268" s="259" t="s">
        <v>145</v>
      </c>
    </row>
    <row r="269" s="16" customFormat="1">
      <c r="A269" s="16"/>
      <c r="B269" s="271"/>
      <c r="C269" s="272"/>
      <c r="D269" s="232" t="s">
        <v>161</v>
      </c>
      <c r="E269" s="273" t="s">
        <v>1</v>
      </c>
      <c r="F269" s="274" t="s">
        <v>244</v>
      </c>
      <c r="G269" s="272"/>
      <c r="H269" s="275">
        <v>18.199999999999999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1" t="s">
        <v>161</v>
      </c>
      <c r="AU269" s="281" t="s">
        <v>146</v>
      </c>
      <c r="AV269" s="16" t="s">
        <v>146</v>
      </c>
      <c r="AW269" s="16" t="s">
        <v>33</v>
      </c>
      <c r="AX269" s="16" t="s">
        <v>77</v>
      </c>
      <c r="AY269" s="281" t="s">
        <v>145</v>
      </c>
    </row>
    <row r="270" s="13" customFormat="1">
      <c r="A270" s="13"/>
      <c r="B270" s="239"/>
      <c r="C270" s="240"/>
      <c r="D270" s="232" t="s">
        <v>161</v>
      </c>
      <c r="E270" s="241" t="s">
        <v>1</v>
      </c>
      <c r="F270" s="242" t="s">
        <v>258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161</v>
      </c>
      <c r="AU270" s="248" t="s">
        <v>146</v>
      </c>
      <c r="AV270" s="13" t="s">
        <v>14</v>
      </c>
      <c r="AW270" s="13" t="s">
        <v>33</v>
      </c>
      <c r="AX270" s="13" t="s">
        <v>77</v>
      </c>
      <c r="AY270" s="248" t="s">
        <v>145</v>
      </c>
    </row>
    <row r="271" s="14" customFormat="1">
      <c r="A271" s="14"/>
      <c r="B271" s="249"/>
      <c r="C271" s="250"/>
      <c r="D271" s="232" t="s">
        <v>161</v>
      </c>
      <c r="E271" s="251" t="s">
        <v>1</v>
      </c>
      <c r="F271" s="252" t="s">
        <v>276</v>
      </c>
      <c r="G271" s="250"/>
      <c r="H271" s="253">
        <v>13.199999999999999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161</v>
      </c>
      <c r="AU271" s="259" t="s">
        <v>146</v>
      </c>
      <c r="AV271" s="14" t="s">
        <v>86</v>
      </c>
      <c r="AW271" s="14" t="s">
        <v>33</v>
      </c>
      <c r="AX271" s="14" t="s">
        <v>77</v>
      </c>
      <c r="AY271" s="259" t="s">
        <v>145</v>
      </c>
    </row>
    <row r="272" s="14" customFormat="1">
      <c r="A272" s="14"/>
      <c r="B272" s="249"/>
      <c r="C272" s="250"/>
      <c r="D272" s="232" t="s">
        <v>161</v>
      </c>
      <c r="E272" s="251" t="s">
        <v>1</v>
      </c>
      <c r="F272" s="252" t="s">
        <v>277</v>
      </c>
      <c r="G272" s="250"/>
      <c r="H272" s="253">
        <v>-1.1819999999999999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161</v>
      </c>
      <c r="AU272" s="259" t="s">
        <v>146</v>
      </c>
      <c r="AV272" s="14" t="s">
        <v>86</v>
      </c>
      <c r="AW272" s="14" t="s">
        <v>33</v>
      </c>
      <c r="AX272" s="14" t="s">
        <v>77</v>
      </c>
      <c r="AY272" s="259" t="s">
        <v>145</v>
      </c>
    </row>
    <row r="273" s="16" customFormat="1">
      <c r="A273" s="16"/>
      <c r="B273" s="271"/>
      <c r="C273" s="272"/>
      <c r="D273" s="232" t="s">
        <v>161</v>
      </c>
      <c r="E273" s="273" t="s">
        <v>1</v>
      </c>
      <c r="F273" s="274" t="s">
        <v>244</v>
      </c>
      <c r="G273" s="272"/>
      <c r="H273" s="275">
        <v>12.018000000000001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1" t="s">
        <v>161</v>
      </c>
      <c r="AU273" s="281" t="s">
        <v>146</v>
      </c>
      <c r="AV273" s="16" t="s">
        <v>146</v>
      </c>
      <c r="AW273" s="16" t="s">
        <v>33</v>
      </c>
      <c r="AX273" s="16" t="s">
        <v>77</v>
      </c>
      <c r="AY273" s="281" t="s">
        <v>145</v>
      </c>
    </row>
    <row r="274" s="15" customFormat="1">
      <c r="A274" s="15"/>
      <c r="B274" s="260"/>
      <c r="C274" s="261"/>
      <c r="D274" s="232" t="s">
        <v>161</v>
      </c>
      <c r="E274" s="262" t="s">
        <v>1</v>
      </c>
      <c r="F274" s="263" t="s">
        <v>165</v>
      </c>
      <c r="G274" s="261"/>
      <c r="H274" s="264">
        <v>30.218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161</v>
      </c>
      <c r="AU274" s="270" t="s">
        <v>146</v>
      </c>
      <c r="AV274" s="15" t="s">
        <v>155</v>
      </c>
      <c r="AW274" s="15" t="s">
        <v>33</v>
      </c>
      <c r="AX274" s="15" t="s">
        <v>14</v>
      </c>
      <c r="AY274" s="270" t="s">
        <v>145</v>
      </c>
    </row>
    <row r="275" s="2" customFormat="1" ht="21.75" customHeight="1">
      <c r="A275" s="39"/>
      <c r="B275" s="40"/>
      <c r="C275" s="219" t="s">
        <v>278</v>
      </c>
      <c r="D275" s="219" t="s">
        <v>150</v>
      </c>
      <c r="E275" s="220" t="s">
        <v>279</v>
      </c>
      <c r="F275" s="221" t="s">
        <v>280</v>
      </c>
      <c r="G275" s="222" t="s">
        <v>175</v>
      </c>
      <c r="H275" s="223">
        <v>8.5519999999999996</v>
      </c>
      <c r="I275" s="224"/>
      <c r="J275" s="225">
        <f>ROUND(I275*H275,2)</f>
        <v>0</v>
      </c>
      <c r="K275" s="221" t="s">
        <v>154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0.056000000000000001</v>
      </c>
      <c r="R275" s="228">
        <f>Q275*H275</f>
        <v>0.478912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155</v>
      </c>
      <c r="AT275" s="230" t="s">
        <v>150</v>
      </c>
      <c r="AU275" s="230" t="s">
        <v>146</v>
      </c>
      <c r="AY275" s="18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14</v>
      </c>
      <c r="BK275" s="231">
        <f>ROUND(I275*H275,2)</f>
        <v>0</v>
      </c>
      <c r="BL275" s="18" t="s">
        <v>155</v>
      </c>
      <c r="BM275" s="230" t="s">
        <v>281</v>
      </c>
    </row>
    <row r="276" s="2" customFormat="1">
      <c r="A276" s="39"/>
      <c r="B276" s="40"/>
      <c r="C276" s="41"/>
      <c r="D276" s="232" t="s">
        <v>157</v>
      </c>
      <c r="E276" s="41"/>
      <c r="F276" s="233" t="s">
        <v>282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157</v>
      </c>
      <c r="AU276" s="18" t="s">
        <v>146</v>
      </c>
    </row>
    <row r="277" s="2" customFormat="1">
      <c r="A277" s="39"/>
      <c r="B277" s="40"/>
      <c r="C277" s="41"/>
      <c r="D277" s="237" t="s">
        <v>159</v>
      </c>
      <c r="E277" s="41"/>
      <c r="F277" s="238" t="s">
        <v>283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159</v>
      </c>
      <c r="AU277" s="18" t="s">
        <v>146</v>
      </c>
    </row>
    <row r="278" s="14" customFormat="1">
      <c r="A278" s="14"/>
      <c r="B278" s="249"/>
      <c r="C278" s="250"/>
      <c r="D278" s="232" t="s">
        <v>161</v>
      </c>
      <c r="E278" s="251" t="s">
        <v>1</v>
      </c>
      <c r="F278" s="252" t="s">
        <v>284</v>
      </c>
      <c r="G278" s="250"/>
      <c r="H278" s="253">
        <v>4.2619999999999996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161</v>
      </c>
      <c r="AU278" s="259" t="s">
        <v>146</v>
      </c>
      <c r="AV278" s="14" t="s">
        <v>86</v>
      </c>
      <c r="AW278" s="14" t="s">
        <v>33</v>
      </c>
      <c r="AX278" s="14" t="s">
        <v>77</v>
      </c>
      <c r="AY278" s="259" t="s">
        <v>145</v>
      </c>
    </row>
    <row r="279" s="16" customFormat="1">
      <c r="A279" s="16"/>
      <c r="B279" s="271"/>
      <c r="C279" s="272"/>
      <c r="D279" s="232" t="s">
        <v>161</v>
      </c>
      <c r="E279" s="273" t="s">
        <v>1</v>
      </c>
      <c r="F279" s="274" t="s">
        <v>244</v>
      </c>
      <c r="G279" s="272"/>
      <c r="H279" s="275">
        <v>4.2619999999999996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1" t="s">
        <v>161</v>
      </c>
      <c r="AU279" s="281" t="s">
        <v>146</v>
      </c>
      <c r="AV279" s="16" t="s">
        <v>146</v>
      </c>
      <c r="AW279" s="16" t="s">
        <v>33</v>
      </c>
      <c r="AX279" s="16" t="s">
        <v>77</v>
      </c>
      <c r="AY279" s="281" t="s">
        <v>145</v>
      </c>
    </row>
    <row r="280" s="14" customFormat="1">
      <c r="A280" s="14"/>
      <c r="B280" s="249"/>
      <c r="C280" s="250"/>
      <c r="D280" s="232" t="s">
        <v>161</v>
      </c>
      <c r="E280" s="251" t="s">
        <v>1</v>
      </c>
      <c r="F280" s="252" t="s">
        <v>285</v>
      </c>
      <c r="G280" s="250"/>
      <c r="H280" s="253">
        <v>0.83999999999999997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161</v>
      </c>
      <c r="AU280" s="259" t="s">
        <v>146</v>
      </c>
      <c r="AV280" s="14" t="s">
        <v>86</v>
      </c>
      <c r="AW280" s="14" t="s">
        <v>33</v>
      </c>
      <c r="AX280" s="14" t="s">
        <v>77</v>
      </c>
      <c r="AY280" s="259" t="s">
        <v>145</v>
      </c>
    </row>
    <row r="281" s="16" customFormat="1">
      <c r="A281" s="16"/>
      <c r="B281" s="271"/>
      <c r="C281" s="272"/>
      <c r="D281" s="232" t="s">
        <v>161</v>
      </c>
      <c r="E281" s="273" t="s">
        <v>1</v>
      </c>
      <c r="F281" s="274" t="s">
        <v>244</v>
      </c>
      <c r="G281" s="272"/>
      <c r="H281" s="275">
        <v>0.83999999999999997</v>
      </c>
      <c r="I281" s="276"/>
      <c r="J281" s="272"/>
      <c r="K281" s="272"/>
      <c r="L281" s="277"/>
      <c r="M281" s="278"/>
      <c r="N281" s="279"/>
      <c r="O281" s="279"/>
      <c r="P281" s="279"/>
      <c r="Q281" s="279"/>
      <c r="R281" s="279"/>
      <c r="S281" s="279"/>
      <c r="T281" s="280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1" t="s">
        <v>161</v>
      </c>
      <c r="AU281" s="281" t="s">
        <v>146</v>
      </c>
      <c r="AV281" s="16" t="s">
        <v>146</v>
      </c>
      <c r="AW281" s="16" t="s">
        <v>33</v>
      </c>
      <c r="AX281" s="16" t="s">
        <v>77</v>
      </c>
      <c r="AY281" s="281" t="s">
        <v>145</v>
      </c>
    </row>
    <row r="282" s="14" customFormat="1">
      <c r="A282" s="14"/>
      <c r="B282" s="249"/>
      <c r="C282" s="250"/>
      <c r="D282" s="232" t="s">
        <v>161</v>
      </c>
      <c r="E282" s="251" t="s">
        <v>1</v>
      </c>
      <c r="F282" s="252" t="s">
        <v>230</v>
      </c>
      <c r="G282" s="250"/>
      <c r="H282" s="253">
        <v>0.41999999999999998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161</v>
      </c>
      <c r="AU282" s="259" t="s">
        <v>146</v>
      </c>
      <c r="AV282" s="14" t="s">
        <v>86</v>
      </c>
      <c r="AW282" s="14" t="s">
        <v>33</v>
      </c>
      <c r="AX282" s="14" t="s">
        <v>77</v>
      </c>
      <c r="AY282" s="259" t="s">
        <v>145</v>
      </c>
    </row>
    <row r="283" s="16" customFormat="1">
      <c r="A283" s="16"/>
      <c r="B283" s="271"/>
      <c r="C283" s="272"/>
      <c r="D283" s="232" t="s">
        <v>161</v>
      </c>
      <c r="E283" s="273" t="s">
        <v>1</v>
      </c>
      <c r="F283" s="274" t="s">
        <v>244</v>
      </c>
      <c r="G283" s="272"/>
      <c r="H283" s="275">
        <v>0.41999999999999998</v>
      </c>
      <c r="I283" s="276"/>
      <c r="J283" s="272"/>
      <c r="K283" s="272"/>
      <c r="L283" s="277"/>
      <c r="M283" s="278"/>
      <c r="N283" s="279"/>
      <c r="O283" s="279"/>
      <c r="P283" s="279"/>
      <c r="Q283" s="279"/>
      <c r="R283" s="279"/>
      <c r="S283" s="279"/>
      <c r="T283" s="280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1" t="s">
        <v>161</v>
      </c>
      <c r="AU283" s="281" t="s">
        <v>146</v>
      </c>
      <c r="AV283" s="16" t="s">
        <v>146</v>
      </c>
      <c r="AW283" s="16" t="s">
        <v>33</v>
      </c>
      <c r="AX283" s="16" t="s">
        <v>77</v>
      </c>
      <c r="AY283" s="281" t="s">
        <v>145</v>
      </c>
    </row>
    <row r="284" s="14" customFormat="1">
      <c r="A284" s="14"/>
      <c r="B284" s="249"/>
      <c r="C284" s="250"/>
      <c r="D284" s="232" t="s">
        <v>161</v>
      </c>
      <c r="E284" s="251" t="s">
        <v>1</v>
      </c>
      <c r="F284" s="252" t="s">
        <v>286</v>
      </c>
      <c r="G284" s="250"/>
      <c r="H284" s="253">
        <v>2.52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161</v>
      </c>
      <c r="AU284" s="259" t="s">
        <v>146</v>
      </c>
      <c r="AV284" s="14" t="s">
        <v>86</v>
      </c>
      <c r="AW284" s="14" t="s">
        <v>33</v>
      </c>
      <c r="AX284" s="14" t="s">
        <v>77</v>
      </c>
      <c r="AY284" s="259" t="s">
        <v>145</v>
      </c>
    </row>
    <row r="285" s="16" customFormat="1">
      <c r="A285" s="16"/>
      <c r="B285" s="271"/>
      <c r="C285" s="272"/>
      <c r="D285" s="232" t="s">
        <v>161</v>
      </c>
      <c r="E285" s="273" t="s">
        <v>1</v>
      </c>
      <c r="F285" s="274" t="s">
        <v>244</v>
      </c>
      <c r="G285" s="272"/>
      <c r="H285" s="275">
        <v>2.52</v>
      </c>
      <c r="I285" s="276"/>
      <c r="J285" s="272"/>
      <c r="K285" s="272"/>
      <c r="L285" s="277"/>
      <c r="M285" s="278"/>
      <c r="N285" s="279"/>
      <c r="O285" s="279"/>
      <c r="P285" s="279"/>
      <c r="Q285" s="279"/>
      <c r="R285" s="279"/>
      <c r="S285" s="279"/>
      <c r="T285" s="280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1" t="s">
        <v>161</v>
      </c>
      <c r="AU285" s="281" t="s">
        <v>146</v>
      </c>
      <c r="AV285" s="16" t="s">
        <v>146</v>
      </c>
      <c r="AW285" s="16" t="s">
        <v>33</v>
      </c>
      <c r="AX285" s="16" t="s">
        <v>77</v>
      </c>
      <c r="AY285" s="281" t="s">
        <v>145</v>
      </c>
    </row>
    <row r="286" s="14" customFormat="1">
      <c r="A286" s="14"/>
      <c r="B286" s="249"/>
      <c r="C286" s="250"/>
      <c r="D286" s="232" t="s">
        <v>161</v>
      </c>
      <c r="E286" s="251" t="s">
        <v>1</v>
      </c>
      <c r="F286" s="252" t="s">
        <v>287</v>
      </c>
      <c r="G286" s="250"/>
      <c r="H286" s="253">
        <v>0.14999999999999999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161</v>
      </c>
      <c r="AU286" s="259" t="s">
        <v>146</v>
      </c>
      <c r="AV286" s="14" t="s">
        <v>86</v>
      </c>
      <c r="AW286" s="14" t="s">
        <v>33</v>
      </c>
      <c r="AX286" s="14" t="s">
        <v>77</v>
      </c>
      <c r="AY286" s="259" t="s">
        <v>145</v>
      </c>
    </row>
    <row r="287" s="16" customFormat="1">
      <c r="A287" s="16"/>
      <c r="B287" s="271"/>
      <c r="C287" s="272"/>
      <c r="D287" s="232" t="s">
        <v>161</v>
      </c>
      <c r="E287" s="273" t="s">
        <v>1</v>
      </c>
      <c r="F287" s="274" t="s">
        <v>244</v>
      </c>
      <c r="G287" s="272"/>
      <c r="H287" s="275">
        <v>0.14999999999999999</v>
      </c>
      <c r="I287" s="276"/>
      <c r="J287" s="272"/>
      <c r="K287" s="272"/>
      <c r="L287" s="277"/>
      <c r="M287" s="278"/>
      <c r="N287" s="279"/>
      <c r="O287" s="279"/>
      <c r="P287" s="279"/>
      <c r="Q287" s="279"/>
      <c r="R287" s="279"/>
      <c r="S287" s="279"/>
      <c r="T287" s="280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1" t="s">
        <v>161</v>
      </c>
      <c r="AU287" s="281" t="s">
        <v>146</v>
      </c>
      <c r="AV287" s="16" t="s">
        <v>146</v>
      </c>
      <c r="AW287" s="16" t="s">
        <v>33</v>
      </c>
      <c r="AX287" s="16" t="s">
        <v>77</v>
      </c>
      <c r="AY287" s="281" t="s">
        <v>145</v>
      </c>
    </row>
    <row r="288" s="14" customFormat="1">
      <c r="A288" s="14"/>
      <c r="B288" s="249"/>
      <c r="C288" s="250"/>
      <c r="D288" s="232" t="s">
        <v>161</v>
      </c>
      <c r="E288" s="251" t="s">
        <v>1</v>
      </c>
      <c r="F288" s="252" t="s">
        <v>288</v>
      </c>
      <c r="G288" s="250"/>
      <c r="H288" s="253">
        <v>0.35999999999999999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161</v>
      </c>
      <c r="AU288" s="259" t="s">
        <v>146</v>
      </c>
      <c r="AV288" s="14" t="s">
        <v>86</v>
      </c>
      <c r="AW288" s="14" t="s">
        <v>33</v>
      </c>
      <c r="AX288" s="14" t="s">
        <v>77</v>
      </c>
      <c r="AY288" s="259" t="s">
        <v>145</v>
      </c>
    </row>
    <row r="289" s="16" customFormat="1">
      <c r="A289" s="16"/>
      <c r="B289" s="271"/>
      <c r="C289" s="272"/>
      <c r="D289" s="232" t="s">
        <v>161</v>
      </c>
      <c r="E289" s="273" t="s">
        <v>1</v>
      </c>
      <c r="F289" s="274" t="s">
        <v>244</v>
      </c>
      <c r="G289" s="272"/>
      <c r="H289" s="275">
        <v>0.35999999999999999</v>
      </c>
      <c r="I289" s="276"/>
      <c r="J289" s="272"/>
      <c r="K289" s="272"/>
      <c r="L289" s="277"/>
      <c r="M289" s="278"/>
      <c r="N289" s="279"/>
      <c r="O289" s="279"/>
      <c r="P289" s="279"/>
      <c r="Q289" s="279"/>
      <c r="R289" s="279"/>
      <c r="S289" s="279"/>
      <c r="T289" s="280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1" t="s">
        <v>161</v>
      </c>
      <c r="AU289" s="281" t="s">
        <v>146</v>
      </c>
      <c r="AV289" s="16" t="s">
        <v>146</v>
      </c>
      <c r="AW289" s="16" t="s">
        <v>33</v>
      </c>
      <c r="AX289" s="16" t="s">
        <v>77</v>
      </c>
      <c r="AY289" s="281" t="s">
        <v>145</v>
      </c>
    </row>
    <row r="290" s="15" customFormat="1">
      <c r="A290" s="15"/>
      <c r="B290" s="260"/>
      <c r="C290" s="261"/>
      <c r="D290" s="232" t="s">
        <v>161</v>
      </c>
      <c r="E290" s="262" t="s">
        <v>1</v>
      </c>
      <c r="F290" s="263" t="s">
        <v>165</v>
      </c>
      <c r="G290" s="261"/>
      <c r="H290" s="264">
        <v>8.5519999999999996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161</v>
      </c>
      <c r="AU290" s="270" t="s">
        <v>146</v>
      </c>
      <c r="AV290" s="15" t="s">
        <v>155</v>
      </c>
      <c r="AW290" s="15" t="s">
        <v>33</v>
      </c>
      <c r="AX290" s="15" t="s">
        <v>14</v>
      </c>
      <c r="AY290" s="270" t="s">
        <v>145</v>
      </c>
    </row>
    <row r="291" s="2" customFormat="1" ht="21.75" customHeight="1">
      <c r="A291" s="39"/>
      <c r="B291" s="40"/>
      <c r="C291" s="219" t="s">
        <v>289</v>
      </c>
      <c r="D291" s="219" t="s">
        <v>150</v>
      </c>
      <c r="E291" s="220" t="s">
        <v>290</v>
      </c>
      <c r="F291" s="221" t="s">
        <v>291</v>
      </c>
      <c r="G291" s="222" t="s">
        <v>175</v>
      </c>
      <c r="H291" s="223">
        <v>16.225000000000001</v>
      </c>
      <c r="I291" s="224"/>
      <c r="J291" s="225">
        <f>ROUND(I291*H291,2)</f>
        <v>0</v>
      </c>
      <c r="K291" s="221" t="s">
        <v>154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0.0043800000000000002</v>
      </c>
      <c r="R291" s="228">
        <f>Q291*H291</f>
        <v>0.071065500000000004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155</v>
      </c>
      <c r="AT291" s="230" t="s">
        <v>150</v>
      </c>
      <c r="AU291" s="230" t="s">
        <v>146</v>
      </c>
      <c r="AY291" s="18" t="s">
        <v>145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14</v>
      </c>
      <c r="BK291" s="231">
        <f>ROUND(I291*H291,2)</f>
        <v>0</v>
      </c>
      <c r="BL291" s="18" t="s">
        <v>155</v>
      </c>
      <c r="BM291" s="230" t="s">
        <v>292</v>
      </c>
    </row>
    <row r="292" s="2" customFormat="1">
      <c r="A292" s="39"/>
      <c r="B292" s="40"/>
      <c r="C292" s="41"/>
      <c r="D292" s="232" t="s">
        <v>157</v>
      </c>
      <c r="E292" s="41"/>
      <c r="F292" s="233" t="s">
        <v>293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157</v>
      </c>
      <c r="AU292" s="18" t="s">
        <v>146</v>
      </c>
    </row>
    <row r="293" s="2" customFormat="1">
      <c r="A293" s="39"/>
      <c r="B293" s="40"/>
      <c r="C293" s="41"/>
      <c r="D293" s="237" t="s">
        <v>159</v>
      </c>
      <c r="E293" s="41"/>
      <c r="F293" s="238" t="s">
        <v>294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159</v>
      </c>
      <c r="AU293" s="18" t="s">
        <v>146</v>
      </c>
    </row>
    <row r="294" s="13" customFormat="1">
      <c r="A294" s="13"/>
      <c r="B294" s="239"/>
      <c r="C294" s="240"/>
      <c r="D294" s="232" t="s">
        <v>161</v>
      </c>
      <c r="E294" s="241" t="s">
        <v>1</v>
      </c>
      <c r="F294" s="242" t="s">
        <v>162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161</v>
      </c>
      <c r="AU294" s="248" t="s">
        <v>146</v>
      </c>
      <c r="AV294" s="13" t="s">
        <v>14</v>
      </c>
      <c r="AW294" s="13" t="s">
        <v>33</v>
      </c>
      <c r="AX294" s="13" t="s">
        <v>77</v>
      </c>
      <c r="AY294" s="248" t="s">
        <v>145</v>
      </c>
    </row>
    <row r="295" s="13" customFormat="1">
      <c r="A295" s="13"/>
      <c r="B295" s="239"/>
      <c r="C295" s="240"/>
      <c r="D295" s="232" t="s">
        <v>161</v>
      </c>
      <c r="E295" s="241" t="s">
        <v>1</v>
      </c>
      <c r="F295" s="242" t="s">
        <v>163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161</v>
      </c>
      <c r="AU295" s="248" t="s">
        <v>146</v>
      </c>
      <c r="AV295" s="13" t="s">
        <v>14</v>
      </c>
      <c r="AW295" s="13" t="s">
        <v>33</v>
      </c>
      <c r="AX295" s="13" t="s">
        <v>77</v>
      </c>
      <c r="AY295" s="248" t="s">
        <v>145</v>
      </c>
    </row>
    <row r="296" s="14" customFormat="1">
      <c r="A296" s="14"/>
      <c r="B296" s="249"/>
      <c r="C296" s="250"/>
      <c r="D296" s="232" t="s">
        <v>161</v>
      </c>
      <c r="E296" s="251" t="s">
        <v>1</v>
      </c>
      <c r="F296" s="252" t="s">
        <v>189</v>
      </c>
      <c r="G296" s="250"/>
      <c r="H296" s="253">
        <v>7.7000000000000002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161</v>
      </c>
      <c r="AU296" s="259" t="s">
        <v>146</v>
      </c>
      <c r="AV296" s="14" t="s">
        <v>86</v>
      </c>
      <c r="AW296" s="14" t="s">
        <v>33</v>
      </c>
      <c r="AX296" s="14" t="s">
        <v>77</v>
      </c>
      <c r="AY296" s="259" t="s">
        <v>145</v>
      </c>
    </row>
    <row r="297" s="14" customFormat="1">
      <c r="A297" s="14"/>
      <c r="B297" s="249"/>
      <c r="C297" s="250"/>
      <c r="D297" s="232" t="s">
        <v>161</v>
      </c>
      <c r="E297" s="251" t="s">
        <v>1</v>
      </c>
      <c r="F297" s="252" t="s">
        <v>295</v>
      </c>
      <c r="G297" s="250"/>
      <c r="H297" s="253">
        <v>0.82499999999999996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161</v>
      </c>
      <c r="AU297" s="259" t="s">
        <v>146</v>
      </c>
      <c r="AV297" s="14" t="s">
        <v>86</v>
      </c>
      <c r="AW297" s="14" t="s">
        <v>33</v>
      </c>
      <c r="AX297" s="14" t="s">
        <v>77</v>
      </c>
      <c r="AY297" s="259" t="s">
        <v>145</v>
      </c>
    </row>
    <row r="298" s="13" customFormat="1">
      <c r="A298" s="13"/>
      <c r="B298" s="239"/>
      <c r="C298" s="240"/>
      <c r="D298" s="232" t="s">
        <v>161</v>
      </c>
      <c r="E298" s="241" t="s">
        <v>1</v>
      </c>
      <c r="F298" s="242" t="s">
        <v>258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161</v>
      </c>
      <c r="AU298" s="248" t="s">
        <v>146</v>
      </c>
      <c r="AV298" s="13" t="s">
        <v>14</v>
      </c>
      <c r="AW298" s="13" t="s">
        <v>33</v>
      </c>
      <c r="AX298" s="13" t="s">
        <v>77</v>
      </c>
      <c r="AY298" s="248" t="s">
        <v>145</v>
      </c>
    </row>
    <row r="299" s="14" customFormat="1">
      <c r="A299" s="14"/>
      <c r="B299" s="249"/>
      <c r="C299" s="250"/>
      <c r="D299" s="232" t="s">
        <v>161</v>
      </c>
      <c r="E299" s="251" t="s">
        <v>1</v>
      </c>
      <c r="F299" s="252" t="s">
        <v>189</v>
      </c>
      <c r="G299" s="250"/>
      <c r="H299" s="253">
        <v>7.7000000000000002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161</v>
      </c>
      <c r="AU299" s="259" t="s">
        <v>146</v>
      </c>
      <c r="AV299" s="14" t="s">
        <v>86</v>
      </c>
      <c r="AW299" s="14" t="s">
        <v>33</v>
      </c>
      <c r="AX299" s="14" t="s">
        <v>77</v>
      </c>
      <c r="AY299" s="259" t="s">
        <v>145</v>
      </c>
    </row>
    <row r="300" s="15" customFormat="1">
      <c r="A300" s="15"/>
      <c r="B300" s="260"/>
      <c r="C300" s="261"/>
      <c r="D300" s="232" t="s">
        <v>161</v>
      </c>
      <c r="E300" s="262" t="s">
        <v>1</v>
      </c>
      <c r="F300" s="263" t="s">
        <v>165</v>
      </c>
      <c r="G300" s="261"/>
      <c r="H300" s="264">
        <v>16.225000000000001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161</v>
      </c>
      <c r="AU300" s="270" t="s">
        <v>146</v>
      </c>
      <c r="AV300" s="15" t="s">
        <v>155</v>
      </c>
      <c r="AW300" s="15" t="s">
        <v>33</v>
      </c>
      <c r="AX300" s="15" t="s">
        <v>14</v>
      </c>
      <c r="AY300" s="270" t="s">
        <v>145</v>
      </c>
    </row>
    <row r="301" s="2" customFormat="1" ht="21.75" customHeight="1">
      <c r="A301" s="39"/>
      <c r="B301" s="40"/>
      <c r="C301" s="219" t="s">
        <v>296</v>
      </c>
      <c r="D301" s="219" t="s">
        <v>150</v>
      </c>
      <c r="E301" s="220" t="s">
        <v>297</v>
      </c>
      <c r="F301" s="221" t="s">
        <v>298</v>
      </c>
      <c r="G301" s="222" t="s">
        <v>175</v>
      </c>
      <c r="H301" s="223">
        <v>15.4</v>
      </c>
      <c r="I301" s="224"/>
      <c r="J301" s="225">
        <f>ROUND(I301*H301,2)</f>
        <v>0</v>
      </c>
      <c r="K301" s="221" t="s">
        <v>154</v>
      </c>
      <c r="L301" s="45"/>
      <c r="M301" s="226" t="s">
        <v>1</v>
      </c>
      <c r="N301" s="227" t="s">
        <v>42</v>
      </c>
      <c r="O301" s="92"/>
      <c r="P301" s="228">
        <f>O301*H301</f>
        <v>0</v>
      </c>
      <c r="Q301" s="228">
        <v>0.0030000000000000001</v>
      </c>
      <c r="R301" s="228">
        <f>Q301*H301</f>
        <v>0.046200000000000005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155</v>
      </c>
      <c r="AT301" s="230" t="s">
        <v>150</v>
      </c>
      <c r="AU301" s="230" t="s">
        <v>146</v>
      </c>
      <c r="AY301" s="18" t="s">
        <v>145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14</v>
      </c>
      <c r="BK301" s="231">
        <f>ROUND(I301*H301,2)</f>
        <v>0</v>
      </c>
      <c r="BL301" s="18" t="s">
        <v>155</v>
      </c>
      <c r="BM301" s="230" t="s">
        <v>299</v>
      </c>
    </row>
    <row r="302" s="2" customFormat="1">
      <c r="A302" s="39"/>
      <c r="B302" s="40"/>
      <c r="C302" s="41"/>
      <c r="D302" s="232" t="s">
        <v>157</v>
      </c>
      <c r="E302" s="41"/>
      <c r="F302" s="233" t="s">
        <v>300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157</v>
      </c>
      <c r="AU302" s="18" t="s">
        <v>146</v>
      </c>
    </row>
    <row r="303" s="2" customFormat="1">
      <c r="A303" s="39"/>
      <c r="B303" s="40"/>
      <c r="C303" s="41"/>
      <c r="D303" s="237" t="s">
        <v>159</v>
      </c>
      <c r="E303" s="41"/>
      <c r="F303" s="238" t="s">
        <v>301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159</v>
      </c>
      <c r="AU303" s="18" t="s">
        <v>146</v>
      </c>
    </row>
    <row r="304" s="13" customFormat="1">
      <c r="A304" s="13"/>
      <c r="B304" s="239"/>
      <c r="C304" s="240"/>
      <c r="D304" s="232" t="s">
        <v>161</v>
      </c>
      <c r="E304" s="241" t="s">
        <v>1</v>
      </c>
      <c r="F304" s="242" t="s">
        <v>162</v>
      </c>
      <c r="G304" s="240"/>
      <c r="H304" s="241" t="s">
        <v>1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161</v>
      </c>
      <c r="AU304" s="248" t="s">
        <v>146</v>
      </c>
      <c r="AV304" s="13" t="s">
        <v>14</v>
      </c>
      <c r="AW304" s="13" t="s">
        <v>33</v>
      </c>
      <c r="AX304" s="13" t="s">
        <v>77</v>
      </c>
      <c r="AY304" s="248" t="s">
        <v>145</v>
      </c>
    </row>
    <row r="305" s="13" customFormat="1">
      <c r="A305" s="13"/>
      <c r="B305" s="239"/>
      <c r="C305" s="240"/>
      <c r="D305" s="232" t="s">
        <v>161</v>
      </c>
      <c r="E305" s="241" t="s">
        <v>1</v>
      </c>
      <c r="F305" s="242" t="s">
        <v>163</v>
      </c>
      <c r="G305" s="240"/>
      <c r="H305" s="241" t="s">
        <v>1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161</v>
      </c>
      <c r="AU305" s="248" t="s">
        <v>146</v>
      </c>
      <c r="AV305" s="13" t="s">
        <v>14</v>
      </c>
      <c r="AW305" s="13" t="s">
        <v>33</v>
      </c>
      <c r="AX305" s="13" t="s">
        <v>77</v>
      </c>
      <c r="AY305" s="248" t="s">
        <v>145</v>
      </c>
    </row>
    <row r="306" s="14" customFormat="1">
      <c r="A306" s="14"/>
      <c r="B306" s="249"/>
      <c r="C306" s="250"/>
      <c r="D306" s="232" t="s">
        <v>161</v>
      </c>
      <c r="E306" s="251" t="s">
        <v>1</v>
      </c>
      <c r="F306" s="252" t="s">
        <v>189</v>
      </c>
      <c r="G306" s="250"/>
      <c r="H306" s="253">
        <v>7.7000000000000002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161</v>
      </c>
      <c r="AU306" s="259" t="s">
        <v>146</v>
      </c>
      <c r="AV306" s="14" t="s">
        <v>86</v>
      </c>
      <c r="AW306" s="14" t="s">
        <v>33</v>
      </c>
      <c r="AX306" s="14" t="s">
        <v>77</v>
      </c>
      <c r="AY306" s="259" t="s">
        <v>145</v>
      </c>
    </row>
    <row r="307" s="13" customFormat="1">
      <c r="A307" s="13"/>
      <c r="B307" s="239"/>
      <c r="C307" s="240"/>
      <c r="D307" s="232" t="s">
        <v>161</v>
      </c>
      <c r="E307" s="241" t="s">
        <v>1</v>
      </c>
      <c r="F307" s="242" t="s">
        <v>258</v>
      </c>
      <c r="G307" s="240"/>
      <c r="H307" s="241" t="s">
        <v>1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161</v>
      </c>
      <c r="AU307" s="248" t="s">
        <v>146</v>
      </c>
      <c r="AV307" s="13" t="s">
        <v>14</v>
      </c>
      <c r="AW307" s="13" t="s">
        <v>33</v>
      </c>
      <c r="AX307" s="13" t="s">
        <v>77</v>
      </c>
      <c r="AY307" s="248" t="s">
        <v>145</v>
      </c>
    </row>
    <row r="308" s="14" customFormat="1">
      <c r="A308" s="14"/>
      <c r="B308" s="249"/>
      <c r="C308" s="250"/>
      <c r="D308" s="232" t="s">
        <v>161</v>
      </c>
      <c r="E308" s="251" t="s">
        <v>1</v>
      </c>
      <c r="F308" s="252" t="s">
        <v>189</v>
      </c>
      <c r="G308" s="250"/>
      <c r="H308" s="253">
        <v>7.7000000000000002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161</v>
      </c>
      <c r="AU308" s="259" t="s">
        <v>146</v>
      </c>
      <c r="AV308" s="14" t="s">
        <v>86</v>
      </c>
      <c r="AW308" s="14" t="s">
        <v>33</v>
      </c>
      <c r="AX308" s="14" t="s">
        <v>77</v>
      </c>
      <c r="AY308" s="259" t="s">
        <v>145</v>
      </c>
    </row>
    <row r="309" s="15" customFormat="1">
      <c r="A309" s="15"/>
      <c r="B309" s="260"/>
      <c r="C309" s="261"/>
      <c r="D309" s="232" t="s">
        <v>161</v>
      </c>
      <c r="E309" s="262" t="s">
        <v>1</v>
      </c>
      <c r="F309" s="263" t="s">
        <v>165</v>
      </c>
      <c r="G309" s="261"/>
      <c r="H309" s="264">
        <v>15.4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161</v>
      </c>
      <c r="AU309" s="270" t="s">
        <v>146</v>
      </c>
      <c r="AV309" s="15" t="s">
        <v>155</v>
      </c>
      <c r="AW309" s="15" t="s">
        <v>33</v>
      </c>
      <c r="AX309" s="15" t="s">
        <v>14</v>
      </c>
      <c r="AY309" s="270" t="s">
        <v>145</v>
      </c>
    </row>
    <row r="310" s="2" customFormat="1" ht="24.15" customHeight="1">
      <c r="A310" s="39"/>
      <c r="B310" s="40"/>
      <c r="C310" s="219" t="s">
        <v>302</v>
      </c>
      <c r="D310" s="219" t="s">
        <v>150</v>
      </c>
      <c r="E310" s="220" t="s">
        <v>303</v>
      </c>
      <c r="F310" s="221" t="s">
        <v>304</v>
      </c>
      <c r="G310" s="222" t="s">
        <v>234</v>
      </c>
      <c r="H310" s="223">
        <v>30</v>
      </c>
      <c r="I310" s="224"/>
      <c r="J310" s="225">
        <f>ROUND(I310*H310,2)</f>
        <v>0</v>
      </c>
      <c r="K310" s="221" t="s">
        <v>154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0.0038600000000000001</v>
      </c>
      <c r="R310" s="228">
        <f>Q310*H310</f>
        <v>0.1158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155</v>
      </c>
      <c r="AT310" s="230" t="s">
        <v>150</v>
      </c>
      <c r="AU310" s="230" t="s">
        <v>146</v>
      </c>
      <c r="AY310" s="18" t="s">
        <v>145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14</v>
      </c>
      <c r="BK310" s="231">
        <f>ROUND(I310*H310,2)</f>
        <v>0</v>
      </c>
      <c r="BL310" s="18" t="s">
        <v>155</v>
      </c>
      <c r="BM310" s="230" t="s">
        <v>305</v>
      </c>
    </row>
    <row r="311" s="2" customFormat="1">
      <c r="A311" s="39"/>
      <c r="B311" s="40"/>
      <c r="C311" s="41"/>
      <c r="D311" s="232" t="s">
        <v>157</v>
      </c>
      <c r="E311" s="41"/>
      <c r="F311" s="233" t="s">
        <v>306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157</v>
      </c>
      <c r="AU311" s="18" t="s">
        <v>146</v>
      </c>
    </row>
    <row r="312" s="2" customFormat="1">
      <c r="A312" s="39"/>
      <c r="B312" s="40"/>
      <c r="C312" s="41"/>
      <c r="D312" s="237" t="s">
        <v>159</v>
      </c>
      <c r="E312" s="41"/>
      <c r="F312" s="238" t="s">
        <v>307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159</v>
      </c>
      <c r="AU312" s="18" t="s">
        <v>146</v>
      </c>
    </row>
    <row r="313" s="13" customFormat="1">
      <c r="A313" s="13"/>
      <c r="B313" s="239"/>
      <c r="C313" s="240"/>
      <c r="D313" s="232" t="s">
        <v>161</v>
      </c>
      <c r="E313" s="241" t="s">
        <v>1</v>
      </c>
      <c r="F313" s="242" t="s">
        <v>162</v>
      </c>
      <c r="G313" s="240"/>
      <c r="H313" s="241" t="s">
        <v>1</v>
      </c>
      <c r="I313" s="243"/>
      <c r="J313" s="240"/>
      <c r="K313" s="240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161</v>
      </c>
      <c r="AU313" s="248" t="s">
        <v>146</v>
      </c>
      <c r="AV313" s="13" t="s">
        <v>14</v>
      </c>
      <c r="AW313" s="13" t="s">
        <v>33</v>
      </c>
      <c r="AX313" s="13" t="s">
        <v>77</v>
      </c>
      <c r="AY313" s="248" t="s">
        <v>145</v>
      </c>
    </row>
    <row r="314" s="13" customFormat="1">
      <c r="A314" s="13"/>
      <c r="B314" s="239"/>
      <c r="C314" s="240"/>
      <c r="D314" s="232" t="s">
        <v>161</v>
      </c>
      <c r="E314" s="241" t="s">
        <v>1</v>
      </c>
      <c r="F314" s="242" t="s">
        <v>163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161</v>
      </c>
      <c r="AU314" s="248" t="s">
        <v>146</v>
      </c>
      <c r="AV314" s="13" t="s">
        <v>14</v>
      </c>
      <c r="AW314" s="13" t="s">
        <v>33</v>
      </c>
      <c r="AX314" s="13" t="s">
        <v>77</v>
      </c>
      <c r="AY314" s="248" t="s">
        <v>145</v>
      </c>
    </row>
    <row r="315" s="14" customFormat="1">
      <c r="A315" s="14"/>
      <c r="B315" s="249"/>
      <c r="C315" s="250"/>
      <c r="D315" s="232" t="s">
        <v>161</v>
      </c>
      <c r="E315" s="251" t="s">
        <v>1</v>
      </c>
      <c r="F315" s="252" t="s">
        <v>14</v>
      </c>
      <c r="G315" s="250"/>
      <c r="H315" s="253">
        <v>1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161</v>
      </c>
      <c r="AU315" s="259" t="s">
        <v>146</v>
      </c>
      <c r="AV315" s="14" t="s">
        <v>86</v>
      </c>
      <c r="AW315" s="14" t="s">
        <v>33</v>
      </c>
      <c r="AX315" s="14" t="s">
        <v>77</v>
      </c>
      <c r="AY315" s="259" t="s">
        <v>145</v>
      </c>
    </row>
    <row r="316" s="13" customFormat="1">
      <c r="A316" s="13"/>
      <c r="B316" s="239"/>
      <c r="C316" s="240"/>
      <c r="D316" s="232" t="s">
        <v>161</v>
      </c>
      <c r="E316" s="241" t="s">
        <v>1</v>
      </c>
      <c r="F316" s="242" t="s">
        <v>308</v>
      </c>
      <c r="G316" s="240"/>
      <c r="H316" s="241" t="s">
        <v>1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161</v>
      </c>
      <c r="AU316" s="248" t="s">
        <v>146</v>
      </c>
      <c r="AV316" s="13" t="s">
        <v>14</v>
      </c>
      <c r="AW316" s="13" t="s">
        <v>33</v>
      </c>
      <c r="AX316" s="13" t="s">
        <v>77</v>
      </c>
      <c r="AY316" s="248" t="s">
        <v>145</v>
      </c>
    </row>
    <row r="317" s="14" customFormat="1">
      <c r="A317" s="14"/>
      <c r="B317" s="249"/>
      <c r="C317" s="250"/>
      <c r="D317" s="232" t="s">
        <v>161</v>
      </c>
      <c r="E317" s="251" t="s">
        <v>1</v>
      </c>
      <c r="F317" s="252" t="s">
        <v>240</v>
      </c>
      <c r="G317" s="250"/>
      <c r="H317" s="253">
        <v>2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161</v>
      </c>
      <c r="AU317" s="259" t="s">
        <v>146</v>
      </c>
      <c r="AV317" s="14" t="s">
        <v>86</v>
      </c>
      <c r="AW317" s="14" t="s">
        <v>33</v>
      </c>
      <c r="AX317" s="14" t="s">
        <v>77</v>
      </c>
      <c r="AY317" s="259" t="s">
        <v>145</v>
      </c>
    </row>
    <row r="318" s="13" customFormat="1">
      <c r="A318" s="13"/>
      <c r="B318" s="239"/>
      <c r="C318" s="240"/>
      <c r="D318" s="232" t="s">
        <v>161</v>
      </c>
      <c r="E318" s="241" t="s">
        <v>1</v>
      </c>
      <c r="F318" s="242" t="s">
        <v>245</v>
      </c>
      <c r="G318" s="240"/>
      <c r="H318" s="241" t="s">
        <v>1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161</v>
      </c>
      <c r="AU318" s="248" t="s">
        <v>146</v>
      </c>
      <c r="AV318" s="13" t="s">
        <v>14</v>
      </c>
      <c r="AW318" s="13" t="s">
        <v>33</v>
      </c>
      <c r="AX318" s="13" t="s">
        <v>77</v>
      </c>
      <c r="AY318" s="248" t="s">
        <v>145</v>
      </c>
    </row>
    <row r="319" s="14" customFormat="1">
      <c r="A319" s="14"/>
      <c r="B319" s="249"/>
      <c r="C319" s="250"/>
      <c r="D319" s="232" t="s">
        <v>161</v>
      </c>
      <c r="E319" s="251" t="s">
        <v>1</v>
      </c>
      <c r="F319" s="252" t="s">
        <v>309</v>
      </c>
      <c r="G319" s="250"/>
      <c r="H319" s="253">
        <v>8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161</v>
      </c>
      <c r="AU319" s="259" t="s">
        <v>146</v>
      </c>
      <c r="AV319" s="14" t="s">
        <v>86</v>
      </c>
      <c r="AW319" s="14" t="s">
        <v>33</v>
      </c>
      <c r="AX319" s="14" t="s">
        <v>77</v>
      </c>
      <c r="AY319" s="259" t="s">
        <v>145</v>
      </c>
    </row>
    <row r="320" s="13" customFormat="1">
      <c r="A320" s="13"/>
      <c r="B320" s="239"/>
      <c r="C320" s="240"/>
      <c r="D320" s="232" t="s">
        <v>161</v>
      </c>
      <c r="E320" s="241" t="s">
        <v>1</v>
      </c>
      <c r="F320" s="242" t="s">
        <v>263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161</v>
      </c>
      <c r="AU320" s="248" t="s">
        <v>146</v>
      </c>
      <c r="AV320" s="13" t="s">
        <v>14</v>
      </c>
      <c r="AW320" s="13" t="s">
        <v>33</v>
      </c>
      <c r="AX320" s="13" t="s">
        <v>77</v>
      </c>
      <c r="AY320" s="248" t="s">
        <v>145</v>
      </c>
    </row>
    <row r="321" s="14" customFormat="1">
      <c r="A321" s="14"/>
      <c r="B321" s="249"/>
      <c r="C321" s="250"/>
      <c r="D321" s="232" t="s">
        <v>161</v>
      </c>
      <c r="E321" s="251" t="s">
        <v>1</v>
      </c>
      <c r="F321" s="252" t="s">
        <v>310</v>
      </c>
      <c r="G321" s="250"/>
      <c r="H321" s="253">
        <v>7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161</v>
      </c>
      <c r="AU321" s="259" t="s">
        <v>146</v>
      </c>
      <c r="AV321" s="14" t="s">
        <v>86</v>
      </c>
      <c r="AW321" s="14" t="s">
        <v>33</v>
      </c>
      <c r="AX321" s="14" t="s">
        <v>77</v>
      </c>
      <c r="AY321" s="259" t="s">
        <v>145</v>
      </c>
    </row>
    <row r="322" s="13" customFormat="1">
      <c r="A322" s="13"/>
      <c r="B322" s="239"/>
      <c r="C322" s="240"/>
      <c r="D322" s="232" t="s">
        <v>161</v>
      </c>
      <c r="E322" s="241" t="s">
        <v>1</v>
      </c>
      <c r="F322" s="242" t="s">
        <v>265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161</v>
      </c>
      <c r="AU322" s="248" t="s">
        <v>146</v>
      </c>
      <c r="AV322" s="13" t="s">
        <v>14</v>
      </c>
      <c r="AW322" s="13" t="s">
        <v>33</v>
      </c>
      <c r="AX322" s="13" t="s">
        <v>77</v>
      </c>
      <c r="AY322" s="248" t="s">
        <v>145</v>
      </c>
    </row>
    <row r="323" s="14" customFormat="1">
      <c r="A323" s="14"/>
      <c r="B323" s="249"/>
      <c r="C323" s="250"/>
      <c r="D323" s="232" t="s">
        <v>161</v>
      </c>
      <c r="E323" s="251" t="s">
        <v>1</v>
      </c>
      <c r="F323" s="252" t="s">
        <v>240</v>
      </c>
      <c r="G323" s="250"/>
      <c r="H323" s="253">
        <v>2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161</v>
      </c>
      <c r="AU323" s="259" t="s">
        <v>146</v>
      </c>
      <c r="AV323" s="14" t="s">
        <v>86</v>
      </c>
      <c r="AW323" s="14" t="s">
        <v>33</v>
      </c>
      <c r="AX323" s="14" t="s">
        <v>77</v>
      </c>
      <c r="AY323" s="259" t="s">
        <v>145</v>
      </c>
    </row>
    <row r="324" s="13" customFormat="1">
      <c r="A324" s="13"/>
      <c r="B324" s="239"/>
      <c r="C324" s="240"/>
      <c r="D324" s="232" t="s">
        <v>161</v>
      </c>
      <c r="E324" s="241" t="s">
        <v>1</v>
      </c>
      <c r="F324" s="242" t="s">
        <v>246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161</v>
      </c>
      <c r="AU324" s="248" t="s">
        <v>146</v>
      </c>
      <c r="AV324" s="13" t="s">
        <v>14</v>
      </c>
      <c r="AW324" s="13" t="s">
        <v>33</v>
      </c>
      <c r="AX324" s="13" t="s">
        <v>77</v>
      </c>
      <c r="AY324" s="248" t="s">
        <v>145</v>
      </c>
    </row>
    <row r="325" s="14" customFormat="1">
      <c r="A325" s="14"/>
      <c r="B325" s="249"/>
      <c r="C325" s="250"/>
      <c r="D325" s="232" t="s">
        <v>161</v>
      </c>
      <c r="E325" s="251" t="s">
        <v>1</v>
      </c>
      <c r="F325" s="252" t="s">
        <v>311</v>
      </c>
      <c r="G325" s="250"/>
      <c r="H325" s="253">
        <v>10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161</v>
      </c>
      <c r="AU325" s="259" t="s">
        <v>146</v>
      </c>
      <c r="AV325" s="14" t="s">
        <v>86</v>
      </c>
      <c r="AW325" s="14" t="s">
        <v>33</v>
      </c>
      <c r="AX325" s="14" t="s">
        <v>77</v>
      </c>
      <c r="AY325" s="259" t="s">
        <v>145</v>
      </c>
    </row>
    <row r="326" s="15" customFormat="1">
      <c r="A326" s="15"/>
      <c r="B326" s="260"/>
      <c r="C326" s="261"/>
      <c r="D326" s="232" t="s">
        <v>161</v>
      </c>
      <c r="E326" s="262" t="s">
        <v>1</v>
      </c>
      <c r="F326" s="263" t="s">
        <v>165</v>
      </c>
      <c r="G326" s="261"/>
      <c r="H326" s="264">
        <v>30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0" t="s">
        <v>161</v>
      </c>
      <c r="AU326" s="270" t="s">
        <v>146</v>
      </c>
      <c r="AV326" s="15" t="s">
        <v>155</v>
      </c>
      <c r="AW326" s="15" t="s">
        <v>33</v>
      </c>
      <c r="AX326" s="15" t="s">
        <v>14</v>
      </c>
      <c r="AY326" s="270" t="s">
        <v>145</v>
      </c>
    </row>
    <row r="327" s="2" customFormat="1" ht="24.15" customHeight="1">
      <c r="A327" s="39"/>
      <c r="B327" s="40"/>
      <c r="C327" s="219" t="s">
        <v>312</v>
      </c>
      <c r="D327" s="219" t="s">
        <v>150</v>
      </c>
      <c r="E327" s="220" t="s">
        <v>313</v>
      </c>
      <c r="F327" s="221" t="s">
        <v>314</v>
      </c>
      <c r="G327" s="222" t="s">
        <v>234</v>
      </c>
      <c r="H327" s="223">
        <v>13</v>
      </c>
      <c r="I327" s="224"/>
      <c r="J327" s="225">
        <f>ROUND(I327*H327,2)</f>
        <v>0</v>
      </c>
      <c r="K327" s="221" t="s">
        <v>154</v>
      </c>
      <c r="L327" s="45"/>
      <c r="M327" s="226" t="s">
        <v>1</v>
      </c>
      <c r="N327" s="227" t="s">
        <v>42</v>
      </c>
      <c r="O327" s="92"/>
      <c r="P327" s="228">
        <f>O327*H327</f>
        <v>0</v>
      </c>
      <c r="Q327" s="228">
        <v>0.043799999999999999</v>
      </c>
      <c r="R327" s="228">
        <f>Q327*H327</f>
        <v>0.56940000000000002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155</v>
      </c>
      <c r="AT327" s="230" t="s">
        <v>150</v>
      </c>
      <c r="AU327" s="230" t="s">
        <v>146</v>
      </c>
      <c r="AY327" s="18" t="s">
        <v>145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14</v>
      </c>
      <c r="BK327" s="231">
        <f>ROUND(I327*H327,2)</f>
        <v>0</v>
      </c>
      <c r="BL327" s="18" t="s">
        <v>155</v>
      </c>
      <c r="BM327" s="230" t="s">
        <v>315</v>
      </c>
    </row>
    <row r="328" s="2" customFormat="1">
      <c r="A328" s="39"/>
      <c r="B328" s="40"/>
      <c r="C328" s="41"/>
      <c r="D328" s="232" t="s">
        <v>157</v>
      </c>
      <c r="E328" s="41"/>
      <c r="F328" s="233" t="s">
        <v>316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157</v>
      </c>
      <c r="AU328" s="18" t="s">
        <v>146</v>
      </c>
    </row>
    <row r="329" s="2" customFormat="1">
      <c r="A329" s="39"/>
      <c r="B329" s="40"/>
      <c r="C329" s="41"/>
      <c r="D329" s="237" t="s">
        <v>159</v>
      </c>
      <c r="E329" s="41"/>
      <c r="F329" s="238" t="s">
        <v>317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159</v>
      </c>
      <c r="AU329" s="18" t="s">
        <v>146</v>
      </c>
    </row>
    <row r="330" s="13" customFormat="1">
      <c r="A330" s="13"/>
      <c r="B330" s="239"/>
      <c r="C330" s="240"/>
      <c r="D330" s="232" t="s">
        <v>161</v>
      </c>
      <c r="E330" s="241" t="s">
        <v>1</v>
      </c>
      <c r="F330" s="242" t="s">
        <v>162</v>
      </c>
      <c r="G330" s="240"/>
      <c r="H330" s="241" t="s">
        <v>1</v>
      </c>
      <c r="I330" s="243"/>
      <c r="J330" s="240"/>
      <c r="K330" s="240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161</v>
      </c>
      <c r="AU330" s="248" t="s">
        <v>146</v>
      </c>
      <c r="AV330" s="13" t="s">
        <v>14</v>
      </c>
      <c r="AW330" s="13" t="s">
        <v>33</v>
      </c>
      <c r="AX330" s="13" t="s">
        <v>77</v>
      </c>
      <c r="AY330" s="248" t="s">
        <v>145</v>
      </c>
    </row>
    <row r="331" s="13" customFormat="1">
      <c r="A331" s="13"/>
      <c r="B331" s="239"/>
      <c r="C331" s="240"/>
      <c r="D331" s="232" t="s">
        <v>161</v>
      </c>
      <c r="E331" s="241" t="s">
        <v>1</v>
      </c>
      <c r="F331" s="242" t="s">
        <v>163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161</v>
      </c>
      <c r="AU331" s="248" t="s">
        <v>146</v>
      </c>
      <c r="AV331" s="13" t="s">
        <v>14</v>
      </c>
      <c r="AW331" s="13" t="s">
        <v>33</v>
      </c>
      <c r="AX331" s="13" t="s">
        <v>77</v>
      </c>
      <c r="AY331" s="248" t="s">
        <v>145</v>
      </c>
    </row>
    <row r="332" s="14" customFormat="1">
      <c r="A332" s="14"/>
      <c r="B332" s="249"/>
      <c r="C332" s="250"/>
      <c r="D332" s="232" t="s">
        <v>161</v>
      </c>
      <c r="E332" s="251" t="s">
        <v>1</v>
      </c>
      <c r="F332" s="252" t="s">
        <v>318</v>
      </c>
      <c r="G332" s="250"/>
      <c r="H332" s="253">
        <v>3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161</v>
      </c>
      <c r="AU332" s="259" t="s">
        <v>146</v>
      </c>
      <c r="AV332" s="14" t="s">
        <v>86</v>
      </c>
      <c r="AW332" s="14" t="s">
        <v>33</v>
      </c>
      <c r="AX332" s="14" t="s">
        <v>77</v>
      </c>
      <c r="AY332" s="259" t="s">
        <v>145</v>
      </c>
    </row>
    <row r="333" s="13" customFormat="1">
      <c r="A333" s="13"/>
      <c r="B333" s="239"/>
      <c r="C333" s="240"/>
      <c r="D333" s="232" t="s">
        <v>161</v>
      </c>
      <c r="E333" s="241" t="s">
        <v>1</v>
      </c>
      <c r="F333" s="242" t="s">
        <v>258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161</v>
      </c>
      <c r="AU333" s="248" t="s">
        <v>146</v>
      </c>
      <c r="AV333" s="13" t="s">
        <v>14</v>
      </c>
      <c r="AW333" s="13" t="s">
        <v>33</v>
      </c>
      <c r="AX333" s="13" t="s">
        <v>77</v>
      </c>
      <c r="AY333" s="248" t="s">
        <v>145</v>
      </c>
    </row>
    <row r="334" s="14" customFormat="1">
      <c r="A334" s="14"/>
      <c r="B334" s="249"/>
      <c r="C334" s="250"/>
      <c r="D334" s="232" t="s">
        <v>161</v>
      </c>
      <c r="E334" s="251" t="s">
        <v>1</v>
      </c>
      <c r="F334" s="252" t="s">
        <v>240</v>
      </c>
      <c r="G334" s="250"/>
      <c r="H334" s="253">
        <v>2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161</v>
      </c>
      <c r="AU334" s="259" t="s">
        <v>146</v>
      </c>
      <c r="AV334" s="14" t="s">
        <v>86</v>
      </c>
      <c r="AW334" s="14" t="s">
        <v>33</v>
      </c>
      <c r="AX334" s="14" t="s">
        <v>77</v>
      </c>
      <c r="AY334" s="259" t="s">
        <v>145</v>
      </c>
    </row>
    <row r="335" s="13" customFormat="1">
      <c r="A335" s="13"/>
      <c r="B335" s="239"/>
      <c r="C335" s="240"/>
      <c r="D335" s="232" t="s">
        <v>161</v>
      </c>
      <c r="E335" s="241" t="s">
        <v>1</v>
      </c>
      <c r="F335" s="242" t="s">
        <v>245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161</v>
      </c>
      <c r="AU335" s="248" t="s">
        <v>146</v>
      </c>
      <c r="AV335" s="13" t="s">
        <v>14</v>
      </c>
      <c r="AW335" s="13" t="s">
        <v>33</v>
      </c>
      <c r="AX335" s="13" t="s">
        <v>77</v>
      </c>
      <c r="AY335" s="248" t="s">
        <v>145</v>
      </c>
    </row>
    <row r="336" s="14" customFormat="1">
      <c r="A336" s="14"/>
      <c r="B336" s="249"/>
      <c r="C336" s="250"/>
      <c r="D336" s="232" t="s">
        <v>161</v>
      </c>
      <c r="E336" s="251" t="s">
        <v>1</v>
      </c>
      <c r="F336" s="252" t="s">
        <v>240</v>
      </c>
      <c r="G336" s="250"/>
      <c r="H336" s="253">
        <v>2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161</v>
      </c>
      <c r="AU336" s="259" t="s">
        <v>146</v>
      </c>
      <c r="AV336" s="14" t="s">
        <v>86</v>
      </c>
      <c r="AW336" s="14" t="s">
        <v>33</v>
      </c>
      <c r="AX336" s="14" t="s">
        <v>77</v>
      </c>
      <c r="AY336" s="259" t="s">
        <v>145</v>
      </c>
    </row>
    <row r="337" s="13" customFormat="1">
      <c r="A337" s="13"/>
      <c r="B337" s="239"/>
      <c r="C337" s="240"/>
      <c r="D337" s="232" t="s">
        <v>161</v>
      </c>
      <c r="E337" s="241" t="s">
        <v>1</v>
      </c>
      <c r="F337" s="242" t="s">
        <v>263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161</v>
      </c>
      <c r="AU337" s="248" t="s">
        <v>146</v>
      </c>
      <c r="AV337" s="13" t="s">
        <v>14</v>
      </c>
      <c r="AW337" s="13" t="s">
        <v>33</v>
      </c>
      <c r="AX337" s="13" t="s">
        <v>77</v>
      </c>
      <c r="AY337" s="248" t="s">
        <v>145</v>
      </c>
    </row>
    <row r="338" s="14" customFormat="1">
      <c r="A338" s="14"/>
      <c r="B338" s="249"/>
      <c r="C338" s="250"/>
      <c r="D338" s="232" t="s">
        <v>161</v>
      </c>
      <c r="E338" s="251" t="s">
        <v>1</v>
      </c>
      <c r="F338" s="252" t="s">
        <v>240</v>
      </c>
      <c r="G338" s="250"/>
      <c r="H338" s="253">
        <v>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161</v>
      </c>
      <c r="AU338" s="259" t="s">
        <v>146</v>
      </c>
      <c r="AV338" s="14" t="s">
        <v>86</v>
      </c>
      <c r="AW338" s="14" t="s">
        <v>33</v>
      </c>
      <c r="AX338" s="14" t="s">
        <v>77</v>
      </c>
      <c r="AY338" s="259" t="s">
        <v>145</v>
      </c>
    </row>
    <row r="339" s="13" customFormat="1">
      <c r="A339" s="13"/>
      <c r="B339" s="239"/>
      <c r="C339" s="240"/>
      <c r="D339" s="232" t="s">
        <v>161</v>
      </c>
      <c r="E339" s="241" t="s">
        <v>1</v>
      </c>
      <c r="F339" s="242" t="s">
        <v>246</v>
      </c>
      <c r="G339" s="240"/>
      <c r="H339" s="241" t="s">
        <v>1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161</v>
      </c>
      <c r="AU339" s="248" t="s">
        <v>146</v>
      </c>
      <c r="AV339" s="13" t="s">
        <v>14</v>
      </c>
      <c r="AW339" s="13" t="s">
        <v>33</v>
      </c>
      <c r="AX339" s="13" t="s">
        <v>77</v>
      </c>
      <c r="AY339" s="248" t="s">
        <v>145</v>
      </c>
    </row>
    <row r="340" s="14" customFormat="1">
      <c r="A340" s="14"/>
      <c r="B340" s="249"/>
      <c r="C340" s="250"/>
      <c r="D340" s="232" t="s">
        <v>161</v>
      </c>
      <c r="E340" s="251" t="s">
        <v>1</v>
      </c>
      <c r="F340" s="252" t="s">
        <v>240</v>
      </c>
      <c r="G340" s="250"/>
      <c r="H340" s="253">
        <v>2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161</v>
      </c>
      <c r="AU340" s="259" t="s">
        <v>146</v>
      </c>
      <c r="AV340" s="14" t="s">
        <v>86</v>
      </c>
      <c r="AW340" s="14" t="s">
        <v>33</v>
      </c>
      <c r="AX340" s="14" t="s">
        <v>77</v>
      </c>
      <c r="AY340" s="259" t="s">
        <v>145</v>
      </c>
    </row>
    <row r="341" s="13" customFormat="1">
      <c r="A341" s="13"/>
      <c r="B341" s="239"/>
      <c r="C341" s="240"/>
      <c r="D341" s="232" t="s">
        <v>161</v>
      </c>
      <c r="E341" s="241" t="s">
        <v>1</v>
      </c>
      <c r="F341" s="242" t="s">
        <v>319</v>
      </c>
      <c r="G341" s="240"/>
      <c r="H341" s="241" t="s">
        <v>1</v>
      </c>
      <c r="I341" s="243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161</v>
      </c>
      <c r="AU341" s="248" t="s">
        <v>146</v>
      </c>
      <c r="AV341" s="13" t="s">
        <v>14</v>
      </c>
      <c r="AW341" s="13" t="s">
        <v>33</v>
      </c>
      <c r="AX341" s="13" t="s">
        <v>77</v>
      </c>
      <c r="AY341" s="248" t="s">
        <v>145</v>
      </c>
    </row>
    <row r="342" s="14" customFormat="1">
      <c r="A342" s="14"/>
      <c r="B342" s="249"/>
      <c r="C342" s="250"/>
      <c r="D342" s="232" t="s">
        <v>161</v>
      </c>
      <c r="E342" s="251" t="s">
        <v>1</v>
      </c>
      <c r="F342" s="252" t="s">
        <v>240</v>
      </c>
      <c r="G342" s="250"/>
      <c r="H342" s="253">
        <v>2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161</v>
      </c>
      <c r="AU342" s="259" t="s">
        <v>146</v>
      </c>
      <c r="AV342" s="14" t="s">
        <v>86</v>
      </c>
      <c r="AW342" s="14" t="s">
        <v>33</v>
      </c>
      <c r="AX342" s="14" t="s">
        <v>77</v>
      </c>
      <c r="AY342" s="259" t="s">
        <v>145</v>
      </c>
    </row>
    <row r="343" s="15" customFormat="1">
      <c r="A343" s="15"/>
      <c r="B343" s="260"/>
      <c r="C343" s="261"/>
      <c r="D343" s="232" t="s">
        <v>161</v>
      </c>
      <c r="E343" s="262" t="s">
        <v>1</v>
      </c>
      <c r="F343" s="263" t="s">
        <v>165</v>
      </c>
      <c r="G343" s="261"/>
      <c r="H343" s="264">
        <v>13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161</v>
      </c>
      <c r="AU343" s="270" t="s">
        <v>146</v>
      </c>
      <c r="AV343" s="15" t="s">
        <v>155</v>
      </c>
      <c r="AW343" s="15" t="s">
        <v>33</v>
      </c>
      <c r="AX343" s="15" t="s">
        <v>14</v>
      </c>
      <c r="AY343" s="270" t="s">
        <v>145</v>
      </c>
    </row>
    <row r="344" s="2" customFormat="1" ht="24.15" customHeight="1">
      <c r="A344" s="39"/>
      <c r="B344" s="40"/>
      <c r="C344" s="219" t="s">
        <v>320</v>
      </c>
      <c r="D344" s="219" t="s">
        <v>150</v>
      </c>
      <c r="E344" s="220" t="s">
        <v>321</v>
      </c>
      <c r="F344" s="221" t="s">
        <v>322</v>
      </c>
      <c r="G344" s="222" t="s">
        <v>175</v>
      </c>
      <c r="H344" s="223">
        <v>21.423999999999999</v>
      </c>
      <c r="I344" s="224"/>
      <c r="J344" s="225">
        <f>ROUND(I344*H344,2)</f>
        <v>0</v>
      </c>
      <c r="K344" s="221" t="s">
        <v>154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0.0052100000000000002</v>
      </c>
      <c r="R344" s="228">
        <f>Q344*H344</f>
        <v>0.11161904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155</v>
      </c>
      <c r="AT344" s="230" t="s">
        <v>150</v>
      </c>
      <c r="AU344" s="230" t="s">
        <v>146</v>
      </c>
      <c r="AY344" s="18" t="s">
        <v>145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14</v>
      </c>
      <c r="BK344" s="231">
        <f>ROUND(I344*H344,2)</f>
        <v>0</v>
      </c>
      <c r="BL344" s="18" t="s">
        <v>155</v>
      </c>
      <c r="BM344" s="230" t="s">
        <v>323</v>
      </c>
    </row>
    <row r="345" s="2" customFormat="1">
      <c r="A345" s="39"/>
      <c r="B345" s="40"/>
      <c r="C345" s="41"/>
      <c r="D345" s="232" t="s">
        <v>157</v>
      </c>
      <c r="E345" s="41"/>
      <c r="F345" s="233" t="s">
        <v>324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157</v>
      </c>
      <c r="AU345" s="18" t="s">
        <v>146</v>
      </c>
    </row>
    <row r="346" s="2" customFormat="1">
      <c r="A346" s="39"/>
      <c r="B346" s="40"/>
      <c r="C346" s="41"/>
      <c r="D346" s="237" t="s">
        <v>159</v>
      </c>
      <c r="E346" s="41"/>
      <c r="F346" s="238" t="s">
        <v>325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159</v>
      </c>
      <c r="AU346" s="18" t="s">
        <v>146</v>
      </c>
    </row>
    <row r="347" s="13" customFormat="1">
      <c r="A347" s="13"/>
      <c r="B347" s="239"/>
      <c r="C347" s="240"/>
      <c r="D347" s="232" t="s">
        <v>161</v>
      </c>
      <c r="E347" s="241" t="s">
        <v>1</v>
      </c>
      <c r="F347" s="242" t="s">
        <v>162</v>
      </c>
      <c r="G347" s="240"/>
      <c r="H347" s="241" t="s">
        <v>1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161</v>
      </c>
      <c r="AU347" s="248" t="s">
        <v>146</v>
      </c>
      <c r="AV347" s="13" t="s">
        <v>14</v>
      </c>
      <c r="AW347" s="13" t="s">
        <v>33</v>
      </c>
      <c r="AX347" s="13" t="s">
        <v>77</v>
      </c>
      <c r="AY347" s="248" t="s">
        <v>145</v>
      </c>
    </row>
    <row r="348" s="13" customFormat="1">
      <c r="A348" s="13"/>
      <c r="B348" s="239"/>
      <c r="C348" s="240"/>
      <c r="D348" s="232" t="s">
        <v>161</v>
      </c>
      <c r="E348" s="241" t="s">
        <v>1</v>
      </c>
      <c r="F348" s="242" t="s">
        <v>163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161</v>
      </c>
      <c r="AU348" s="248" t="s">
        <v>146</v>
      </c>
      <c r="AV348" s="13" t="s">
        <v>14</v>
      </c>
      <c r="AW348" s="13" t="s">
        <v>33</v>
      </c>
      <c r="AX348" s="13" t="s">
        <v>77</v>
      </c>
      <c r="AY348" s="248" t="s">
        <v>145</v>
      </c>
    </row>
    <row r="349" s="14" customFormat="1">
      <c r="A349" s="14"/>
      <c r="B349" s="249"/>
      <c r="C349" s="250"/>
      <c r="D349" s="232" t="s">
        <v>161</v>
      </c>
      <c r="E349" s="251" t="s">
        <v>1</v>
      </c>
      <c r="F349" s="252" t="s">
        <v>326</v>
      </c>
      <c r="G349" s="250"/>
      <c r="H349" s="253">
        <v>13.800000000000001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161</v>
      </c>
      <c r="AU349" s="259" t="s">
        <v>146</v>
      </c>
      <c r="AV349" s="14" t="s">
        <v>86</v>
      </c>
      <c r="AW349" s="14" t="s">
        <v>33</v>
      </c>
      <c r="AX349" s="14" t="s">
        <v>77</v>
      </c>
      <c r="AY349" s="259" t="s">
        <v>145</v>
      </c>
    </row>
    <row r="350" s="14" customFormat="1">
      <c r="A350" s="14"/>
      <c r="B350" s="249"/>
      <c r="C350" s="250"/>
      <c r="D350" s="232" t="s">
        <v>161</v>
      </c>
      <c r="E350" s="251" t="s">
        <v>1</v>
      </c>
      <c r="F350" s="252" t="s">
        <v>260</v>
      </c>
      <c r="G350" s="250"/>
      <c r="H350" s="253">
        <v>-1.5760000000000001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161</v>
      </c>
      <c r="AU350" s="259" t="s">
        <v>146</v>
      </c>
      <c r="AV350" s="14" t="s">
        <v>86</v>
      </c>
      <c r="AW350" s="14" t="s">
        <v>33</v>
      </c>
      <c r="AX350" s="14" t="s">
        <v>77</v>
      </c>
      <c r="AY350" s="259" t="s">
        <v>145</v>
      </c>
    </row>
    <row r="351" s="13" customFormat="1">
      <c r="A351" s="13"/>
      <c r="B351" s="239"/>
      <c r="C351" s="240"/>
      <c r="D351" s="232" t="s">
        <v>161</v>
      </c>
      <c r="E351" s="241" t="s">
        <v>1</v>
      </c>
      <c r="F351" s="242" t="s">
        <v>258</v>
      </c>
      <c r="G351" s="240"/>
      <c r="H351" s="241" t="s">
        <v>1</v>
      </c>
      <c r="I351" s="243"/>
      <c r="J351" s="240"/>
      <c r="K351" s="240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161</v>
      </c>
      <c r="AU351" s="248" t="s">
        <v>146</v>
      </c>
      <c r="AV351" s="13" t="s">
        <v>14</v>
      </c>
      <c r="AW351" s="13" t="s">
        <v>33</v>
      </c>
      <c r="AX351" s="13" t="s">
        <v>77</v>
      </c>
      <c r="AY351" s="248" t="s">
        <v>145</v>
      </c>
    </row>
    <row r="352" s="14" customFormat="1">
      <c r="A352" s="14"/>
      <c r="B352" s="249"/>
      <c r="C352" s="250"/>
      <c r="D352" s="232" t="s">
        <v>161</v>
      </c>
      <c r="E352" s="251" t="s">
        <v>1</v>
      </c>
      <c r="F352" s="252" t="s">
        <v>327</v>
      </c>
      <c r="G352" s="250"/>
      <c r="H352" s="253">
        <v>9.1999999999999993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161</v>
      </c>
      <c r="AU352" s="259" t="s">
        <v>146</v>
      </c>
      <c r="AV352" s="14" t="s">
        <v>86</v>
      </c>
      <c r="AW352" s="14" t="s">
        <v>33</v>
      </c>
      <c r="AX352" s="14" t="s">
        <v>77</v>
      </c>
      <c r="AY352" s="259" t="s">
        <v>145</v>
      </c>
    </row>
    <row r="353" s="15" customFormat="1">
      <c r="A353" s="15"/>
      <c r="B353" s="260"/>
      <c r="C353" s="261"/>
      <c r="D353" s="232" t="s">
        <v>161</v>
      </c>
      <c r="E353" s="262" t="s">
        <v>1</v>
      </c>
      <c r="F353" s="263" t="s">
        <v>165</v>
      </c>
      <c r="G353" s="261"/>
      <c r="H353" s="264">
        <v>21.423999999999999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0" t="s">
        <v>161</v>
      </c>
      <c r="AU353" s="270" t="s">
        <v>146</v>
      </c>
      <c r="AV353" s="15" t="s">
        <v>155</v>
      </c>
      <c r="AW353" s="15" t="s">
        <v>33</v>
      </c>
      <c r="AX353" s="15" t="s">
        <v>14</v>
      </c>
      <c r="AY353" s="270" t="s">
        <v>145</v>
      </c>
    </row>
    <row r="354" s="2" customFormat="1" ht="37.8" customHeight="1">
      <c r="A354" s="39"/>
      <c r="B354" s="40"/>
      <c r="C354" s="219" t="s">
        <v>328</v>
      </c>
      <c r="D354" s="219" t="s">
        <v>150</v>
      </c>
      <c r="E354" s="220" t="s">
        <v>329</v>
      </c>
      <c r="F354" s="221" t="s">
        <v>330</v>
      </c>
      <c r="G354" s="222" t="s">
        <v>175</v>
      </c>
      <c r="H354" s="223">
        <v>125.25</v>
      </c>
      <c r="I354" s="224"/>
      <c r="J354" s="225">
        <f>ROUND(I354*H354,2)</f>
        <v>0</v>
      </c>
      <c r="K354" s="221" t="s">
        <v>154</v>
      </c>
      <c r="L354" s="45"/>
      <c r="M354" s="226" t="s">
        <v>1</v>
      </c>
      <c r="N354" s="227" t="s">
        <v>42</v>
      </c>
      <c r="O354" s="92"/>
      <c r="P354" s="228">
        <f>O354*H354</f>
        <v>0</v>
      </c>
      <c r="Q354" s="228">
        <v>0.0092999999999999992</v>
      </c>
      <c r="R354" s="228">
        <f>Q354*H354</f>
        <v>1.164825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155</v>
      </c>
      <c r="AT354" s="230" t="s">
        <v>150</v>
      </c>
      <c r="AU354" s="230" t="s">
        <v>146</v>
      </c>
      <c r="AY354" s="18" t="s">
        <v>145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14</v>
      </c>
      <c r="BK354" s="231">
        <f>ROUND(I354*H354,2)</f>
        <v>0</v>
      </c>
      <c r="BL354" s="18" t="s">
        <v>155</v>
      </c>
      <c r="BM354" s="230" t="s">
        <v>331</v>
      </c>
    </row>
    <row r="355" s="2" customFormat="1">
      <c r="A355" s="39"/>
      <c r="B355" s="40"/>
      <c r="C355" s="41"/>
      <c r="D355" s="232" t="s">
        <v>157</v>
      </c>
      <c r="E355" s="41"/>
      <c r="F355" s="233" t="s">
        <v>332</v>
      </c>
      <c r="G355" s="41"/>
      <c r="H355" s="41"/>
      <c r="I355" s="234"/>
      <c r="J355" s="41"/>
      <c r="K355" s="41"/>
      <c r="L355" s="45"/>
      <c r="M355" s="235"/>
      <c r="N355" s="23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157</v>
      </c>
      <c r="AU355" s="18" t="s">
        <v>146</v>
      </c>
    </row>
    <row r="356" s="2" customFormat="1">
      <c r="A356" s="39"/>
      <c r="B356" s="40"/>
      <c r="C356" s="41"/>
      <c r="D356" s="237" t="s">
        <v>159</v>
      </c>
      <c r="E356" s="41"/>
      <c r="F356" s="238" t="s">
        <v>333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159</v>
      </c>
      <c r="AU356" s="18" t="s">
        <v>146</v>
      </c>
    </row>
    <row r="357" s="13" customFormat="1">
      <c r="A357" s="13"/>
      <c r="B357" s="239"/>
      <c r="C357" s="240"/>
      <c r="D357" s="232" t="s">
        <v>161</v>
      </c>
      <c r="E357" s="241" t="s">
        <v>1</v>
      </c>
      <c r="F357" s="242" t="s">
        <v>162</v>
      </c>
      <c r="G357" s="240"/>
      <c r="H357" s="241" t="s">
        <v>1</v>
      </c>
      <c r="I357" s="243"/>
      <c r="J357" s="240"/>
      <c r="K357" s="240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161</v>
      </c>
      <c r="AU357" s="248" t="s">
        <v>146</v>
      </c>
      <c r="AV357" s="13" t="s">
        <v>14</v>
      </c>
      <c r="AW357" s="13" t="s">
        <v>33</v>
      </c>
      <c r="AX357" s="13" t="s">
        <v>77</v>
      </c>
      <c r="AY357" s="248" t="s">
        <v>145</v>
      </c>
    </row>
    <row r="358" s="13" customFormat="1">
      <c r="A358" s="13"/>
      <c r="B358" s="239"/>
      <c r="C358" s="240"/>
      <c r="D358" s="232" t="s">
        <v>161</v>
      </c>
      <c r="E358" s="241" t="s">
        <v>1</v>
      </c>
      <c r="F358" s="242" t="s">
        <v>163</v>
      </c>
      <c r="G358" s="240"/>
      <c r="H358" s="241" t="s">
        <v>1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161</v>
      </c>
      <c r="AU358" s="248" t="s">
        <v>146</v>
      </c>
      <c r="AV358" s="13" t="s">
        <v>14</v>
      </c>
      <c r="AW358" s="13" t="s">
        <v>33</v>
      </c>
      <c r="AX358" s="13" t="s">
        <v>77</v>
      </c>
      <c r="AY358" s="248" t="s">
        <v>145</v>
      </c>
    </row>
    <row r="359" s="14" customFormat="1">
      <c r="A359" s="14"/>
      <c r="B359" s="249"/>
      <c r="C359" s="250"/>
      <c r="D359" s="232" t="s">
        <v>161</v>
      </c>
      <c r="E359" s="251" t="s">
        <v>1</v>
      </c>
      <c r="F359" s="252" t="s">
        <v>334</v>
      </c>
      <c r="G359" s="250"/>
      <c r="H359" s="253">
        <v>10.35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161</v>
      </c>
      <c r="AU359" s="259" t="s">
        <v>146</v>
      </c>
      <c r="AV359" s="14" t="s">
        <v>86</v>
      </c>
      <c r="AW359" s="14" t="s">
        <v>33</v>
      </c>
      <c r="AX359" s="14" t="s">
        <v>77</v>
      </c>
      <c r="AY359" s="259" t="s">
        <v>145</v>
      </c>
    </row>
    <row r="360" s="13" customFormat="1">
      <c r="A360" s="13"/>
      <c r="B360" s="239"/>
      <c r="C360" s="240"/>
      <c r="D360" s="232" t="s">
        <v>161</v>
      </c>
      <c r="E360" s="241" t="s">
        <v>1</v>
      </c>
      <c r="F360" s="242" t="s">
        <v>258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161</v>
      </c>
      <c r="AU360" s="248" t="s">
        <v>146</v>
      </c>
      <c r="AV360" s="13" t="s">
        <v>14</v>
      </c>
      <c r="AW360" s="13" t="s">
        <v>33</v>
      </c>
      <c r="AX360" s="13" t="s">
        <v>77</v>
      </c>
      <c r="AY360" s="248" t="s">
        <v>145</v>
      </c>
    </row>
    <row r="361" s="14" customFormat="1">
      <c r="A361" s="14"/>
      <c r="B361" s="249"/>
      <c r="C361" s="250"/>
      <c r="D361" s="232" t="s">
        <v>161</v>
      </c>
      <c r="E361" s="251" t="s">
        <v>1</v>
      </c>
      <c r="F361" s="252" t="s">
        <v>335</v>
      </c>
      <c r="G361" s="250"/>
      <c r="H361" s="253">
        <v>6.9000000000000004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161</v>
      </c>
      <c r="AU361" s="259" t="s">
        <v>146</v>
      </c>
      <c r="AV361" s="14" t="s">
        <v>86</v>
      </c>
      <c r="AW361" s="14" t="s">
        <v>33</v>
      </c>
      <c r="AX361" s="14" t="s">
        <v>77</v>
      </c>
      <c r="AY361" s="259" t="s">
        <v>145</v>
      </c>
    </row>
    <row r="362" s="13" customFormat="1">
      <c r="A362" s="13"/>
      <c r="B362" s="239"/>
      <c r="C362" s="240"/>
      <c r="D362" s="232" t="s">
        <v>161</v>
      </c>
      <c r="E362" s="241" t="s">
        <v>1</v>
      </c>
      <c r="F362" s="242" t="s">
        <v>245</v>
      </c>
      <c r="G362" s="240"/>
      <c r="H362" s="241" t="s">
        <v>1</v>
      </c>
      <c r="I362" s="243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161</v>
      </c>
      <c r="AU362" s="248" t="s">
        <v>146</v>
      </c>
      <c r="AV362" s="13" t="s">
        <v>14</v>
      </c>
      <c r="AW362" s="13" t="s">
        <v>33</v>
      </c>
      <c r="AX362" s="13" t="s">
        <v>77</v>
      </c>
      <c r="AY362" s="248" t="s">
        <v>145</v>
      </c>
    </row>
    <row r="363" s="14" customFormat="1">
      <c r="A363" s="14"/>
      <c r="B363" s="249"/>
      <c r="C363" s="250"/>
      <c r="D363" s="232" t="s">
        <v>161</v>
      </c>
      <c r="E363" s="251" t="s">
        <v>1</v>
      </c>
      <c r="F363" s="252" t="s">
        <v>262</v>
      </c>
      <c r="G363" s="250"/>
      <c r="H363" s="253">
        <v>25.5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161</v>
      </c>
      <c r="AU363" s="259" t="s">
        <v>146</v>
      </c>
      <c r="AV363" s="14" t="s">
        <v>86</v>
      </c>
      <c r="AW363" s="14" t="s">
        <v>33</v>
      </c>
      <c r="AX363" s="14" t="s">
        <v>77</v>
      </c>
      <c r="AY363" s="259" t="s">
        <v>145</v>
      </c>
    </row>
    <row r="364" s="13" customFormat="1">
      <c r="A364" s="13"/>
      <c r="B364" s="239"/>
      <c r="C364" s="240"/>
      <c r="D364" s="232" t="s">
        <v>161</v>
      </c>
      <c r="E364" s="241" t="s">
        <v>1</v>
      </c>
      <c r="F364" s="242" t="s">
        <v>263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161</v>
      </c>
      <c r="AU364" s="248" t="s">
        <v>146</v>
      </c>
      <c r="AV364" s="13" t="s">
        <v>14</v>
      </c>
      <c r="AW364" s="13" t="s">
        <v>33</v>
      </c>
      <c r="AX364" s="13" t="s">
        <v>77</v>
      </c>
      <c r="AY364" s="248" t="s">
        <v>145</v>
      </c>
    </row>
    <row r="365" s="14" customFormat="1">
      <c r="A365" s="14"/>
      <c r="B365" s="249"/>
      <c r="C365" s="250"/>
      <c r="D365" s="232" t="s">
        <v>161</v>
      </c>
      <c r="E365" s="251" t="s">
        <v>1</v>
      </c>
      <c r="F365" s="252" t="s">
        <v>264</v>
      </c>
      <c r="G365" s="250"/>
      <c r="H365" s="253">
        <v>37.5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161</v>
      </c>
      <c r="AU365" s="259" t="s">
        <v>146</v>
      </c>
      <c r="AV365" s="14" t="s">
        <v>86</v>
      </c>
      <c r="AW365" s="14" t="s">
        <v>33</v>
      </c>
      <c r="AX365" s="14" t="s">
        <v>77</v>
      </c>
      <c r="AY365" s="259" t="s">
        <v>145</v>
      </c>
    </row>
    <row r="366" s="13" customFormat="1">
      <c r="A366" s="13"/>
      <c r="B366" s="239"/>
      <c r="C366" s="240"/>
      <c r="D366" s="232" t="s">
        <v>161</v>
      </c>
      <c r="E366" s="241" t="s">
        <v>1</v>
      </c>
      <c r="F366" s="242" t="s">
        <v>265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161</v>
      </c>
      <c r="AU366" s="248" t="s">
        <v>146</v>
      </c>
      <c r="AV366" s="13" t="s">
        <v>14</v>
      </c>
      <c r="AW366" s="13" t="s">
        <v>33</v>
      </c>
      <c r="AX366" s="13" t="s">
        <v>77</v>
      </c>
      <c r="AY366" s="248" t="s">
        <v>145</v>
      </c>
    </row>
    <row r="367" s="14" customFormat="1">
      <c r="A367" s="14"/>
      <c r="B367" s="249"/>
      <c r="C367" s="250"/>
      <c r="D367" s="232" t="s">
        <v>161</v>
      </c>
      <c r="E367" s="251" t="s">
        <v>1</v>
      </c>
      <c r="F367" s="252" t="s">
        <v>266</v>
      </c>
      <c r="G367" s="250"/>
      <c r="H367" s="253">
        <v>11.025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161</v>
      </c>
      <c r="AU367" s="259" t="s">
        <v>146</v>
      </c>
      <c r="AV367" s="14" t="s">
        <v>86</v>
      </c>
      <c r="AW367" s="14" t="s">
        <v>33</v>
      </c>
      <c r="AX367" s="14" t="s">
        <v>77</v>
      </c>
      <c r="AY367" s="259" t="s">
        <v>145</v>
      </c>
    </row>
    <row r="368" s="13" customFormat="1">
      <c r="A368" s="13"/>
      <c r="B368" s="239"/>
      <c r="C368" s="240"/>
      <c r="D368" s="232" t="s">
        <v>161</v>
      </c>
      <c r="E368" s="241" t="s">
        <v>1</v>
      </c>
      <c r="F368" s="242" t="s">
        <v>246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161</v>
      </c>
      <c r="AU368" s="248" t="s">
        <v>146</v>
      </c>
      <c r="AV368" s="13" t="s">
        <v>14</v>
      </c>
      <c r="AW368" s="13" t="s">
        <v>33</v>
      </c>
      <c r="AX368" s="13" t="s">
        <v>77</v>
      </c>
      <c r="AY368" s="248" t="s">
        <v>145</v>
      </c>
    </row>
    <row r="369" s="14" customFormat="1">
      <c r="A369" s="14"/>
      <c r="B369" s="249"/>
      <c r="C369" s="250"/>
      <c r="D369" s="232" t="s">
        <v>161</v>
      </c>
      <c r="E369" s="251" t="s">
        <v>1</v>
      </c>
      <c r="F369" s="252" t="s">
        <v>267</v>
      </c>
      <c r="G369" s="250"/>
      <c r="H369" s="253">
        <v>33.975000000000001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161</v>
      </c>
      <c r="AU369" s="259" t="s">
        <v>146</v>
      </c>
      <c r="AV369" s="14" t="s">
        <v>86</v>
      </c>
      <c r="AW369" s="14" t="s">
        <v>33</v>
      </c>
      <c r="AX369" s="14" t="s">
        <v>77</v>
      </c>
      <c r="AY369" s="259" t="s">
        <v>145</v>
      </c>
    </row>
    <row r="370" s="15" customFormat="1">
      <c r="A370" s="15"/>
      <c r="B370" s="260"/>
      <c r="C370" s="261"/>
      <c r="D370" s="232" t="s">
        <v>161</v>
      </c>
      <c r="E370" s="262" t="s">
        <v>1</v>
      </c>
      <c r="F370" s="263" t="s">
        <v>165</v>
      </c>
      <c r="G370" s="261"/>
      <c r="H370" s="264">
        <v>125.25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0" t="s">
        <v>161</v>
      </c>
      <c r="AU370" s="270" t="s">
        <v>146</v>
      </c>
      <c r="AV370" s="15" t="s">
        <v>155</v>
      </c>
      <c r="AW370" s="15" t="s">
        <v>33</v>
      </c>
      <c r="AX370" s="15" t="s">
        <v>14</v>
      </c>
      <c r="AY370" s="270" t="s">
        <v>145</v>
      </c>
    </row>
    <row r="371" s="2" customFormat="1" ht="24.15" customHeight="1">
      <c r="A371" s="39"/>
      <c r="B371" s="40"/>
      <c r="C371" s="219" t="s">
        <v>7</v>
      </c>
      <c r="D371" s="219" t="s">
        <v>150</v>
      </c>
      <c r="E371" s="220" t="s">
        <v>336</v>
      </c>
      <c r="F371" s="221" t="s">
        <v>337</v>
      </c>
      <c r="G371" s="222" t="s">
        <v>175</v>
      </c>
      <c r="H371" s="223">
        <v>8.1319999999999997</v>
      </c>
      <c r="I371" s="224"/>
      <c r="J371" s="225">
        <f>ROUND(I371*H371,2)</f>
        <v>0</v>
      </c>
      <c r="K371" s="221" t="s">
        <v>154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0.0511</v>
      </c>
      <c r="R371" s="228">
        <f>Q371*H371</f>
        <v>0.4155452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155</v>
      </c>
      <c r="AT371" s="230" t="s">
        <v>150</v>
      </c>
      <c r="AU371" s="230" t="s">
        <v>146</v>
      </c>
      <c r="AY371" s="18" t="s">
        <v>145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14</v>
      </c>
      <c r="BK371" s="231">
        <f>ROUND(I371*H371,2)</f>
        <v>0</v>
      </c>
      <c r="BL371" s="18" t="s">
        <v>155</v>
      </c>
      <c r="BM371" s="230" t="s">
        <v>338</v>
      </c>
    </row>
    <row r="372" s="2" customFormat="1">
      <c r="A372" s="39"/>
      <c r="B372" s="40"/>
      <c r="C372" s="41"/>
      <c r="D372" s="232" t="s">
        <v>157</v>
      </c>
      <c r="E372" s="41"/>
      <c r="F372" s="233" t="s">
        <v>339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157</v>
      </c>
      <c r="AU372" s="18" t="s">
        <v>146</v>
      </c>
    </row>
    <row r="373" s="2" customFormat="1">
      <c r="A373" s="39"/>
      <c r="B373" s="40"/>
      <c r="C373" s="41"/>
      <c r="D373" s="237" t="s">
        <v>159</v>
      </c>
      <c r="E373" s="41"/>
      <c r="F373" s="238" t="s">
        <v>340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159</v>
      </c>
      <c r="AU373" s="18" t="s">
        <v>146</v>
      </c>
    </row>
    <row r="374" s="14" customFormat="1">
      <c r="A374" s="14"/>
      <c r="B374" s="249"/>
      <c r="C374" s="250"/>
      <c r="D374" s="232" t="s">
        <v>161</v>
      </c>
      <c r="E374" s="251" t="s">
        <v>1</v>
      </c>
      <c r="F374" s="252" t="s">
        <v>284</v>
      </c>
      <c r="G374" s="250"/>
      <c r="H374" s="253">
        <v>4.2619999999999996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161</v>
      </c>
      <c r="AU374" s="259" t="s">
        <v>146</v>
      </c>
      <c r="AV374" s="14" t="s">
        <v>86</v>
      </c>
      <c r="AW374" s="14" t="s">
        <v>33</v>
      </c>
      <c r="AX374" s="14" t="s">
        <v>77</v>
      </c>
      <c r="AY374" s="259" t="s">
        <v>145</v>
      </c>
    </row>
    <row r="375" s="14" customFormat="1">
      <c r="A375" s="14"/>
      <c r="B375" s="249"/>
      <c r="C375" s="250"/>
      <c r="D375" s="232" t="s">
        <v>161</v>
      </c>
      <c r="E375" s="251" t="s">
        <v>1</v>
      </c>
      <c r="F375" s="252" t="s">
        <v>285</v>
      </c>
      <c r="G375" s="250"/>
      <c r="H375" s="253">
        <v>0.83999999999999997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161</v>
      </c>
      <c r="AU375" s="259" t="s">
        <v>146</v>
      </c>
      <c r="AV375" s="14" t="s">
        <v>86</v>
      </c>
      <c r="AW375" s="14" t="s">
        <v>33</v>
      </c>
      <c r="AX375" s="14" t="s">
        <v>77</v>
      </c>
      <c r="AY375" s="259" t="s">
        <v>145</v>
      </c>
    </row>
    <row r="376" s="14" customFormat="1">
      <c r="A376" s="14"/>
      <c r="B376" s="249"/>
      <c r="C376" s="250"/>
      <c r="D376" s="232" t="s">
        <v>161</v>
      </c>
      <c r="E376" s="251" t="s">
        <v>1</v>
      </c>
      <c r="F376" s="252" t="s">
        <v>286</v>
      </c>
      <c r="G376" s="250"/>
      <c r="H376" s="253">
        <v>2.52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161</v>
      </c>
      <c r="AU376" s="259" t="s">
        <v>146</v>
      </c>
      <c r="AV376" s="14" t="s">
        <v>86</v>
      </c>
      <c r="AW376" s="14" t="s">
        <v>33</v>
      </c>
      <c r="AX376" s="14" t="s">
        <v>77</v>
      </c>
      <c r="AY376" s="259" t="s">
        <v>145</v>
      </c>
    </row>
    <row r="377" s="14" customFormat="1">
      <c r="A377" s="14"/>
      <c r="B377" s="249"/>
      <c r="C377" s="250"/>
      <c r="D377" s="232" t="s">
        <v>161</v>
      </c>
      <c r="E377" s="251" t="s">
        <v>1</v>
      </c>
      <c r="F377" s="252" t="s">
        <v>287</v>
      </c>
      <c r="G377" s="250"/>
      <c r="H377" s="253">
        <v>0.14999999999999999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161</v>
      </c>
      <c r="AU377" s="259" t="s">
        <v>146</v>
      </c>
      <c r="AV377" s="14" t="s">
        <v>86</v>
      </c>
      <c r="AW377" s="14" t="s">
        <v>33</v>
      </c>
      <c r="AX377" s="14" t="s">
        <v>77</v>
      </c>
      <c r="AY377" s="259" t="s">
        <v>145</v>
      </c>
    </row>
    <row r="378" s="14" customFormat="1">
      <c r="A378" s="14"/>
      <c r="B378" s="249"/>
      <c r="C378" s="250"/>
      <c r="D378" s="232" t="s">
        <v>161</v>
      </c>
      <c r="E378" s="251" t="s">
        <v>1</v>
      </c>
      <c r="F378" s="252" t="s">
        <v>288</v>
      </c>
      <c r="G378" s="250"/>
      <c r="H378" s="253">
        <v>0.35999999999999999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161</v>
      </c>
      <c r="AU378" s="259" t="s">
        <v>146</v>
      </c>
      <c r="AV378" s="14" t="s">
        <v>86</v>
      </c>
      <c r="AW378" s="14" t="s">
        <v>33</v>
      </c>
      <c r="AX378" s="14" t="s">
        <v>77</v>
      </c>
      <c r="AY378" s="259" t="s">
        <v>145</v>
      </c>
    </row>
    <row r="379" s="15" customFormat="1">
      <c r="A379" s="15"/>
      <c r="B379" s="260"/>
      <c r="C379" s="261"/>
      <c r="D379" s="232" t="s">
        <v>161</v>
      </c>
      <c r="E379" s="262" t="s">
        <v>1</v>
      </c>
      <c r="F379" s="263" t="s">
        <v>165</v>
      </c>
      <c r="G379" s="261"/>
      <c r="H379" s="264">
        <v>8.1319999999999997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0" t="s">
        <v>161</v>
      </c>
      <c r="AU379" s="270" t="s">
        <v>146</v>
      </c>
      <c r="AV379" s="15" t="s">
        <v>155</v>
      </c>
      <c r="AW379" s="15" t="s">
        <v>33</v>
      </c>
      <c r="AX379" s="15" t="s">
        <v>14</v>
      </c>
      <c r="AY379" s="270" t="s">
        <v>145</v>
      </c>
    </row>
    <row r="380" s="2" customFormat="1" ht="16.5" customHeight="1">
      <c r="A380" s="39"/>
      <c r="B380" s="40"/>
      <c r="C380" s="219" t="s">
        <v>341</v>
      </c>
      <c r="D380" s="219" t="s">
        <v>150</v>
      </c>
      <c r="E380" s="220" t="s">
        <v>342</v>
      </c>
      <c r="F380" s="221" t="s">
        <v>343</v>
      </c>
      <c r="G380" s="222" t="s">
        <v>175</v>
      </c>
      <c r="H380" s="223">
        <v>75.180000000000007</v>
      </c>
      <c r="I380" s="224"/>
      <c r="J380" s="225">
        <f>ROUND(I380*H380,2)</f>
        <v>0</v>
      </c>
      <c r="K380" s="221" t="s">
        <v>154</v>
      </c>
      <c r="L380" s="45"/>
      <c r="M380" s="226" t="s">
        <v>1</v>
      </c>
      <c r="N380" s="227" t="s">
        <v>42</v>
      </c>
      <c r="O380" s="92"/>
      <c r="P380" s="228">
        <f>O380*H380</f>
        <v>0</v>
      </c>
      <c r="Q380" s="228">
        <v>0.00055000000000000003</v>
      </c>
      <c r="R380" s="228">
        <f>Q380*H380</f>
        <v>0.041349000000000004</v>
      </c>
      <c r="S380" s="228">
        <v>0.00059999999999999995</v>
      </c>
      <c r="T380" s="229">
        <f>S380*H380</f>
        <v>0.045108000000000002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155</v>
      </c>
      <c r="AT380" s="230" t="s">
        <v>150</v>
      </c>
      <c r="AU380" s="230" t="s">
        <v>146</v>
      </c>
      <c r="AY380" s="18" t="s">
        <v>145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14</v>
      </c>
      <c r="BK380" s="231">
        <f>ROUND(I380*H380,2)</f>
        <v>0</v>
      </c>
      <c r="BL380" s="18" t="s">
        <v>155</v>
      </c>
      <c r="BM380" s="230" t="s">
        <v>344</v>
      </c>
    </row>
    <row r="381" s="2" customFormat="1">
      <c r="A381" s="39"/>
      <c r="B381" s="40"/>
      <c r="C381" s="41"/>
      <c r="D381" s="232" t="s">
        <v>157</v>
      </c>
      <c r="E381" s="41"/>
      <c r="F381" s="233" t="s">
        <v>345</v>
      </c>
      <c r="G381" s="41"/>
      <c r="H381" s="41"/>
      <c r="I381" s="234"/>
      <c r="J381" s="41"/>
      <c r="K381" s="41"/>
      <c r="L381" s="45"/>
      <c r="M381" s="235"/>
      <c r="N381" s="23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157</v>
      </c>
      <c r="AU381" s="18" t="s">
        <v>146</v>
      </c>
    </row>
    <row r="382" s="2" customFormat="1">
      <c r="A382" s="39"/>
      <c r="B382" s="40"/>
      <c r="C382" s="41"/>
      <c r="D382" s="237" t="s">
        <v>159</v>
      </c>
      <c r="E382" s="41"/>
      <c r="F382" s="238" t="s">
        <v>346</v>
      </c>
      <c r="G382" s="41"/>
      <c r="H382" s="41"/>
      <c r="I382" s="234"/>
      <c r="J382" s="41"/>
      <c r="K382" s="41"/>
      <c r="L382" s="45"/>
      <c r="M382" s="235"/>
      <c r="N382" s="236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159</v>
      </c>
      <c r="AU382" s="18" t="s">
        <v>146</v>
      </c>
    </row>
    <row r="383" s="13" customFormat="1">
      <c r="A383" s="13"/>
      <c r="B383" s="239"/>
      <c r="C383" s="240"/>
      <c r="D383" s="232" t="s">
        <v>161</v>
      </c>
      <c r="E383" s="241" t="s">
        <v>1</v>
      </c>
      <c r="F383" s="242" t="s">
        <v>162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161</v>
      </c>
      <c r="AU383" s="248" t="s">
        <v>146</v>
      </c>
      <c r="AV383" s="13" t="s">
        <v>14</v>
      </c>
      <c r="AW383" s="13" t="s">
        <v>33</v>
      </c>
      <c r="AX383" s="13" t="s">
        <v>77</v>
      </c>
      <c r="AY383" s="248" t="s">
        <v>145</v>
      </c>
    </row>
    <row r="384" s="13" customFormat="1">
      <c r="A384" s="13"/>
      <c r="B384" s="239"/>
      <c r="C384" s="240"/>
      <c r="D384" s="232" t="s">
        <v>161</v>
      </c>
      <c r="E384" s="241" t="s">
        <v>1</v>
      </c>
      <c r="F384" s="242" t="s">
        <v>347</v>
      </c>
      <c r="G384" s="240"/>
      <c r="H384" s="241" t="s">
        <v>1</v>
      </c>
      <c r="I384" s="243"/>
      <c r="J384" s="240"/>
      <c r="K384" s="240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161</v>
      </c>
      <c r="AU384" s="248" t="s">
        <v>146</v>
      </c>
      <c r="AV384" s="13" t="s">
        <v>14</v>
      </c>
      <c r="AW384" s="13" t="s">
        <v>33</v>
      </c>
      <c r="AX384" s="13" t="s">
        <v>77</v>
      </c>
      <c r="AY384" s="248" t="s">
        <v>145</v>
      </c>
    </row>
    <row r="385" s="14" customFormat="1">
      <c r="A385" s="14"/>
      <c r="B385" s="249"/>
      <c r="C385" s="250"/>
      <c r="D385" s="232" t="s">
        <v>161</v>
      </c>
      <c r="E385" s="251" t="s">
        <v>1</v>
      </c>
      <c r="F385" s="252" t="s">
        <v>348</v>
      </c>
      <c r="G385" s="250"/>
      <c r="H385" s="253">
        <v>75.180000000000007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161</v>
      </c>
      <c r="AU385" s="259" t="s">
        <v>146</v>
      </c>
      <c r="AV385" s="14" t="s">
        <v>86</v>
      </c>
      <c r="AW385" s="14" t="s">
        <v>33</v>
      </c>
      <c r="AX385" s="14" t="s">
        <v>77</v>
      </c>
      <c r="AY385" s="259" t="s">
        <v>145</v>
      </c>
    </row>
    <row r="386" s="15" customFormat="1">
      <c r="A386" s="15"/>
      <c r="B386" s="260"/>
      <c r="C386" s="261"/>
      <c r="D386" s="232" t="s">
        <v>161</v>
      </c>
      <c r="E386" s="262" t="s">
        <v>1</v>
      </c>
      <c r="F386" s="263" t="s">
        <v>165</v>
      </c>
      <c r="G386" s="261"/>
      <c r="H386" s="264">
        <v>75.180000000000007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0" t="s">
        <v>161</v>
      </c>
      <c r="AU386" s="270" t="s">
        <v>146</v>
      </c>
      <c r="AV386" s="15" t="s">
        <v>155</v>
      </c>
      <c r="AW386" s="15" t="s">
        <v>33</v>
      </c>
      <c r="AX386" s="15" t="s">
        <v>14</v>
      </c>
      <c r="AY386" s="270" t="s">
        <v>145</v>
      </c>
    </row>
    <row r="387" s="12" customFormat="1" ht="20.88" customHeight="1">
      <c r="A387" s="12"/>
      <c r="B387" s="203"/>
      <c r="C387" s="204"/>
      <c r="D387" s="205" t="s">
        <v>76</v>
      </c>
      <c r="E387" s="217" t="s">
        <v>349</v>
      </c>
      <c r="F387" s="217" t="s">
        <v>350</v>
      </c>
      <c r="G387" s="204"/>
      <c r="H387" s="204"/>
      <c r="I387" s="207"/>
      <c r="J387" s="218">
        <f>BK387</f>
        <v>0</v>
      </c>
      <c r="K387" s="204"/>
      <c r="L387" s="209"/>
      <c r="M387" s="210"/>
      <c r="N387" s="211"/>
      <c r="O387" s="211"/>
      <c r="P387" s="212">
        <f>SUM(P388:P399)</f>
        <v>0</v>
      </c>
      <c r="Q387" s="211"/>
      <c r="R387" s="212">
        <f>SUM(R388:R399)</f>
        <v>0.032980000000000002</v>
      </c>
      <c r="S387" s="211"/>
      <c r="T387" s="213">
        <f>SUM(T388:T399)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4" t="s">
        <v>14</v>
      </c>
      <c r="AT387" s="215" t="s">
        <v>76</v>
      </c>
      <c r="AU387" s="215" t="s">
        <v>86</v>
      </c>
      <c r="AY387" s="214" t="s">
        <v>145</v>
      </c>
      <c r="BK387" s="216">
        <f>SUM(BK388:BK399)</f>
        <v>0</v>
      </c>
    </row>
    <row r="388" s="2" customFormat="1" ht="24.15" customHeight="1">
      <c r="A388" s="39"/>
      <c r="B388" s="40"/>
      <c r="C388" s="219" t="s">
        <v>351</v>
      </c>
      <c r="D388" s="219" t="s">
        <v>150</v>
      </c>
      <c r="E388" s="220" t="s">
        <v>352</v>
      </c>
      <c r="F388" s="221" t="s">
        <v>353</v>
      </c>
      <c r="G388" s="222" t="s">
        <v>234</v>
      </c>
      <c r="H388" s="223">
        <v>1</v>
      </c>
      <c r="I388" s="224"/>
      <c r="J388" s="225">
        <f>ROUND(I388*H388,2)</f>
        <v>0</v>
      </c>
      <c r="K388" s="221" t="s">
        <v>154</v>
      </c>
      <c r="L388" s="45"/>
      <c r="M388" s="226" t="s">
        <v>1</v>
      </c>
      <c r="N388" s="227" t="s">
        <v>42</v>
      </c>
      <c r="O388" s="92"/>
      <c r="P388" s="228">
        <f>O388*H388</f>
        <v>0</v>
      </c>
      <c r="Q388" s="228">
        <v>0.017770000000000001</v>
      </c>
      <c r="R388" s="228">
        <f>Q388*H388</f>
        <v>0.017770000000000001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155</v>
      </c>
      <c r="AT388" s="230" t="s">
        <v>150</v>
      </c>
      <c r="AU388" s="230" t="s">
        <v>146</v>
      </c>
      <c r="AY388" s="18" t="s">
        <v>145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14</v>
      </c>
      <c r="BK388" s="231">
        <f>ROUND(I388*H388,2)</f>
        <v>0</v>
      </c>
      <c r="BL388" s="18" t="s">
        <v>155</v>
      </c>
      <c r="BM388" s="230" t="s">
        <v>354</v>
      </c>
    </row>
    <row r="389" s="2" customFormat="1">
      <c r="A389" s="39"/>
      <c r="B389" s="40"/>
      <c r="C389" s="41"/>
      <c r="D389" s="232" t="s">
        <v>157</v>
      </c>
      <c r="E389" s="41"/>
      <c r="F389" s="233" t="s">
        <v>355</v>
      </c>
      <c r="G389" s="41"/>
      <c r="H389" s="41"/>
      <c r="I389" s="234"/>
      <c r="J389" s="41"/>
      <c r="K389" s="41"/>
      <c r="L389" s="45"/>
      <c r="M389" s="235"/>
      <c r="N389" s="23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157</v>
      </c>
      <c r="AU389" s="18" t="s">
        <v>146</v>
      </c>
    </row>
    <row r="390" s="2" customFormat="1">
      <c r="A390" s="39"/>
      <c r="B390" s="40"/>
      <c r="C390" s="41"/>
      <c r="D390" s="237" t="s">
        <v>159</v>
      </c>
      <c r="E390" s="41"/>
      <c r="F390" s="238" t="s">
        <v>356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159</v>
      </c>
      <c r="AU390" s="18" t="s">
        <v>146</v>
      </c>
    </row>
    <row r="391" s="13" customFormat="1">
      <c r="A391" s="13"/>
      <c r="B391" s="239"/>
      <c r="C391" s="240"/>
      <c r="D391" s="232" t="s">
        <v>161</v>
      </c>
      <c r="E391" s="241" t="s">
        <v>1</v>
      </c>
      <c r="F391" s="242" t="s">
        <v>258</v>
      </c>
      <c r="G391" s="240"/>
      <c r="H391" s="241" t="s">
        <v>1</v>
      </c>
      <c r="I391" s="243"/>
      <c r="J391" s="240"/>
      <c r="K391" s="240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161</v>
      </c>
      <c r="AU391" s="248" t="s">
        <v>146</v>
      </c>
      <c r="AV391" s="13" t="s">
        <v>14</v>
      </c>
      <c r="AW391" s="13" t="s">
        <v>33</v>
      </c>
      <c r="AX391" s="13" t="s">
        <v>77</v>
      </c>
      <c r="AY391" s="248" t="s">
        <v>145</v>
      </c>
    </row>
    <row r="392" s="14" customFormat="1">
      <c r="A392" s="14"/>
      <c r="B392" s="249"/>
      <c r="C392" s="250"/>
      <c r="D392" s="232" t="s">
        <v>161</v>
      </c>
      <c r="E392" s="251" t="s">
        <v>1</v>
      </c>
      <c r="F392" s="252" t="s">
        <v>14</v>
      </c>
      <c r="G392" s="250"/>
      <c r="H392" s="253">
        <v>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161</v>
      </c>
      <c r="AU392" s="259" t="s">
        <v>146</v>
      </c>
      <c r="AV392" s="14" t="s">
        <v>86</v>
      </c>
      <c r="AW392" s="14" t="s">
        <v>33</v>
      </c>
      <c r="AX392" s="14" t="s">
        <v>77</v>
      </c>
      <c r="AY392" s="259" t="s">
        <v>145</v>
      </c>
    </row>
    <row r="393" s="15" customFormat="1">
      <c r="A393" s="15"/>
      <c r="B393" s="260"/>
      <c r="C393" s="261"/>
      <c r="D393" s="232" t="s">
        <v>161</v>
      </c>
      <c r="E393" s="262" t="s">
        <v>1</v>
      </c>
      <c r="F393" s="263" t="s">
        <v>165</v>
      </c>
      <c r="G393" s="261"/>
      <c r="H393" s="264">
        <v>1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161</v>
      </c>
      <c r="AU393" s="270" t="s">
        <v>146</v>
      </c>
      <c r="AV393" s="15" t="s">
        <v>155</v>
      </c>
      <c r="AW393" s="15" t="s">
        <v>33</v>
      </c>
      <c r="AX393" s="15" t="s">
        <v>14</v>
      </c>
      <c r="AY393" s="270" t="s">
        <v>145</v>
      </c>
    </row>
    <row r="394" s="2" customFormat="1" ht="24.15" customHeight="1">
      <c r="A394" s="39"/>
      <c r="B394" s="40"/>
      <c r="C394" s="282" t="s">
        <v>357</v>
      </c>
      <c r="D394" s="282" t="s">
        <v>358</v>
      </c>
      <c r="E394" s="283" t="s">
        <v>359</v>
      </c>
      <c r="F394" s="284" t="s">
        <v>360</v>
      </c>
      <c r="G394" s="285" t="s">
        <v>234</v>
      </c>
      <c r="H394" s="286">
        <v>1</v>
      </c>
      <c r="I394" s="287"/>
      <c r="J394" s="288">
        <f>ROUND(I394*H394,2)</f>
        <v>0</v>
      </c>
      <c r="K394" s="284" t="s">
        <v>154</v>
      </c>
      <c r="L394" s="289"/>
      <c r="M394" s="290" t="s">
        <v>1</v>
      </c>
      <c r="N394" s="291" t="s">
        <v>42</v>
      </c>
      <c r="O394" s="92"/>
      <c r="P394" s="228">
        <f>O394*H394</f>
        <v>0</v>
      </c>
      <c r="Q394" s="228">
        <v>0.01521</v>
      </c>
      <c r="R394" s="228">
        <f>Q394*H394</f>
        <v>0.01521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216</v>
      </c>
      <c r="AT394" s="230" t="s">
        <v>358</v>
      </c>
      <c r="AU394" s="230" t="s">
        <v>146</v>
      </c>
      <c r="AY394" s="18" t="s">
        <v>145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14</v>
      </c>
      <c r="BK394" s="231">
        <f>ROUND(I394*H394,2)</f>
        <v>0</v>
      </c>
      <c r="BL394" s="18" t="s">
        <v>155</v>
      </c>
      <c r="BM394" s="230" t="s">
        <v>361</v>
      </c>
    </row>
    <row r="395" s="2" customFormat="1">
      <c r="A395" s="39"/>
      <c r="B395" s="40"/>
      <c r="C395" s="41"/>
      <c r="D395" s="232" t="s">
        <v>157</v>
      </c>
      <c r="E395" s="41"/>
      <c r="F395" s="233" t="s">
        <v>360</v>
      </c>
      <c r="G395" s="41"/>
      <c r="H395" s="41"/>
      <c r="I395" s="234"/>
      <c r="J395" s="41"/>
      <c r="K395" s="41"/>
      <c r="L395" s="45"/>
      <c r="M395" s="235"/>
      <c r="N395" s="23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157</v>
      </c>
      <c r="AU395" s="18" t="s">
        <v>146</v>
      </c>
    </row>
    <row r="396" s="2" customFormat="1">
      <c r="A396" s="39"/>
      <c r="B396" s="40"/>
      <c r="C396" s="41"/>
      <c r="D396" s="232" t="s">
        <v>362</v>
      </c>
      <c r="E396" s="41"/>
      <c r="F396" s="292" t="s">
        <v>363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362</v>
      </c>
      <c r="AU396" s="18" t="s">
        <v>146</v>
      </c>
    </row>
    <row r="397" s="13" customFormat="1">
      <c r="A397" s="13"/>
      <c r="B397" s="239"/>
      <c r="C397" s="240"/>
      <c r="D397" s="232" t="s">
        <v>161</v>
      </c>
      <c r="E397" s="241" t="s">
        <v>1</v>
      </c>
      <c r="F397" s="242" t="s">
        <v>258</v>
      </c>
      <c r="G397" s="240"/>
      <c r="H397" s="241" t="s">
        <v>1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161</v>
      </c>
      <c r="AU397" s="248" t="s">
        <v>146</v>
      </c>
      <c r="AV397" s="13" t="s">
        <v>14</v>
      </c>
      <c r="AW397" s="13" t="s">
        <v>33</v>
      </c>
      <c r="AX397" s="13" t="s">
        <v>77</v>
      </c>
      <c r="AY397" s="248" t="s">
        <v>145</v>
      </c>
    </row>
    <row r="398" s="14" customFormat="1">
      <c r="A398" s="14"/>
      <c r="B398" s="249"/>
      <c r="C398" s="250"/>
      <c r="D398" s="232" t="s">
        <v>161</v>
      </c>
      <c r="E398" s="251" t="s">
        <v>1</v>
      </c>
      <c r="F398" s="252" t="s">
        <v>14</v>
      </c>
      <c r="G398" s="250"/>
      <c r="H398" s="253">
        <v>1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161</v>
      </c>
      <c r="AU398" s="259" t="s">
        <v>146</v>
      </c>
      <c r="AV398" s="14" t="s">
        <v>86</v>
      </c>
      <c r="AW398" s="14" t="s">
        <v>33</v>
      </c>
      <c r="AX398" s="14" t="s">
        <v>77</v>
      </c>
      <c r="AY398" s="259" t="s">
        <v>145</v>
      </c>
    </row>
    <row r="399" s="15" customFormat="1">
      <c r="A399" s="15"/>
      <c r="B399" s="260"/>
      <c r="C399" s="261"/>
      <c r="D399" s="232" t="s">
        <v>161</v>
      </c>
      <c r="E399" s="262" t="s">
        <v>1</v>
      </c>
      <c r="F399" s="263" t="s">
        <v>165</v>
      </c>
      <c r="G399" s="261"/>
      <c r="H399" s="264">
        <v>1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161</v>
      </c>
      <c r="AU399" s="270" t="s">
        <v>146</v>
      </c>
      <c r="AV399" s="15" t="s">
        <v>155</v>
      </c>
      <c r="AW399" s="15" t="s">
        <v>33</v>
      </c>
      <c r="AX399" s="15" t="s">
        <v>14</v>
      </c>
      <c r="AY399" s="270" t="s">
        <v>145</v>
      </c>
    </row>
    <row r="400" s="12" customFormat="1" ht="22.8" customHeight="1">
      <c r="A400" s="12"/>
      <c r="B400" s="203"/>
      <c r="C400" s="204"/>
      <c r="D400" s="205" t="s">
        <v>76</v>
      </c>
      <c r="E400" s="217" t="s">
        <v>224</v>
      </c>
      <c r="F400" s="217" t="s">
        <v>364</v>
      </c>
      <c r="G400" s="204"/>
      <c r="H400" s="204"/>
      <c r="I400" s="207"/>
      <c r="J400" s="218">
        <f>BK400</f>
        <v>0</v>
      </c>
      <c r="K400" s="204"/>
      <c r="L400" s="209"/>
      <c r="M400" s="210"/>
      <c r="N400" s="211"/>
      <c r="O400" s="211"/>
      <c r="P400" s="212">
        <f>P401+P414+P478+P533</f>
        <v>0</v>
      </c>
      <c r="Q400" s="211"/>
      <c r="R400" s="212">
        <f>R401+R414+R478+R533</f>
        <v>0.33951960000000003</v>
      </c>
      <c r="S400" s="211"/>
      <c r="T400" s="213">
        <f>T401+T414+T478+T533</f>
        <v>12.146456000000001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4" t="s">
        <v>14</v>
      </c>
      <c r="AT400" s="215" t="s">
        <v>76</v>
      </c>
      <c r="AU400" s="215" t="s">
        <v>14</v>
      </c>
      <c r="AY400" s="214" t="s">
        <v>145</v>
      </c>
      <c r="BK400" s="216">
        <f>BK401+BK414+BK478+BK533</f>
        <v>0</v>
      </c>
    </row>
    <row r="401" s="12" customFormat="1" ht="20.88" customHeight="1">
      <c r="A401" s="12"/>
      <c r="B401" s="203"/>
      <c r="C401" s="204"/>
      <c r="D401" s="205" t="s">
        <v>76</v>
      </c>
      <c r="E401" s="217" t="s">
        <v>365</v>
      </c>
      <c r="F401" s="217" t="s">
        <v>366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SUM(P402:P413)</f>
        <v>0</v>
      </c>
      <c r="Q401" s="211"/>
      <c r="R401" s="212">
        <f>SUM(R402:R413)</f>
        <v>0</v>
      </c>
      <c r="S401" s="211"/>
      <c r="T401" s="213">
        <f>SUM(T402:T413)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14</v>
      </c>
      <c r="AT401" s="215" t="s">
        <v>76</v>
      </c>
      <c r="AU401" s="215" t="s">
        <v>86</v>
      </c>
      <c r="AY401" s="214" t="s">
        <v>145</v>
      </c>
      <c r="BK401" s="216">
        <f>SUM(BK402:BK413)</f>
        <v>0</v>
      </c>
    </row>
    <row r="402" s="2" customFormat="1" ht="33" customHeight="1">
      <c r="A402" s="39"/>
      <c r="B402" s="40"/>
      <c r="C402" s="219" t="s">
        <v>367</v>
      </c>
      <c r="D402" s="219" t="s">
        <v>150</v>
      </c>
      <c r="E402" s="220" t="s">
        <v>368</v>
      </c>
      <c r="F402" s="221" t="s">
        <v>369</v>
      </c>
      <c r="G402" s="222" t="s">
        <v>175</v>
      </c>
      <c r="H402" s="223">
        <v>115.75</v>
      </c>
      <c r="I402" s="224"/>
      <c r="J402" s="225">
        <f>ROUND(I402*H402,2)</f>
        <v>0</v>
      </c>
      <c r="K402" s="221" t="s">
        <v>154</v>
      </c>
      <c r="L402" s="45"/>
      <c r="M402" s="226" t="s">
        <v>1</v>
      </c>
      <c r="N402" s="227" t="s">
        <v>42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155</v>
      </c>
      <c r="AT402" s="230" t="s">
        <v>150</v>
      </c>
      <c r="AU402" s="230" t="s">
        <v>146</v>
      </c>
      <c r="AY402" s="18" t="s">
        <v>145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14</v>
      </c>
      <c r="BK402" s="231">
        <f>ROUND(I402*H402,2)</f>
        <v>0</v>
      </c>
      <c r="BL402" s="18" t="s">
        <v>155</v>
      </c>
      <c r="BM402" s="230" t="s">
        <v>370</v>
      </c>
    </row>
    <row r="403" s="2" customFormat="1">
      <c r="A403" s="39"/>
      <c r="B403" s="40"/>
      <c r="C403" s="41"/>
      <c r="D403" s="232" t="s">
        <v>157</v>
      </c>
      <c r="E403" s="41"/>
      <c r="F403" s="233" t="s">
        <v>371</v>
      </c>
      <c r="G403" s="41"/>
      <c r="H403" s="41"/>
      <c r="I403" s="234"/>
      <c r="J403" s="41"/>
      <c r="K403" s="41"/>
      <c r="L403" s="45"/>
      <c r="M403" s="235"/>
      <c r="N403" s="23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157</v>
      </c>
      <c r="AU403" s="18" t="s">
        <v>146</v>
      </c>
    </row>
    <row r="404" s="2" customFormat="1">
      <c r="A404" s="39"/>
      <c r="B404" s="40"/>
      <c r="C404" s="41"/>
      <c r="D404" s="237" t="s">
        <v>159</v>
      </c>
      <c r="E404" s="41"/>
      <c r="F404" s="238" t="s">
        <v>372</v>
      </c>
      <c r="G404" s="41"/>
      <c r="H404" s="41"/>
      <c r="I404" s="234"/>
      <c r="J404" s="41"/>
      <c r="K404" s="41"/>
      <c r="L404" s="45"/>
      <c r="M404" s="235"/>
      <c r="N404" s="23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159</v>
      </c>
      <c r="AU404" s="18" t="s">
        <v>146</v>
      </c>
    </row>
    <row r="405" s="13" customFormat="1">
      <c r="A405" s="13"/>
      <c r="B405" s="239"/>
      <c r="C405" s="240"/>
      <c r="D405" s="232" t="s">
        <v>161</v>
      </c>
      <c r="E405" s="241" t="s">
        <v>1</v>
      </c>
      <c r="F405" s="242" t="s">
        <v>238</v>
      </c>
      <c r="G405" s="240"/>
      <c r="H405" s="241" t="s">
        <v>1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161</v>
      </c>
      <c r="AU405" s="248" t="s">
        <v>146</v>
      </c>
      <c r="AV405" s="13" t="s">
        <v>14</v>
      </c>
      <c r="AW405" s="13" t="s">
        <v>33</v>
      </c>
      <c r="AX405" s="13" t="s">
        <v>77</v>
      </c>
      <c r="AY405" s="248" t="s">
        <v>145</v>
      </c>
    </row>
    <row r="406" s="13" customFormat="1">
      <c r="A406" s="13"/>
      <c r="B406" s="239"/>
      <c r="C406" s="240"/>
      <c r="D406" s="232" t="s">
        <v>161</v>
      </c>
      <c r="E406" s="241" t="s">
        <v>1</v>
      </c>
      <c r="F406" s="242" t="s">
        <v>373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161</v>
      </c>
      <c r="AU406" s="248" t="s">
        <v>146</v>
      </c>
      <c r="AV406" s="13" t="s">
        <v>14</v>
      </c>
      <c r="AW406" s="13" t="s">
        <v>33</v>
      </c>
      <c r="AX406" s="13" t="s">
        <v>77</v>
      </c>
      <c r="AY406" s="248" t="s">
        <v>145</v>
      </c>
    </row>
    <row r="407" s="14" customFormat="1">
      <c r="A407" s="14"/>
      <c r="B407" s="249"/>
      <c r="C407" s="250"/>
      <c r="D407" s="232" t="s">
        <v>161</v>
      </c>
      <c r="E407" s="251" t="s">
        <v>1</v>
      </c>
      <c r="F407" s="252" t="s">
        <v>374</v>
      </c>
      <c r="G407" s="250"/>
      <c r="H407" s="253">
        <v>31.609999999999999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161</v>
      </c>
      <c r="AU407" s="259" t="s">
        <v>146</v>
      </c>
      <c r="AV407" s="14" t="s">
        <v>86</v>
      </c>
      <c r="AW407" s="14" t="s">
        <v>33</v>
      </c>
      <c r="AX407" s="14" t="s">
        <v>77</v>
      </c>
      <c r="AY407" s="259" t="s">
        <v>145</v>
      </c>
    </row>
    <row r="408" s="16" customFormat="1">
      <c r="A408" s="16"/>
      <c r="B408" s="271"/>
      <c r="C408" s="272"/>
      <c r="D408" s="232" t="s">
        <v>161</v>
      </c>
      <c r="E408" s="273" t="s">
        <v>1</v>
      </c>
      <c r="F408" s="274" t="s">
        <v>244</v>
      </c>
      <c r="G408" s="272"/>
      <c r="H408" s="275">
        <v>31.609999999999999</v>
      </c>
      <c r="I408" s="276"/>
      <c r="J408" s="272"/>
      <c r="K408" s="272"/>
      <c r="L408" s="277"/>
      <c r="M408" s="278"/>
      <c r="N408" s="279"/>
      <c r="O408" s="279"/>
      <c r="P408" s="279"/>
      <c r="Q408" s="279"/>
      <c r="R408" s="279"/>
      <c r="S408" s="279"/>
      <c r="T408" s="280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1" t="s">
        <v>161</v>
      </c>
      <c r="AU408" s="281" t="s">
        <v>146</v>
      </c>
      <c r="AV408" s="16" t="s">
        <v>146</v>
      </c>
      <c r="AW408" s="16" t="s">
        <v>33</v>
      </c>
      <c r="AX408" s="16" t="s">
        <v>77</v>
      </c>
      <c r="AY408" s="281" t="s">
        <v>145</v>
      </c>
    </row>
    <row r="409" s="13" customFormat="1">
      <c r="A409" s="13"/>
      <c r="B409" s="239"/>
      <c r="C409" s="240"/>
      <c r="D409" s="232" t="s">
        <v>161</v>
      </c>
      <c r="E409" s="241" t="s">
        <v>1</v>
      </c>
      <c r="F409" s="242" t="s">
        <v>162</v>
      </c>
      <c r="G409" s="240"/>
      <c r="H409" s="241" t="s">
        <v>1</v>
      </c>
      <c r="I409" s="243"/>
      <c r="J409" s="240"/>
      <c r="K409" s="240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161</v>
      </c>
      <c r="AU409" s="248" t="s">
        <v>146</v>
      </c>
      <c r="AV409" s="13" t="s">
        <v>14</v>
      </c>
      <c r="AW409" s="13" t="s">
        <v>33</v>
      </c>
      <c r="AX409" s="13" t="s">
        <v>77</v>
      </c>
      <c r="AY409" s="248" t="s">
        <v>145</v>
      </c>
    </row>
    <row r="410" s="13" customFormat="1">
      <c r="A410" s="13"/>
      <c r="B410" s="239"/>
      <c r="C410" s="240"/>
      <c r="D410" s="232" t="s">
        <v>161</v>
      </c>
      <c r="E410" s="241" t="s">
        <v>1</v>
      </c>
      <c r="F410" s="242" t="s">
        <v>222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161</v>
      </c>
      <c r="AU410" s="248" t="s">
        <v>146</v>
      </c>
      <c r="AV410" s="13" t="s">
        <v>14</v>
      </c>
      <c r="AW410" s="13" t="s">
        <v>33</v>
      </c>
      <c r="AX410" s="13" t="s">
        <v>77</v>
      </c>
      <c r="AY410" s="248" t="s">
        <v>145</v>
      </c>
    </row>
    <row r="411" s="14" customFormat="1">
      <c r="A411" s="14"/>
      <c r="B411" s="249"/>
      <c r="C411" s="250"/>
      <c r="D411" s="232" t="s">
        <v>161</v>
      </c>
      <c r="E411" s="251" t="s">
        <v>1</v>
      </c>
      <c r="F411" s="252" t="s">
        <v>375</v>
      </c>
      <c r="G411" s="250"/>
      <c r="H411" s="253">
        <v>84.140000000000001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161</v>
      </c>
      <c r="AU411" s="259" t="s">
        <v>146</v>
      </c>
      <c r="AV411" s="14" t="s">
        <v>86</v>
      </c>
      <c r="AW411" s="14" t="s">
        <v>33</v>
      </c>
      <c r="AX411" s="14" t="s">
        <v>77</v>
      </c>
      <c r="AY411" s="259" t="s">
        <v>145</v>
      </c>
    </row>
    <row r="412" s="16" customFormat="1">
      <c r="A412" s="16"/>
      <c r="B412" s="271"/>
      <c r="C412" s="272"/>
      <c r="D412" s="232" t="s">
        <v>161</v>
      </c>
      <c r="E412" s="273" t="s">
        <v>1</v>
      </c>
      <c r="F412" s="274" t="s">
        <v>244</v>
      </c>
      <c r="G412" s="272"/>
      <c r="H412" s="275">
        <v>84.140000000000001</v>
      </c>
      <c r="I412" s="276"/>
      <c r="J412" s="272"/>
      <c r="K412" s="272"/>
      <c r="L412" s="277"/>
      <c r="M412" s="278"/>
      <c r="N412" s="279"/>
      <c r="O412" s="279"/>
      <c r="P412" s="279"/>
      <c r="Q412" s="279"/>
      <c r="R412" s="279"/>
      <c r="S412" s="279"/>
      <c r="T412" s="280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1" t="s">
        <v>161</v>
      </c>
      <c r="AU412" s="281" t="s">
        <v>146</v>
      </c>
      <c r="AV412" s="16" t="s">
        <v>146</v>
      </c>
      <c r="AW412" s="16" t="s">
        <v>33</v>
      </c>
      <c r="AX412" s="16" t="s">
        <v>77</v>
      </c>
      <c r="AY412" s="281" t="s">
        <v>145</v>
      </c>
    </row>
    <row r="413" s="15" customFormat="1">
      <c r="A413" s="15"/>
      <c r="B413" s="260"/>
      <c r="C413" s="261"/>
      <c r="D413" s="232" t="s">
        <v>161</v>
      </c>
      <c r="E413" s="262" t="s">
        <v>1</v>
      </c>
      <c r="F413" s="263" t="s">
        <v>165</v>
      </c>
      <c r="G413" s="261"/>
      <c r="H413" s="264">
        <v>115.75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0" t="s">
        <v>161</v>
      </c>
      <c r="AU413" s="270" t="s">
        <v>146</v>
      </c>
      <c r="AV413" s="15" t="s">
        <v>155</v>
      </c>
      <c r="AW413" s="15" t="s">
        <v>33</v>
      </c>
      <c r="AX413" s="15" t="s">
        <v>14</v>
      </c>
      <c r="AY413" s="270" t="s">
        <v>145</v>
      </c>
    </row>
    <row r="414" s="12" customFormat="1" ht="20.88" customHeight="1">
      <c r="A414" s="12"/>
      <c r="B414" s="203"/>
      <c r="C414" s="204"/>
      <c r="D414" s="205" t="s">
        <v>76</v>
      </c>
      <c r="E414" s="217" t="s">
        <v>376</v>
      </c>
      <c r="F414" s="217" t="s">
        <v>377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SUM(P415:P477)</f>
        <v>0</v>
      </c>
      <c r="Q414" s="211"/>
      <c r="R414" s="212">
        <f>SUM(R415:R477)</f>
        <v>0.33951960000000003</v>
      </c>
      <c r="S414" s="211"/>
      <c r="T414" s="213">
        <f>SUM(T415:T477)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14</v>
      </c>
      <c r="AT414" s="215" t="s">
        <v>76</v>
      </c>
      <c r="AU414" s="215" t="s">
        <v>86</v>
      </c>
      <c r="AY414" s="214" t="s">
        <v>145</v>
      </c>
      <c r="BK414" s="216">
        <f>SUM(BK415:BK477)</f>
        <v>0</v>
      </c>
    </row>
    <row r="415" s="2" customFormat="1" ht="16.5" customHeight="1">
      <c r="A415" s="39"/>
      <c r="B415" s="40"/>
      <c r="C415" s="219" t="s">
        <v>378</v>
      </c>
      <c r="D415" s="219" t="s">
        <v>150</v>
      </c>
      <c r="E415" s="220" t="s">
        <v>379</v>
      </c>
      <c r="F415" s="221" t="s">
        <v>380</v>
      </c>
      <c r="G415" s="222" t="s">
        <v>175</v>
      </c>
      <c r="H415" s="223">
        <v>38847.599999999999</v>
      </c>
      <c r="I415" s="224"/>
      <c r="J415" s="225">
        <f>ROUND(I415*H415,2)</f>
        <v>0</v>
      </c>
      <c r="K415" s="221" t="s">
        <v>154</v>
      </c>
      <c r="L415" s="45"/>
      <c r="M415" s="226" t="s">
        <v>1</v>
      </c>
      <c r="N415" s="227" t="s">
        <v>42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155</v>
      </c>
      <c r="AT415" s="230" t="s">
        <v>150</v>
      </c>
      <c r="AU415" s="230" t="s">
        <v>146</v>
      </c>
      <c r="AY415" s="18" t="s">
        <v>145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14</v>
      </c>
      <c r="BK415" s="231">
        <f>ROUND(I415*H415,2)</f>
        <v>0</v>
      </c>
      <c r="BL415" s="18" t="s">
        <v>155</v>
      </c>
      <c r="BM415" s="230" t="s">
        <v>381</v>
      </c>
    </row>
    <row r="416" s="2" customFormat="1">
      <c r="A416" s="39"/>
      <c r="B416" s="40"/>
      <c r="C416" s="41"/>
      <c r="D416" s="232" t="s">
        <v>157</v>
      </c>
      <c r="E416" s="41"/>
      <c r="F416" s="233" t="s">
        <v>382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157</v>
      </c>
      <c r="AU416" s="18" t="s">
        <v>146</v>
      </c>
    </row>
    <row r="417" s="2" customFormat="1">
      <c r="A417" s="39"/>
      <c r="B417" s="40"/>
      <c r="C417" s="41"/>
      <c r="D417" s="237" t="s">
        <v>159</v>
      </c>
      <c r="E417" s="41"/>
      <c r="F417" s="238" t="s">
        <v>383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159</v>
      </c>
      <c r="AU417" s="18" t="s">
        <v>146</v>
      </c>
    </row>
    <row r="418" s="13" customFormat="1">
      <c r="A418" s="13"/>
      <c r="B418" s="239"/>
      <c r="C418" s="240"/>
      <c r="D418" s="232" t="s">
        <v>161</v>
      </c>
      <c r="E418" s="241" t="s">
        <v>1</v>
      </c>
      <c r="F418" s="242" t="s">
        <v>384</v>
      </c>
      <c r="G418" s="240"/>
      <c r="H418" s="241" t="s">
        <v>1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161</v>
      </c>
      <c r="AU418" s="248" t="s">
        <v>146</v>
      </c>
      <c r="AV418" s="13" t="s">
        <v>14</v>
      </c>
      <c r="AW418" s="13" t="s">
        <v>33</v>
      </c>
      <c r="AX418" s="13" t="s">
        <v>77</v>
      </c>
      <c r="AY418" s="248" t="s">
        <v>145</v>
      </c>
    </row>
    <row r="419" s="13" customFormat="1">
      <c r="A419" s="13"/>
      <c r="B419" s="239"/>
      <c r="C419" s="240"/>
      <c r="D419" s="232" t="s">
        <v>161</v>
      </c>
      <c r="E419" s="241" t="s">
        <v>1</v>
      </c>
      <c r="F419" s="242" t="s">
        <v>162</v>
      </c>
      <c r="G419" s="240"/>
      <c r="H419" s="241" t="s">
        <v>1</v>
      </c>
      <c r="I419" s="243"/>
      <c r="J419" s="240"/>
      <c r="K419" s="240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161</v>
      </c>
      <c r="AU419" s="248" t="s">
        <v>146</v>
      </c>
      <c r="AV419" s="13" t="s">
        <v>14</v>
      </c>
      <c r="AW419" s="13" t="s">
        <v>33</v>
      </c>
      <c r="AX419" s="13" t="s">
        <v>77</v>
      </c>
      <c r="AY419" s="248" t="s">
        <v>145</v>
      </c>
    </row>
    <row r="420" s="13" customFormat="1">
      <c r="A420" s="13"/>
      <c r="B420" s="239"/>
      <c r="C420" s="240"/>
      <c r="D420" s="232" t="s">
        <v>161</v>
      </c>
      <c r="E420" s="241" t="s">
        <v>1</v>
      </c>
      <c r="F420" s="242" t="s">
        <v>385</v>
      </c>
      <c r="G420" s="240"/>
      <c r="H420" s="241" t="s">
        <v>1</v>
      </c>
      <c r="I420" s="243"/>
      <c r="J420" s="240"/>
      <c r="K420" s="240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161</v>
      </c>
      <c r="AU420" s="248" t="s">
        <v>146</v>
      </c>
      <c r="AV420" s="13" t="s">
        <v>14</v>
      </c>
      <c r="AW420" s="13" t="s">
        <v>33</v>
      </c>
      <c r="AX420" s="13" t="s">
        <v>77</v>
      </c>
      <c r="AY420" s="248" t="s">
        <v>145</v>
      </c>
    </row>
    <row r="421" s="14" customFormat="1">
      <c r="A421" s="14"/>
      <c r="B421" s="249"/>
      <c r="C421" s="250"/>
      <c r="D421" s="232" t="s">
        <v>161</v>
      </c>
      <c r="E421" s="251" t="s">
        <v>1</v>
      </c>
      <c r="F421" s="252" t="s">
        <v>386</v>
      </c>
      <c r="G421" s="250"/>
      <c r="H421" s="253">
        <v>20396.700000000001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161</v>
      </c>
      <c r="AU421" s="259" t="s">
        <v>146</v>
      </c>
      <c r="AV421" s="14" t="s">
        <v>86</v>
      </c>
      <c r="AW421" s="14" t="s">
        <v>33</v>
      </c>
      <c r="AX421" s="14" t="s">
        <v>77</v>
      </c>
      <c r="AY421" s="259" t="s">
        <v>145</v>
      </c>
    </row>
    <row r="422" s="13" customFormat="1">
      <c r="A422" s="13"/>
      <c r="B422" s="239"/>
      <c r="C422" s="240"/>
      <c r="D422" s="232" t="s">
        <v>161</v>
      </c>
      <c r="E422" s="241" t="s">
        <v>1</v>
      </c>
      <c r="F422" s="242" t="s">
        <v>387</v>
      </c>
      <c r="G422" s="240"/>
      <c r="H422" s="241" t="s">
        <v>1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161</v>
      </c>
      <c r="AU422" s="248" t="s">
        <v>146</v>
      </c>
      <c r="AV422" s="13" t="s">
        <v>14</v>
      </c>
      <c r="AW422" s="13" t="s">
        <v>33</v>
      </c>
      <c r="AX422" s="13" t="s">
        <v>77</v>
      </c>
      <c r="AY422" s="248" t="s">
        <v>145</v>
      </c>
    </row>
    <row r="423" s="14" customFormat="1">
      <c r="A423" s="14"/>
      <c r="B423" s="249"/>
      <c r="C423" s="250"/>
      <c r="D423" s="232" t="s">
        <v>161</v>
      </c>
      <c r="E423" s="251" t="s">
        <v>1</v>
      </c>
      <c r="F423" s="252" t="s">
        <v>388</v>
      </c>
      <c r="G423" s="250"/>
      <c r="H423" s="253">
        <v>11828.700000000001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161</v>
      </c>
      <c r="AU423" s="259" t="s">
        <v>146</v>
      </c>
      <c r="AV423" s="14" t="s">
        <v>86</v>
      </c>
      <c r="AW423" s="14" t="s">
        <v>33</v>
      </c>
      <c r="AX423" s="14" t="s">
        <v>77</v>
      </c>
      <c r="AY423" s="259" t="s">
        <v>145</v>
      </c>
    </row>
    <row r="424" s="16" customFormat="1">
      <c r="A424" s="16"/>
      <c r="B424" s="271"/>
      <c r="C424" s="272"/>
      <c r="D424" s="232" t="s">
        <v>161</v>
      </c>
      <c r="E424" s="273" t="s">
        <v>1</v>
      </c>
      <c r="F424" s="274" t="s">
        <v>244</v>
      </c>
      <c r="G424" s="272"/>
      <c r="H424" s="275">
        <v>32225.400000000001</v>
      </c>
      <c r="I424" s="276"/>
      <c r="J424" s="272"/>
      <c r="K424" s="272"/>
      <c r="L424" s="277"/>
      <c r="M424" s="278"/>
      <c r="N424" s="279"/>
      <c r="O424" s="279"/>
      <c r="P424" s="279"/>
      <c r="Q424" s="279"/>
      <c r="R424" s="279"/>
      <c r="S424" s="279"/>
      <c r="T424" s="280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1" t="s">
        <v>161</v>
      </c>
      <c r="AU424" s="281" t="s">
        <v>146</v>
      </c>
      <c r="AV424" s="16" t="s">
        <v>146</v>
      </c>
      <c r="AW424" s="16" t="s">
        <v>33</v>
      </c>
      <c r="AX424" s="16" t="s">
        <v>77</v>
      </c>
      <c r="AY424" s="281" t="s">
        <v>145</v>
      </c>
    </row>
    <row r="425" s="13" customFormat="1">
      <c r="A425" s="13"/>
      <c r="B425" s="239"/>
      <c r="C425" s="240"/>
      <c r="D425" s="232" t="s">
        <v>161</v>
      </c>
      <c r="E425" s="241" t="s">
        <v>1</v>
      </c>
      <c r="F425" s="242" t="s">
        <v>238</v>
      </c>
      <c r="G425" s="240"/>
      <c r="H425" s="241" t="s">
        <v>1</v>
      </c>
      <c r="I425" s="243"/>
      <c r="J425" s="240"/>
      <c r="K425" s="240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161</v>
      </c>
      <c r="AU425" s="248" t="s">
        <v>146</v>
      </c>
      <c r="AV425" s="13" t="s">
        <v>14</v>
      </c>
      <c r="AW425" s="13" t="s">
        <v>33</v>
      </c>
      <c r="AX425" s="13" t="s">
        <v>77</v>
      </c>
      <c r="AY425" s="248" t="s">
        <v>145</v>
      </c>
    </row>
    <row r="426" s="13" customFormat="1">
      <c r="A426" s="13"/>
      <c r="B426" s="239"/>
      <c r="C426" s="240"/>
      <c r="D426" s="232" t="s">
        <v>161</v>
      </c>
      <c r="E426" s="241" t="s">
        <v>1</v>
      </c>
      <c r="F426" s="242" t="s">
        <v>389</v>
      </c>
      <c r="G426" s="240"/>
      <c r="H426" s="241" t="s">
        <v>1</v>
      </c>
      <c r="I426" s="243"/>
      <c r="J426" s="240"/>
      <c r="K426" s="240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161</v>
      </c>
      <c r="AU426" s="248" t="s">
        <v>146</v>
      </c>
      <c r="AV426" s="13" t="s">
        <v>14</v>
      </c>
      <c r="AW426" s="13" t="s">
        <v>33</v>
      </c>
      <c r="AX426" s="13" t="s">
        <v>77</v>
      </c>
      <c r="AY426" s="248" t="s">
        <v>145</v>
      </c>
    </row>
    <row r="427" s="14" customFormat="1">
      <c r="A427" s="14"/>
      <c r="B427" s="249"/>
      <c r="C427" s="250"/>
      <c r="D427" s="232" t="s">
        <v>161</v>
      </c>
      <c r="E427" s="251" t="s">
        <v>1</v>
      </c>
      <c r="F427" s="252" t="s">
        <v>390</v>
      </c>
      <c r="G427" s="250"/>
      <c r="H427" s="253">
        <v>6622.1999999999998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161</v>
      </c>
      <c r="AU427" s="259" t="s">
        <v>146</v>
      </c>
      <c r="AV427" s="14" t="s">
        <v>86</v>
      </c>
      <c r="AW427" s="14" t="s">
        <v>33</v>
      </c>
      <c r="AX427" s="14" t="s">
        <v>77</v>
      </c>
      <c r="AY427" s="259" t="s">
        <v>145</v>
      </c>
    </row>
    <row r="428" s="16" customFormat="1">
      <c r="A428" s="16"/>
      <c r="B428" s="271"/>
      <c r="C428" s="272"/>
      <c r="D428" s="232" t="s">
        <v>161</v>
      </c>
      <c r="E428" s="273" t="s">
        <v>1</v>
      </c>
      <c r="F428" s="274" t="s">
        <v>244</v>
      </c>
      <c r="G428" s="272"/>
      <c r="H428" s="275">
        <v>6622.1999999999998</v>
      </c>
      <c r="I428" s="276"/>
      <c r="J428" s="272"/>
      <c r="K428" s="272"/>
      <c r="L428" s="277"/>
      <c r="M428" s="278"/>
      <c r="N428" s="279"/>
      <c r="O428" s="279"/>
      <c r="P428" s="279"/>
      <c r="Q428" s="279"/>
      <c r="R428" s="279"/>
      <c r="S428" s="279"/>
      <c r="T428" s="280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1" t="s">
        <v>161</v>
      </c>
      <c r="AU428" s="281" t="s">
        <v>146</v>
      </c>
      <c r="AV428" s="16" t="s">
        <v>146</v>
      </c>
      <c r="AW428" s="16" t="s">
        <v>33</v>
      </c>
      <c r="AX428" s="16" t="s">
        <v>77</v>
      </c>
      <c r="AY428" s="281" t="s">
        <v>145</v>
      </c>
    </row>
    <row r="429" s="15" customFormat="1">
      <c r="A429" s="15"/>
      <c r="B429" s="260"/>
      <c r="C429" s="261"/>
      <c r="D429" s="232" t="s">
        <v>161</v>
      </c>
      <c r="E429" s="262" t="s">
        <v>1</v>
      </c>
      <c r="F429" s="263" t="s">
        <v>165</v>
      </c>
      <c r="G429" s="261"/>
      <c r="H429" s="264">
        <v>38847.599999999999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161</v>
      </c>
      <c r="AU429" s="270" t="s">
        <v>146</v>
      </c>
      <c r="AV429" s="15" t="s">
        <v>155</v>
      </c>
      <c r="AW429" s="15" t="s">
        <v>33</v>
      </c>
      <c r="AX429" s="15" t="s">
        <v>14</v>
      </c>
      <c r="AY429" s="270" t="s">
        <v>145</v>
      </c>
    </row>
    <row r="430" s="2" customFormat="1" ht="16.5" customHeight="1">
      <c r="A430" s="39"/>
      <c r="B430" s="40"/>
      <c r="C430" s="219" t="s">
        <v>391</v>
      </c>
      <c r="D430" s="219" t="s">
        <v>150</v>
      </c>
      <c r="E430" s="220" t="s">
        <v>392</v>
      </c>
      <c r="F430" s="221" t="s">
        <v>393</v>
      </c>
      <c r="G430" s="222" t="s">
        <v>175</v>
      </c>
      <c r="H430" s="223">
        <v>32225.400000000001</v>
      </c>
      <c r="I430" s="224"/>
      <c r="J430" s="225">
        <f>ROUND(I430*H430,2)</f>
        <v>0</v>
      </c>
      <c r="K430" s="221" t="s">
        <v>154</v>
      </c>
      <c r="L430" s="45"/>
      <c r="M430" s="226" t="s">
        <v>1</v>
      </c>
      <c r="N430" s="227" t="s">
        <v>42</v>
      </c>
      <c r="O430" s="92"/>
      <c r="P430" s="228">
        <f>O430*H430</f>
        <v>0</v>
      </c>
      <c r="Q430" s="228">
        <v>1.0000000000000001E-05</v>
      </c>
      <c r="R430" s="228">
        <f>Q430*H430</f>
        <v>0.32225400000000004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155</v>
      </c>
      <c r="AT430" s="230" t="s">
        <v>150</v>
      </c>
      <c r="AU430" s="230" t="s">
        <v>146</v>
      </c>
      <c r="AY430" s="18" t="s">
        <v>145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14</v>
      </c>
      <c r="BK430" s="231">
        <f>ROUND(I430*H430,2)</f>
        <v>0</v>
      </c>
      <c r="BL430" s="18" t="s">
        <v>155</v>
      </c>
      <c r="BM430" s="230" t="s">
        <v>394</v>
      </c>
    </row>
    <row r="431" s="2" customFormat="1">
      <c r="A431" s="39"/>
      <c r="B431" s="40"/>
      <c r="C431" s="41"/>
      <c r="D431" s="232" t="s">
        <v>157</v>
      </c>
      <c r="E431" s="41"/>
      <c r="F431" s="233" t="s">
        <v>395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157</v>
      </c>
      <c r="AU431" s="18" t="s">
        <v>146</v>
      </c>
    </row>
    <row r="432" s="2" customFormat="1">
      <c r="A432" s="39"/>
      <c r="B432" s="40"/>
      <c r="C432" s="41"/>
      <c r="D432" s="237" t="s">
        <v>159</v>
      </c>
      <c r="E432" s="41"/>
      <c r="F432" s="238" t="s">
        <v>396</v>
      </c>
      <c r="G432" s="41"/>
      <c r="H432" s="41"/>
      <c r="I432" s="234"/>
      <c r="J432" s="41"/>
      <c r="K432" s="41"/>
      <c r="L432" s="45"/>
      <c r="M432" s="235"/>
      <c r="N432" s="23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159</v>
      </c>
      <c r="AU432" s="18" t="s">
        <v>146</v>
      </c>
    </row>
    <row r="433" s="13" customFormat="1">
      <c r="A433" s="13"/>
      <c r="B433" s="239"/>
      <c r="C433" s="240"/>
      <c r="D433" s="232" t="s">
        <v>161</v>
      </c>
      <c r="E433" s="241" t="s">
        <v>1</v>
      </c>
      <c r="F433" s="242" t="s">
        <v>384</v>
      </c>
      <c r="G433" s="240"/>
      <c r="H433" s="241" t="s">
        <v>1</v>
      </c>
      <c r="I433" s="243"/>
      <c r="J433" s="240"/>
      <c r="K433" s="240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161</v>
      </c>
      <c r="AU433" s="248" t="s">
        <v>146</v>
      </c>
      <c r="AV433" s="13" t="s">
        <v>14</v>
      </c>
      <c r="AW433" s="13" t="s">
        <v>33</v>
      </c>
      <c r="AX433" s="13" t="s">
        <v>77</v>
      </c>
      <c r="AY433" s="248" t="s">
        <v>145</v>
      </c>
    </row>
    <row r="434" s="13" customFormat="1">
      <c r="A434" s="13"/>
      <c r="B434" s="239"/>
      <c r="C434" s="240"/>
      <c r="D434" s="232" t="s">
        <v>161</v>
      </c>
      <c r="E434" s="241" t="s">
        <v>1</v>
      </c>
      <c r="F434" s="242" t="s">
        <v>162</v>
      </c>
      <c r="G434" s="240"/>
      <c r="H434" s="241" t="s">
        <v>1</v>
      </c>
      <c r="I434" s="243"/>
      <c r="J434" s="240"/>
      <c r="K434" s="240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161</v>
      </c>
      <c r="AU434" s="248" t="s">
        <v>146</v>
      </c>
      <c r="AV434" s="13" t="s">
        <v>14</v>
      </c>
      <c r="AW434" s="13" t="s">
        <v>33</v>
      </c>
      <c r="AX434" s="13" t="s">
        <v>77</v>
      </c>
      <c r="AY434" s="248" t="s">
        <v>145</v>
      </c>
    </row>
    <row r="435" s="13" customFormat="1">
      <c r="A435" s="13"/>
      <c r="B435" s="239"/>
      <c r="C435" s="240"/>
      <c r="D435" s="232" t="s">
        <v>161</v>
      </c>
      <c r="E435" s="241" t="s">
        <v>1</v>
      </c>
      <c r="F435" s="242" t="s">
        <v>385</v>
      </c>
      <c r="G435" s="240"/>
      <c r="H435" s="241" t="s">
        <v>1</v>
      </c>
      <c r="I435" s="243"/>
      <c r="J435" s="240"/>
      <c r="K435" s="240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161</v>
      </c>
      <c r="AU435" s="248" t="s">
        <v>146</v>
      </c>
      <c r="AV435" s="13" t="s">
        <v>14</v>
      </c>
      <c r="AW435" s="13" t="s">
        <v>33</v>
      </c>
      <c r="AX435" s="13" t="s">
        <v>77</v>
      </c>
      <c r="AY435" s="248" t="s">
        <v>145</v>
      </c>
    </row>
    <row r="436" s="14" customFormat="1">
      <c r="A436" s="14"/>
      <c r="B436" s="249"/>
      <c r="C436" s="250"/>
      <c r="D436" s="232" t="s">
        <v>161</v>
      </c>
      <c r="E436" s="251" t="s">
        <v>1</v>
      </c>
      <c r="F436" s="252" t="s">
        <v>386</v>
      </c>
      <c r="G436" s="250"/>
      <c r="H436" s="253">
        <v>20396.700000000001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161</v>
      </c>
      <c r="AU436" s="259" t="s">
        <v>146</v>
      </c>
      <c r="AV436" s="14" t="s">
        <v>86</v>
      </c>
      <c r="AW436" s="14" t="s">
        <v>33</v>
      </c>
      <c r="AX436" s="14" t="s">
        <v>77</v>
      </c>
      <c r="AY436" s="259" t="s">
        <v>145</v>
      </c>
    </row>
    <row r="437" s="13" customFormat="1">
      <c r="A437" s="13"/>
      <c r="B437" s="239"/>
      <c r="C437" s="240"/>
      <c r="D437" s="232" t="s">
        <v>161</v>
      </c>
      <c r="E437" s="241" t="s">
        <v>1</v>
      </c>
      <c r="F437" s="242" t="s">
        <v>387</v>
      </c>
      <c r="G437" s="240"/>
      <c r="H437" s="241" t="s">
        <v>1</v>
      </c>
      <c r="I437" s="243"/>
      <c r="J437" s="240"/>
      <c r="K437" s="240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161</v>
      </c>
      <c r="AU437" s="248" t="s">
        <v>146</v>
      </c>
      <c r="AV437" s="13" t="s">
        <v>14</v>
      </c>
      <c r="AW437" s="13" t="s">
        <v>33</v>
      </c>
      <c r="AX437" s="13" t="s">
        <v>77</v>
      </c>
      <c r="AY437" s="248" t="s">
        <v>145</v>
      </c>
    </row>
    <row r="438" s="14" customFormat="1">
      <c r="A438" s="14"/>
      <c r="B438" s="249"/>
      <c r="C438" s="250"/>
      <c r="D438" s="232" t="s">
        <v>161</v>
      </c>
      <c r="E438" s="251" t="s">
        <v>1</v>
      </c>
      <c r="F438" s="252" t="s">
        <v>388</v>
      </c>
      <c r="G438" s="250"/>
      <c r="H438" s="253">
        <v>11828.700000000001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161</v>
      </c>
      <c r="AU438" s="259" t="s">
        <v>146</v>
      </c>
      <c r="AV438" s="14" t="s">
        <v>86</v>
      </c>
      <c r="AW438" s="14" t="s">
        <v>33</v>
      </c>
      <c r="AX438" s="14" t="s">
        <v>77</v>
      </c>
      <c r="AY438" s="259" t="s">
        <v>145</v>
      </c>
    </row>
    <row r="439" s="15" customFormat="1">
      <c r="A439" s="15"/>
      <c r="B439" s="260"/>
      <c r="C439" s="261"/>
      <c r="D439" s="232" t="s">
        <v>161</v>
      </c>
      <c r="E439" s="262" t="s">
        <v>1</v>
      </c>
      <c r="F439" s="263" t="s">
        <v>165</v>
      </c>
      <c r="G439" s="261"/>
      <c r="H439" s="264">
        <v>32225.400000000001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0" t="s">
        <v>161</v>
      </c>
      <c r="AU439" s="270" t="s">
        <v>146</v>
      </c>
      <c r="AV439" s="15" t="s">
        <v>155</v>
      </c>
      <c r="AW439" s="15" t="s">
        <v>33</v>
      </c>
      <c r="AX439" s="15" t="s">
        <v>14</v>
      </c>
      <c r="AY439" s="270" t="s">
        <v>145</v>
      </c>
    </row>
    <row r="440" s="2" customFormat="1" ht="24.15" customHeight="1">
      <c r="A440" s="39"/>
      <c r="B440" s="40"/>
      <c r="C440" s="219" t="s">
        <v>397</v>
      </c>
      <c r="D440" s="219" t="s">
        <v>150</v>
      </c>
      <c r="E440" s="220" t="s">
        <v>398</v>
      </c>
      <c r="F440" s="221" t="s">
        <v>399</v>
      </c>
      <c r="G440" s="222" t="s">
        <v>175</v>
      </c>
      <c r="H440" s="223">
        <v>431.63999999999999</v>
      </c>
      <c r="I440" s="224"/>
      <c r="J440" s="225">
        <f>ROUND(I440*H440,2)</f>
        <v>0</v>
      </c>
      <c r="K440" s="221" t="s">
        <v>154</v>
      </c>
      <c r="L440" s="45"/>
      <c r="M440" s="226" t="s">
        <v>1</v>
      </c>
      <c r="N440" s="227" t="s">
        <v>42</v>
      </c>
      <c r="O440" s="92"/>
      <c r="P440" s="228">
        <f>O440*H440</f>
        <v>0</v>
      </c>
      <c r="Q440" s="228">
        <v>4.0000000000000003E-05</v>
      </c>
      <c r="R440" s="228">
        <f>Q440*H440</f>
        <v>0.017265600000000002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155</v>
      </c>
      <c r="AT440" s="230" t="s">
        <v>150</v>
      </c>
      <c r="AU440" s="230" t="s">
        <v>146</v>
      </c>
      <c r="AY440" s="18" t="s">
        <v>145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14</v>
      </c>
      <c r="BK440" s="231">
        <f>ROUND(I440*H440,2)</f>
        <v>0</v>
      </c>
      <c r="BL440" s="18" t="s">
        <v>155</v>
      </c>
      <c r="BM440" s="230" t="s">
        <v>400</v>
      </c>
    </row>
    <row r="441" s="2" customFormat="1">
      <c r="A441" s="39"/>
      <c r="B441" s="40"/>
      <c r="C441" s="41"/>
      <c r="D441" s="232" t="s">
        <v>157</v>
      </c>
      <c r="E441" s="41"/>
      <c r="F441" s="233" t="s">
        <v>401</v>
      </c>
      <c r="G441" s="41"/>
      <c r="H441" s="41"/>
      <c r="I441" s="234"/>
      <c r="J441" s="41"/>
      <c r="K441" s="41"/>
      <c r="L441" s="45"/>
      <c r="M441" s="235"/>
      <c r="N441" s="23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157</v>
      </c>
      <c r="AU441" s="18" t="s">
        <v>146</v>
      </c>
    </row>
    <row r="442" s="2" customFormat="1">
      <c r="A442" s="39"/>
      <c r="B442" s="40"/>
      <c r="C442" s="41"/>
      <c r="D442" s="237" t="s">
        <v>159</v>
      </c>
      <c r="E442" s="41"/>
      <c r="F442" s="238" t="s">
        <v>402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159</v>
      </c>
      <c r="AU442" s="18" t="s">
        <v>146</v>
      </c>
    </row>
    <row r="443" s="13" customFormat="1">
      <c r="A443" s="13"/>
      <c r="B443" s="239"/>
      <c r="C443" s="240"/>
      <c r="D443" s="232" t="s">
        <v>161</v>
      </c>
      <c r="E443" s="241" t="s">
        <v>1</v>
      </c>
      <c r="F443" s="242" t="s">
        <v>403</v>
      </c>
      <c r="G443" s="240"/>
      <c r="H443" s="241" t="s">
        <v>1</v>
      </c>
      <c r="I443" s="243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161</v>
      </c>
      <c r="AU443" s="248" t="s">
        <v>146</v>
      </c>
      <c r="AV443" s="13" t="s">
        <v>14</v>
      </c>
      <c r="AW443" s="13" t="s">
        <v>33</v>
      </c>
      <c r="AX443" s="13" t="s">
        <v>77</v>
      </c>
      <c r="AY443" s="248" t="s">
        <v>145</v>
      </c>
    </row>
    <row r="444" s="13" customFormat="1">
      <c r="A444" s="13"/>
      <c r="B444" s="239"/>
      <c r="C444" s="240"/>
      <c r="D444" s="232" t="s">
        <v>161</v>
      </c>
      <c r="E444" s="241" t="s">
        <v>1</v>
      </c>
      <c r="F444" s="242" t="s">
        <v>162</v>
      </c>
      <c r="G444" s="240"/>
      <c r="H444" s="241" t="s">
        <v>1</v>
      </c>
      <c r="I444" s="243"/>
      <c r="J444" s="240"/>
      <c r="K444" s="240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161</v>
      </c>
      <c r="AU444" s="248" t="s">
        <v>146</v>
      </c>
      <c r="AV444" s="13" t="s">
        <v>14</v>
      </c>
      <c r="AW444" s="13" t="s">
        <v>33</v>
      </c>
      <c r="AX444" s="13" t="s">
        <v>77</v>
      </c>
      <c r="AY444" s="248" t="s">
        <v>145</v>
      </c>
    </row>
    <row r="445" s="13" customFormat="1">
      <c r="A445" s="13"/>
      <c r="B445" s="239"/>
      <c r="C445" s="240"/>
      <c r="D445" s="232" t="s">
        <v>161</v>
      </c>
      <c r="E445" s="241" t="s">
        <v>1</v>
      </c>
      <c r="F445" s="242" t="s">
        <v>385</v>
      </c>
      <c r="G445" s="240"/>
      <c r="H445" s="241" t="s">
        <v>1</v>
      </c>
      <c r="I445" s="243"/>
      <c r="J445" s="240"/>
      <c r="K445" s="240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161</v>
      </c>
      <c r="AU445" s="248" t="s">
        <v>146</v>
      </c>
      <c r="AV445" s="13" t="s">
        <v>14</v>
      </c>
      <c r="AW445" s="13" t="s">
        <v>33</v>
      </c>
      <c r="AX445" s="13" t="s">
        <v>77</v>
      </c>
      <c r="AY445" s="248" t="s">
        <v>145</v>
      </c>
    </row>
    <row r="446" s="14" customFormat="1">
      <c r="A446" s="14"/>
      <c r="B446" s="249"/>
      <c r="C446" s="250"/>
      <c r="D446" s="232" t="s">
        <v>161</v>
      </c>
      <c r="E446" s="251" t="s">
        <v>1</v>
      </c>
      <c r="F446" s="252" t="s">
        <v>404</v>
      </c>
      <c r="G446" s="250"/>
      <c r="H446" s="253">
        <v>226.63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161</v>
      </c>
      <c r="AU446" s="259" t="s">
        <v>146</v>
      </c>
      <c r="AV446" s="14" t="s">
        <v>86</v>
      </c>
      <c r="AW446" s="14" t="s">
        <v>33</v>
      </c>
      <c r="AX446" s="14" t="s">
        <v>77</v>
      </c>
      <c r="AY446" s="259" t="s">
        <v>145</v>
      </c>
    </row>
    <row r="447" s="13" customFormat="1">
      <c r="A447" s="13"/>
      <c r="B447" s="239"/>
      <c r="C447" s="240"/>
      <c r="D447" s="232" t="s">
        <v>161</v>
      </c>
      <c r="E447" s="241" t="s">
        <v>1</v>
      </c>
      <c r="F447" s="242" t="s">
        <v>387</v>
      </c>
      <c r="G447" s="240"/>
      <c r="H447" s="241" t="s">
        <v>1</v>
      </c>
      <c r="I447" s="243"/>
      <c r="J447" s="240"/>
      <c r="K447" s="240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161</v>
      </c>
      <c r="AU447" s="248" t="s">
        <v>146</v>
      </c>
      <c r="AV447" s="13" t="s">
        <v>14</v>
      </c>
      <c r="AW447" s="13" t="s">
        <v>33</v>
      </c>
      <c r="AX447" s="13" t="s">
        <v>77</v>
      </c>
      <c r="AY447" s="248" t="s">
        <v>145</v>
      </c>
    </row>
    <row r="448" s="14" customFormat="1">
      <c r="A448" s="14"/>
      <c r="B448" s="249"/>
      <c r="C448" s="250"/>
      <c r="D448" s="232" t="s">
        <v>161</v>
      </c>
      <c r="E448" s="251" t="s">
        <v>1</v>
      </c>
      <c r="F448" s="252" t="s">
        <v>405</v>
      </c>
      <c r="G448" s="250"/>
      <c r="H448" s="253">
        <v>131.43000000000001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161</v>
      </c>
      <c r="AU448" s="259" t="s">
        <v>146</v>
      </c>
      <c r="AV448" s="14" t="s">
        <v>86</v>
      </c>
      <c r="AW448" s="14" t="s">
        <v>33</v>
      </c>
      <c r="AX448" s="14" t="s">
        <v>77</v>
      </c>
      <c r="AY448" s="259" t="s">
        <v>145</v>
      </c>
    </row>
    <row r="449" s="16" customFormat="1">
      <c r="A449" s="16"/>
      <c r="B449" s="271"/>
      <c r="C449" s="272"/>
      <c r="D449" s="232" t="s">
        <v>161</v>
      </c>
      <c r="E449" s="273" t="s">
        <v>1</v>
      </c>
      <c r="F449" s="274" t="s">
        <v>244</v>
      </c>
      <c r="G449" s="272"/>
      <c r="H449" s="275">
        <v>358.06</v>
      </c>
      <c r="I449" s="276"/>
      <c r="J449" s="272"/>
      <c r="K449" s="272"/>
      <c r="L449" s="277"/>
      <c r="M449" s="278"/>
      <c r="N449" s="279"/>
      <c r="O449" s="279"/>
      <c r="P449" s="279"/>
      <c r="Q449" s="279"/>
      <c r="R449" s="279"/>
      <c r="S449" s="279"/>
      <c r="T449" s="280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1" t="s">
        <v>161</v>
      </c>
      <c r="AU449" s="281" t="s">
        <v>146</v>
      </c>
      <c r="AV449" s="16" t="s">
        <v>146</v>
      </c>
      <c r="AW449" s="16" t="s">
        <v>33</v>
      </c>
      <c r="AX449" s="16" t="s">
        <v>77</v>
      </c>
      <c r="AY449" s="281" t="s">
        <v>145</v>
      </c>
    </row>
    <row r="450" s="13" customFormat="1">
      <c r="A450" s="13"/>
      <c r="B450" s="239"/>
      <c r="C450" s="240"/>
      <c r="D450" s="232" t="s">
        <v>161</v>
      </c>
      <c r="E450" s="241" t="s">
        <v>1</v>
      </c>
      <c r="F450" s="242" t="s">
        <v>238</v>
      </c>
      <c r="G450" s="240"/>
      <c r="H450" s="241" t="s">
        <v>1</v>
      </c>
      <c r="I450" s="243"/>
      <c r="J450" s="240"/>
      <c r="K450" s="240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161</v>
      </c>
      <c r="AU450" s="248" t="s">
        <v>146</v>
      </c>
      <c r="AV450" s="13" t="s">
        <v>14</v>
      </c>
      <c r="AW450" s="13" t="s">
        <v>33</v>
      </c>
      <c r="AX450" s="13" t="s">
        <v>77</v>
      </c>
      <c r="AY450" s="248" t="s">
        <v>145</v>
      </c>
    </row>
    <row r="451" s="13" customFormat="1">
      <c r="A451" s="13"/>
      <c r="B451" s="239"/>
      <c r="C451" s="240"/>
      <c r="D451" s="232" t="s">
        <v>161</v>
      </c>
      <c r="E451" s="241" t="s">
        <v>1</v>
      </c>
      <c r="F451" s="242" t="s">
        <v>389</v>
      </c>
      <c r="G451" s="240"/>
      <c r="H451" s="241" t="s">
        <v>1</v>
      </c>
      <c r="I451" s="243"/>
      <c r="J451" s="240"/>
      <c r="K451" s="240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161</v>
      </c>
      <c r="AU451" s="248" t="s">
        <v>146</v>
      </c>
      <c r="AV451" s="13" t="s">
        <v>14</v>
      </c>
      <c r="AW451" s="13" t="s">
        <v>33</v>
      </c>
      <c r="AX451" s="13" t="s">
        <v>77</v>
      </c>
      <c r="AY451" s="248" t="s">
        <v>145</v>
      </c>
    </row>
    <row r="452" s="14" customFormat="1">
      <c r="A452" s="14"/>
      <c r="B452" s="249"/>
      <c r="C452" s="250"/>
      <c r="D452" s="232" t="s">
        <v>161</v>
      </c>
      <c r="E452" s="251" t="s">
        <v>1</v>
      </c>
      <c r="F452" s="252" t="s">
        <v>406</v>
      </c>
      <c r="G452" s="250"/>
      <c r="H452" s="253">
        <v>73.579999999999998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161</v>
      </c>
      <c r="AU452" s="259" t="s">
        <v>146</v>
      </c>
      <c r="AV452" s="14" t="s">
        <v>86</v>
      </c>
      <c r="AW452" s="14" t="s">
        <v>33</v>
      </c>
      <c r="AX452" s="14" t="s">
        <v>77</v>
      </c>
      <c r="AY452" s="259" t="s">
        <v>145</v>
      </c>
    </row>
    <row r="453" s="16" customFormat="1">
      <c r="A453" s="16"/>
      <c r="B453" s="271"/>
      <c r="C453" s="272"/>
      <c r="D453" s="232" t="s">
        <v>161</v>
      </c>
      <c r="E453" s="273" t="s">
        <v>1</v>
      </c>
      <c r="F453" s="274" t="s">
        <v>244</v>
      </c>
      <c r="G453" s="272"/>
      <c r="H453" s="275">
        <v>73.579999999999998</v>
      </c>
      <c r="I453" s="276"/>
      <c r="J453" s="272"/>
      <c r="K453" s="272"/>
      <c r="L453" s="277"/>
      <c r="M453" s="278"/>
      <c r="N453" s="279"/>
      <c r="O453" s="279"/>
      <c r="P453" s="279"/>
      <c r="Q453" s="279"/>
      <c r="R453" s="279"/>
      <c r="S453" s="279"/>
      <c r="T453" s="280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1" t="s">
        <v>161</v>
      </c>
      <c r="AU453" s="281" t="s">
        <v>146</v>
      </c>
      <c r="AV453" s="16" t="s">
        <v>146</v>
      </c>
      <c r="AW453" s="16" t="s">
        <v>33</v>
      </c>
      <c r="AX453" s="16" t="s">
        <v>77</v>
      </c>
      <c r="AY453" s="281" t="s">
        <v>145</v>
      </c>
    </row>
    <row r="454" s="15" customFormat="1">
      <c r="A454" s="15"/>
      <c r="B454" s="260"/>
      <c r="C454" s="261"/>
      <c r="D454" s="232" t="s">
        <v>161</v>
      </c>
      <c r="E454" s="262" t="s">
        <v>1</v>
      </c>
      <c r="F454" s="263" t="s">
        <v>165</v>
      </c>
      <c r="G454" s="261"/>
      <c r="H454" s="264">
        <v>431.63999999999999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0" t="s">
        <v>161</v>
      </c>
      <c r="AU454" s="270" t="s">
        <v>146</v>
      </c>
      <c r="AV454" s="15" t="s">
        <v>155</v>
      </c>
      <c r="AW454" s="15" t="s">
        <v>33</v>
      </c>
      <c r="AX454" s="15" t="s">
        <v>14</v>
      </c>
      <c r="AY454" s="270" t="s">
        <v>145</v>
      </c>
    </row>
    <row r="455" s="2" customFormat="1" ht="24.15" customHeight="1">
      <c r="A455" s="39"/>
      <c r="B455" s="40"/>
      <c r="C455" s="219" t="s">
        <v>407</v>
      </c>
      <c r="D455" s="219" t="s">
        <v>150</v>
      </c>
      <c r="E455" s="220" t="s">
        <v>408</v>
      </c>
      <c r="F455" s="221" t="s">
        <v>409</v>
      </c>
      <c r="G455" s="222" t="s">
        <v>234</v>
      </c>
      <c r="H455" s="223">
        <v>7</v>
      </c>
      <c r="I455" s="224"/>
      <c r="J455" s="225">
        <f>ROUND(I455*H455,2)</f>
        <v>0</v>
      </c>
      <c r="K455" s="221" t="s">
        <v>154</v>
      </c>
      <c r="L455" s="45"/>
      <c r="M455" s="226" t="s">
        <v>1</v>
      </c>
      <c r="N455" s="227" t="s">
        <v>42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155</v>
      </c>
      <c r="AT455" s="230" t="s">
        <v>150</v>
      </c>
      <c r="AU455" s="230" t="s">
        <v>146</v>
      </c>
      <c r="AY455" s="18" t="s">
        <v>145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14</v>
      </c>
      <c r="BK455" s="231">
        <f>ROUND(I455*H455,2)</f>
        <v>0</v>
      </c>
      <c r="BL455" s="18" t="s">
        <v>155</v>
      </c>
      <c r="BM455" s="230" t="s">
        <v>410</v>
      </c>
    </row>
    <row r="456" s="2" customFormat="1">
      <c r="A456" s="39"/>
      <c r="B456" s="40"/>
      <c r="C456" s="41"/>
      <c r="D456" s="232" t="s">
        <v>157</v>
      </c>
      <c r="E456" s="41"/>
      <c r="F456" s="233" t="s">
        <v>411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157</v>
      </c>
      <c r="AU456" s="18" t="s">
        <v>146</v>
      </c>
    </row>
    <row r="457" s="2" customFormat="1">
      <c r="A457" s="39"/>
      <c r="B457" s="40"/>
      <c r="C457" s="41"/>
      <c r="D457" s="237" t="s">
        <v>159</v>
      </c>
      <c r="E457" s="41"/>
      <c r="F457" s="238" t="s">
        <v>412</v>
      </c>
      <c r="G457" s="41"/>
      <c r="H457" s="41"/>
      <c r="I457" s="234"/>
      <c r="J457" s="41"/>
      <c r="K457" s="41"/>
      <c r="L457" s="45"/>
      <c r="M457" s="235"/>
      <c r="N457" s="23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159</v>
      </c>
      <c r="AU457" s="18" t="s">
        <v>146</v>
      </c>
    </row>
    <row r="458" s="13" customFormat="1">
      <c r="A458" s="13"/>
      <c r="B458" s="239"/>
      <c r="C458" s="240"/>
      <c r="D458" s="232" t="s">
        <v>161</v>
      </c>
      <c r="E458" s="241" t="s">
        <v>1</v>
      </c>
      <c r="F458" s="242" t="s">
        <v>163</v>
      </c>
      <c r="G458" s="240"/>
      <c r="H458" s="241" t="s">
        <v>1</v>
      </c>
      <c r="I458" s="243"/>
      <c r="J458" s="240"/>
      <c r="K458" s="240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161</v>
      </c>
      <c r="AU458" s="248" t="s">
        <v>146</v>
      </c>
      <c r="AV458" s="13" t="s">
        <v>14</v>
      </c>
      <c r="AW458" s="13" t="s">
        <v>33</v>
      </c>
      <c r="AX458" s="13" t="s">
        <v>77</v>
      </c>
      <c r="AY458" s="248" t="s">
        <v>145</v>
      </c>
    </row>
    <row r="459" s="14" customFormat="1">
      <c r="A459" s="14"/>
      <c r="B459" s="249"/>
      <c r="C459" s="250"/>
      <c r="D459" s="232" t="s">
        <v>161</v>
      </c>
      <c r="E459" s="251" t="s">
        <v>1</v>
      </c>
      <c r="F459" s="252" t="s">
        <v>240</v>
      </c>
      <c r="G459" s="250"/>
      <c r="H459" s="253">
        <v>2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161</v>
      </c>
      <c r="AU459" s="259" t="s">
        <v>146</v>
      </c>
      <c r="AV459" s="14" t="s">
        <v>86</v>
      </c>
      <c r="AW459" s="14" t="s">
        <v>33</v>
      </c>
      <c r="AX459" s="14" t="s">
        <v>77</v>
      </c>
      <c r="AY459" s="259" t="s">
        <v>145</v>
      </c>
    </row>
    <row r="460" s="13" customFormat="1">
      <c r="A460" s="13"/>
      <c r="B460" s="239"/>
      <c r="C460" s="240"/>
      <c r="D460" s="232" t="s">
        <v>161</v>
      </c>
      <c r="E460" s="241" t="s">
        <v>1</v>
      </c>
      <c r="F460" s="242" t="s">
        <v>258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161</v>
      </c>
      <c r="AU460" s="248" t="s">
        <v>146</v>
      </c>
      <c r="AV460" s="13" t="s">
        <v>14</v>
      </c>
      <c r="AW460" s="13" t="s">
        <v>33</v>
      </c>
      <c r="AX460" s="13" t="s">
        <v>77</v>
      </c>
      <c r="AY460" s="248" t="s">
        <v>145</v>
      </c>
    </row>
    <row r="461" s="14" customFormat="1">
      <c r="A461" s="14"/>
      <c r="B461" s="249"/>
      <c r="C461" s="250"/>
      <c r="D461" s="232" t="s">
        <v>161</v>
      </c>
      <c r="E461" s="251" t="s">
        <v>1</v>
      </c>
      <c r="F461" s="252" t="s">
        <v>14</v>
      </c>
      <c r="G461" s="250"/>
      <c r="H461" s="253">
        <v>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161</v>
      </c>
      <c r="AU461" s="259" t="s">
        <v>146</v>
      </c>
      <c r="AV461" s="14" t="s">
        <v>86</v>
      </c>
      <c r="AW461" s="14" t="s">
        <v>33</v>
      </c>
      <c r="AX461" s="14" t="s">
        <v>77</v>
      </c>
      <c r="AY461" s="259" t="s">
        <v>145</v>
      </c>
    </row>
    <row r="462" s="13" customFormat="1">
      <c r="A462" s="13"/>
      <c r="B462" s="239"/>
      <c r="C462" s="240"/>
      <c r="D462" s="232" t="s">
        <v>161</v>
      </c>
      <c r="E462" s="241" t="s">
        <v>1</v>
      </c>
      <c r="F462" s="242" t="s">
        <v>245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161</v>
      </c>
      <c r="AU462" s="248" t="s">
        <v>146</v>
      </c>
      <c r="AV462" s="13" t="s">
        <v>14</v>
      </c>
      <c r="AW462" s="13" t="s">
        <v>33</v>
      </c>
      <c r="AX462" s="13" t="s">
        <v>77</v>
      </c>
      <c r="AY462" s="248" t="s">
        <v>145</v>
      </c>
    </row>
    <row r="463" s="14" customFormat="1">
      <c r="A463" s="14"/>
      <c r="B463" s="249"/>
      <c r="C463" s="250"/>
      <c r="D463" s="232" t="s">
        <v>161</v>
      </c>
      <c r="E463" s="251" t="s">
        <v>1</v>
      </c>
      <c r="F463" s="252" t="s">
        <v>240</v>
      </c>
      <c r="G463" s="250"/>
      <c r="H463" s="253">
        <v>2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161</v>
      </c>
      <c r="AU463" s="259" t="s">
        <v>146</v>
      </c>
      <c r="AV463" s="14" t="s">
        <v>86</v>
      </c>
      <c r="AW463" s="14" t="s">
        <v>33</v>
      </c>
      <c r="AX463" s="14" t="s">
        <v>77</v>
      </c>
      <c r="AY463" s="259" t="s">
        <v>145</v>
      </c>
    </row>
    <row r="464" s="13" customFormat="1">
      <c r="A464" s="13"/>
      <c r="B464" s="239"/>
      <c r="C464" s="240"/>
      <c r="D464" s="232" t="s">
        <v>161</v>
      </c>
      <c r="E464" s="241" t="s">
        <v>1</v>
      </c>
      <c r="F464" s="242" t="s">
        <v>263</v>
      </c>
      <c r="G464" s="240"/>
      <c r="H464" s="241" t="s">
        <v>1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161</v>
      </c>
      <c r="AU464" s="248" t="s">
        <v>146</v>
      </c>
      <c r="AV464" s="13" t="s">
        <v>14</v>
      </c>
      <c r="AW464" s="13" t="s">
        <v>33</v>
      </c>
      <c r="AX464" s="13" t="s">
        <v>77</v>
      </c>
      <c r="AY464" s="248" t="s">
        <v>145</v>
      </c>
    </row>
    <row r="465" s="14" customFormat="1">
      <c r="A465" s="14"/>
      <c r="B465" s="249"/>
      <c r="C465" s="250"/>
      <c r="D465" s="232" t="s">
        <v>161</v>
      </c>
      <c r="E465" s="251" t="s">
        <v>1</v>
      </c>
      <c r="F465" s="252" t="s">
        <v>240</v>
      </c>
      <c r="G465" s="250"/>
      <c r="H465" s="253">
        <v>2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161</v>
      </c>
      <c r="AU465" s="259" t="s">
        <v>146</v>
      </c>
      <c r="AV465" s="14" t="s">
        <v>86</v>
      </c>
      <c r="AW465" s="14" t="s">
        <v>33</v>
      </c>
      <c r="AX465" s="14" t="s">
        <v>77</v>
      </c>
      <c r="AY465" s="259" t="s">
        <v>145</v>
      </c>
    </row>
    <row r="466" s="15" customFormat="1">
      <c r="A466" s="15"/>
      <c r="B466" s="260"/>
      <c r="C466" s="261"/>
      <c r="D466" s="232" t="s">
        <v>161</v>
      </c>
      <c r="E466" s="262" t="s">
        <v>1</v>
      </c>
      <c r="F466" s="263" t="s">
        <v>165</v>
      </c>
      <c r="G466" s="261"/>
      <c r="H466" s="264">
        <v>7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0" t="s">
        <v>161</v>
      </c>
      <c r="AU466" s="270" t="s">
        <v>146</v>
      </c>
      <c r="AV466" s="15" t="s">
        <v>155</v>
      </c>
      <c r="AW466" s="15" t="s">
        <v>33</v>
      </c>
      <c r="AX466" s="15" t="s">
        <v>14</v>
      </c>
      <c r="AY466" s="270" t="s">
        <v>145</v>
      </c>
    </row>
    <row r="467" s="2" customFormat="1" ht="16.5" customHeight="1">
      <c r="A467" s="39"/>
      <c r="B467" s="40"/>
      <c r="C467" s="282" t="s">
        <v>413</v>
      </c>
      <c r="D467" s="282" t="s">
        <v>358</v>
      </c>
      <c r="E467" s="283" t="s">
        <v>414</v>
      </c>
      <c r="F467" s="284" t="s">
        <v>415</v>
      </c>
      <c r="G467" s="285" t="s">
        <v>234</v>
      </c>
      <c r="H467" s="286">
        <v>7</v>
      </c>
      <c r="I467" s="287"/>
      <c r="J467" s="288">
        <f>ROUND(I467*H467,2)</f>
        <v>0</v>
      </c>
      <c r="K467" s="284" t="s">
        <v>1</v>
      </c>
      <c r="L467" s="289"/>
      <c r="M467" s="290" t="s">
        <v>1</v>
      </c>
      <c r="N467" s="291" t="s">
        <v>42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216</v>
      </c>
      <c r="AT467" s="230" t="s">
        <v>358</v>
      </c>
      <c r="AU467" s="230" t="s">
        <v>146</v>
      </c>
      <c r="AY467" s="18" t="s">
        <v>145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14</v>
      </c>
      <c r="BK467" s="231">
        <f>ROUND(I467*H467,2)</f>
        <v>0</v>
      </c>
      <c r="BL467" s="18" t="s">
        <v>155</v>
      </c>
      <c r="BM467" s="230" t="s">
        <v>416</v>
      </c>
    </row>
    <row r="468" s="2" customFormat="1">
      <c r="A468" s="39"/>
      <c r="B468" s="40"/>
      <c r="C468" s="41"/>
      <c r="D468" s="232" t="s">
        <v>157</v>
      </c>
      <c r="E468" s="41"/>
      <c r="F468" s="233" t="s">
        <v>415</v>
      </c>
      <c r="G468" s="41"/>
      <c r="H468" s="41"/>
      <c r="I468" s="234"/>
      <c r="J468" s="41"/>
      <c r="K468" s="41"/>
      <c r="L468" s="45"/>
      <c r="M468" s="235"/>
      <c r="N468" s="23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157</v>
      </c>
      <c r="AU468" s="18" t="s">
        <v>146</v>
      </c>
    </row>
    <row r="469" s="13" customFormat="1">
      <c r="A469" s="13"/>
      <c r="B469" s="239"/>
      <c r="C469" s="240"/>
      <c r="D469" s="232" t="s">
        <v>161</v>
      </c>
      <c r="E469" s="241" t="s">
        <v>1</v>
      </c>
      <c r="F469" s="242" t="s">
        <v>163</v>
      </c>
      <c r="G469" s="240"/>
      <c r="H469" s="241" t="s">
        <v>1</v>
      </c>
      <c r="I469" s="243"/>
      <c r="J469" s="240"/>
      <c r="K469" s="240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161</v>
      </c>
      <c r="AU469" s="248" t="s">
        <v>146</v>
      </c>
      <c r="AV469" s="13" t="s">
        <v>14</v>
      </c>
      <c r="AW469" s="13" t="s">
        <v>33</v>
      </c>
      <c r="AX469" s="13" t="s">
        <v>77</v>
      </c>
      <c r="AY469" s="248" t="s">
        <v>145</v>
      </c>
    </row>
    <row r="470" s="14" customFormat="1">
      <c r="A470" s="14"/>
      <c r="B470" s="249"/>
      <c r="C470" s="250"/>
      <c r="D470" s="232" t="s">
        <v>161</v>
      </c>
      <c r="E470" s="251" t="s">
        <v>1</v>
      </c>
      <c r="F470" s="252" t="s">
        <v>240</v>
      </c>
      <c r="G470" s="250"/>
      <c r="H470" s="253">
        <v>2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161</v>
      </c>
      <c r="AU470" s="259" t="s">
        <v>146</v>
      </c>
      <c r="AV470" s="14" t="s">
        <v>86</v>
      </c>
      <c r="AW470" s="14" t="s">
        <v>33</v>
      </c>
      <c r="AX470" s="14" t="s">
        <v>77</v>
      </c>
      <c r="AY470" s="259" t="s">
        <v>145</v>
      </c>
    </row>
    <row r="471" s="13" customFormat="1">
      <c r="A471" s="13"/>
      <c r="B471" s="239"/>
      <c r="C471" s="240"/>
      <c r="D471" s="232" t="s">
        <v>161</v>
      </c>
      <c r="E471" s="241" t="s">
        <v>1</v>
      </c>
      <c r="F471" s="242" t="s">
        <v>258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161</v>
      </c>
      <c r="AU471" s="248" t="s">
        <v>146</v>
      </c>
      <c r="AV471" s="13" t="s">
        <v>14</v>
      </c>
      <c r="AW471" s="13" t="s">
        <v>33</v>
      </c>
      <c r="AX471" s="13" t="s">
        <v>77</v>
      </c>
      <c r="AY471" s="248" t="s">
        <v>145</v>
      </c>
    </row>
    <row r="472" s="14" customFormat="1">
      <c r="A472" s="14"/>
      <c r="B472" s="249"/>
      <c r="C472" s="250"/>
      <c r="D472" s="232" t="s">
        <v>161</v>
      </c>
      <c r="E472" s="251" t="s">
        <v>1</v>
      </c>
      <c r="F472" s="252" t="s">
        <v>14</v>
      </c>
      <c r="G472" s="250"/>
      <c r="H472" s="253">
        <v>1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161</v>
      </c>
      <c r="AU472" s="259" t="s">
        <v>146</v>
      </c>
      <c r="AV472" s="14" t="s">
        <v>86</v>
      </c>
      <c r="AW472" s="14" t="s">
        <v>33</v>
      </c>
      <c r="AX472" s="14" t="s">
        <v>77</v>
      </c>
      <c r="AY472" s="259" t="s">
        <v>145</v>
      </c>
    </row>
    <row r="473" s="13" customFormat="1">
      <c r="A473" s="13"/>
      <c r="B473" s="239"/>
      <c r="C473" s="240"/>
      <c r="D473" s="232" t="s">
        <v>161</v>
      </c>
      <c r="E473" s="241" t="s">
        <v>1</v>
      </c>
      <c r="F473" s="242" t="s">
        <v>245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161</v>
      </c>
      <c r="AU473" s="248" t="s">
        <v>146</v>
      </c>
      <c r="AV473" s="13" t="s">
        <v>14</v>
      </c>
      <c r="AW473" s="13" t="s">
        <v>33</v>
      </c>
      <c r="AX473" s="13" t="s">
        <v>77</v>
      </c>
      <c r="AY473" s="248" t="s">
        <v>145</v>
      </c>
    </row>
    <row r="474" s="14" customFormat="1">
      <c r="A474" s="14"/>
      <c r="B474" s="249"/>
      <c r="C474" s="250"/>
      <c r="D474" s="232" t="s">
        <v>161</v>
      </c>
      <c r="E474" s="251" t="s">
        <v>1</v>
      </c>
      <c r="F474" s="252" t="s">
        <v>240</v>
      </c>
      <c r="G474" s="250"/>
      <c r="H474" s="253">
        <v>2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161</v>
      </c>
      <c r="AU474" s="259" t="s">
        <v>146</v>
      </c>
      <c r="AV474" s="14" t="s">
        <v>86</v>
      </c>
      <c r="AW474" s="14" t="s">
        <v>33</v>
      </c>
      <c r="AX474" s="14" t="s">
        <v>77</v>
      </c>
      <c r="AY474" s="259" t="s">
        <v>145</v>
      </c>
    </row>
    <row r="475" s="13" customFormat="1">
      <c r="A475" s="13"/>
      <c r="B475" s="239"/>
      <c r="C475" s="240"/>
      <c r="D475" s="232" t="s">
        <v>161</v>
      </c>
      <c r="E475" s="241" t="s">
        <v>1</v>
      </c>
      <c r="F475" s="242" t="s">
        <v>263</v>
      </c>
      <c r="G475" s="240"/>
      <c r="H475" s="241" t="s">
        <v>1</v>
      </c>
      <c r="I475" s="243"/>
      <c r="J475" s="240"/>
      <c r="K475" s="240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161</v>
      </c>
      <c r="AU475" s="248" t="s">
        <v>146</v>
      </c>
      <c r="AV475" s="13" t="s">
        <v>14</v>
      </c>
      <c r="AW475" s="13" t="s">
        <v>33</v>
      </c>
      <c r="AX475" s="13" t="s">
        <v>77</v>
      </c>
      <c r="AY475" s="248" t="s">
        <v>145</v>
      </c>
    </row>
    <row r="476" s="14" customFormat="1">
      <c r="A476" s="14"/>
      <c r="B476" s="249"/>
      <c r="C476" s="250"/>
      <c r="D476" s="232" t="s">
        <v>161</v>
      </c>
      <c r="E476" s="251" t="s">
        <v>1</v>
      </c>
      <c r="F476" s="252" t="s">
        <v>240</v>
      </c>
      <c r="G476" s="250"/>
      <c r="H476" s="253">
        <v>2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161</v>
      </c>
      <c r="AU476" s="259" t="s">
        <v>146</v>
      </c>
      <c r="AV476" s="14" t="s">
        <v>86</v>
      </c>
      <c r="AW476" s="14" t="s">
        <v>33</v>
      </c>
      <c r="AX476" s="14" t="s">
        <v>77</v>
      </c>
      <c r="AY476" s="259" t="s">
        <v>145</v>
      </c>
    </row>
    <row r="477" s="15" customFormat="1">
      <c r="A477" s="15"/>
      <c r="B477" s="260"/>
      <c r="C477" s="261"/>
      <c r="D477" s="232" t="s">
        <v>161</v>
      </c>
      <c r="E477" s="262" t="s">
        <v>1</v>
      </c>
      <c r="F477" s="263" t="s">
        <v>165</v>
      </c>
      <c r="G477" s="261"/>
      <c r="H477" s="264">
        <v>7</v>
      </c>
      <c r="I477" s="265"/>
      <c r="J477" s="261"/>
      <c r="K477" s="261"/>
      <c r="L477" s="266"/>
      <c r="M477" s="267"/>
      <c r="N477" s="268"/>
      <c r="O477" s="268"/>
      <c r="P477" s="268"/>
      <c r="Q477" s="268"/>
      <c r="R477" s="268"/>
      <c r="S477" s="268"/>
      <c r="T477" s="269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0" t="s">
        <v>161</v>
      </c>
      <c r="AU477" s="270" t="s">
        <v>146</v>
      </c>
      <c r="AV477" s="15" t="s">
        <v>155</v>
      </c>
      <c r="AW477" s="15" t="s">
        <v>33</v>
      </c>
      <c r="AX477" s="15" t="s">
        <v>14</v>
      </c>
      <c r="AY477" s="270" t="s">
        <v>145</v>
      </c>
    </row>
    <row r="478" s="12" customFormat="1" ht="20.88" customHeight="1">
      <c r="A478" s="12"/>
      <c r="B478" s="203"/>
      <c r="C478" s="204"/>
      <c r="D478" s="205" t="s">
        <v>76</v>
      </c>
      <c r="E478" s="217" t="s">
        <v>417</v>
      </c>
      <c r="F478" s="217" t="s">
        <v>418</v>
      </c>
      <c r="G478" s="204"/>
      <c r="H478" s="204"/>
      <c r="I478" s="207"/>
      <c r="J478" s="218">
        <f>BK478</f>
        <v>0</v>
      </c>
      <c r="K478" s="204"/>
      <c r="L478" s="209"/>
      <c r="M478" s="210"/>
      <c r="N478" s="211"/>
      <c r="O478" s="211"/>
      <c r="P478" s="212">
        <f>SUM(P479:P532)</f>
        <v>0</v>
      </c>
      <c r="Q478" s="211"/>
      <c r="R478" s="212">
        <f>SUM(R479:R532)</f>
        <v>0</v>
      </c>
      <c r="S478" s="211"/>
      <c r="T478" s="213">
        <f>SUM(T479:T532)</f>
        <v>6.9502700000000006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4" t="s">
        <v>14</v>
      </c>
      <c r="AT478" s="215" t="s">
        <v>76</v>
      </c>
      <c r="AU478" s="215" t="s">
        <v>86</v>
      </c>
      <c r="AY478" s="214" t="s">
        <v>145</v>
      </c>
      <c r="BK478" s="216">
        <f>SUM(BK479:BK532)</f>
        <v>0</v>
      </c>
    </row>
    <row r="479" s="2" customFormat="1" ht="24.15" customHeight="1">
      <c r="A479" s="39"/>
      <c r="B479" s="40"/>
      <c r="C479" s="219" t="s">
        <v>148</v>
      </c>
      <c r="D479" s="219" t="s">
        <v>150</v>
      </c>
      <c r="E479" s="220" t="s">
        <v>419</v>
      </c>
      <c r="F479" s="221" t="s">
        <v>420</v>
      </c>
      <c r="G479" s="222" t="s">
        <v>175</v>
      </c>
      <c r="H479" s="223">
        <v>0.64000000000000001</v>
      </c>
      <c r="I479" s="224"/>
      <c r="J479" s="225">
        <f>ROUND(I479*H479,2)</f>
        <v>0</v>
      </c>
      <c r="K479" s="221" t="s">
        <v>154</v>
      </c>
      <c r="L479" s="45"/>
      <c r="M479" s="226" t="s">
        <v>1</v>
      </c>
      <c r="N479" s="227" t="s">
        <v>42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0.128</v>
      </c>
      <c r="T479" s="229">
        <f>S479*H479</f>
        <v>0.081920000000000007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155</v>
      </c>
      <c r="AT479" s="230" t="s">
        <v>150</v>
      </c>
      <c r="AU479" s="230" t="s">
        <v>146</v>
      </c>
      <c r="AY479" s="18" t="s">
        <v>145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14</v>
      </c>
      <c r="BK479" s="231">
        <f>ROUND(I479*H479,2)</f>
        <v>0</v>
      </c>
      <c r="BL479" s="18" t="s">
        <v>155</v>
      </c>
      <c r="BM479" s="230" t="s">
        <v>421</v>
      </c>
    </row>
    <row r="480" s="2" customFormat="1">
      <c r="A480" s="39"/>
      <c r="B480" s="40"/>
      <c r="C480" s="41"/>
      <c r="D480" s="232" t="s">
        <v>157</v>
      </c>
      <c r="E480" s="41"/>
      <c r="F480" s="233" t="s">
        <v>422</v>
      </c>
      <c r="G480" s="41"/>
      <c r="H480" s="41"/>
      <c r="I480" s="234"/>
      <c r="J480" s="41"/>
      <c r="K480" s="41"/>
      <c r="L480" s="45"/>
      <c r="M480" s="235"/>
      <c r="N480" s="23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157</v>
      </c>
      <c r="AU480" s="18" t="s">
        <v>146</v>
      </c>
    </row>
    <row r="481" s="2" customFormat="1">
      <c r="A481" s="39"/>
      <c r="B481" s="40"/>
      <c r="C481" s="41"/>
      <c r="D481" s="237" t="s">
        <v>159</v>
      </c>
      <c r="E481" s="41"/>
      <c r="F481" s="238" t="s">
        <v>423</v>
      </c>
      <c r="G481" s="41"/>
      <c r="H481" s="41"/>
      <c r="I481" s="234"/>
      <c r="J481" s="41"/>
      <c r="K481" s="41"/>
      <c r="L481" s="45"/>
      <c r="M481" s="235"/>
      <c r="N481" s="236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159</v>
      </c>
      <c r="AU481" s="18" t="s">
        <v>146</v>
      </c>
    </row>
    <row r="482" s="13" customFormat="1">
      <c r="A482" s="13"/>
      <c r="B482" s="239"/>
      <c r="C482" s="240"/>
      <c r="D482" s="232" t="s">
        <v>161</v>
      </c>
      <c r="E482" s="241" t="s">
        <v>1</v>
      </c>
      <c r="F482" s="242" t="s">
        <v>162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161</v>
      </c>
      <c r="AU482" s="248" t="s">
        <v>146</v>
      </c>
      <c r="AV482" s="13" t="s">
        <v>14</v>
      </c>
      <c r="AW482" s="13" t="s">
        <v>33</v>
      </c>
      <c r="AX482" s="13" t="s">
        <v>77</v>
      </c>
      <c r="AY482" s="248" t="s">
        <v>145</v>
      </c>
    </row>
    <row r="483" s="13" customFormat="1">
      <c r="A483" s="13"/>
      <c r="B483" s="239"/>
      <c r="C483" s="240"/>
      <c r="D483" s="232" t="s">
        <v>161</v>
      </c>
      <c r="E483" s="241" t="s">
        <v>1</v>
      </c>
      <c r="F483" s="242" t="s">
        <v>263</v>
      </c>
      <c r="G483" s="240"/>
      <c r="H483" s="241" t="s">
        <v>1</v>
      </c>
      <c r="I483" s="243"/>
      <c r="J483" s="240"/>
      <c r="K483" s="240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161</v>
      </c>
      <c r="AU483" s="248" t="s">
        <v>146</v>
      </c>
      <c r="AV483" s="13" t="s">
        <v>14</v>
      </c>
      <c r="AW483" s="13" t="s">
        <v>33</v>
      </c>
      <c r="AX483" s="13" t="s">
        <v>77</v>
      </c>
      <c r="AY483" s="248" t="s">
        <v>145</v>
      </c>
    </row>
    <row r="484" s="14" customFormat="1">
      <c r="A484" s="14"/>
      <c r="B484" s="249"/>
      <c r="C484" s="250"/>
      <c r="D484" s="232" t="s">
        <v>161</v>
      </c>
      <c r="E484" s="251" t="s">
        <v>1</v>
      </c>
      <c r="F484" s="252" t="s">
        <v>424</v>
      </c>
      <c r="G484" s="250"/>
      <c r="H484" s="253">
        <v>0.64000000000000001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161</v>
      </c>
      <c r="AU484" s="259" t="s">
        <v>146</v>
      </c>
      <c r="AV484" s="14" t="s">
        <v>86</v>
      </c>
      <c r="AW484" s="14" t="s">
        <v>33</v>
      </c>
      <c r="AX484" s="14" t="s">
        <v>77</v>
      </c>
      <c r="AY484" s="259" t="s">
        <v>145</v>
      </c>
    </row>
    <row r="485" s="15" customFormat="1">
      <c r="A485" s="15"/>
      <c r="B485" s="260"/>
      <c r="C485" s="261"/>
      <c r="D485" s="232" t="s">
        <v>161</v>
      </c>
      <c r="E485" s="262" t="s">
        <v>1</v>
      </c>
      <c r="F485" s="263" t="s">
        <v>165</v>
      </c>
      <c r="G485" s="261"/>
      <c r="H485" s="264">
        <v>0.64000000000000001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0" t="s">
        <v>161</v>
      </c>
      <c r="AU485" s="270" t="s">
        <v>146</v>
      </c>
      <c r="AV485" s="15" t="s">
        <v>155</v>
      </c>
      <c r="AW485" s="15" t="s">
        <v>33</v>
      </c>
      <c r="AX485" s="15" t="s">
        <v>14</v>
      </c>
      <c r="AY485" s="270" t="s">
        <v>145</v>
      </c>
    </row>
    <row r="486" s="2" customFormat="1" ht="24.15" customHeight="1">
      <c r="A486" s="39"/>
      <c r="B486" s="40"/>
      <c r="C486" s="219" t="s">
        <v>425</v>
      </c>
      <c r="D486" s="219" t="s">
        <v>150</v>
      </c>
      <c r="E486" s="220" t="s">
        <v>426</v>
      </c>
      <c r="F486" s="221" t="s">
        <v>427</v>
      </c>
      <c r="G486" s="222" t="s">
        <v>175</v>
      </c>
      <c r="H486" s="223">
        <v>28.5</v>
      </c>
      <c r="I486" s="224"/>
      <c r="J486" s="225">
        <f>ROUND(I486*H486,2)</f>
        <v>0</v>
      </c>
      <c r="K486" s="221" t="s">
        <v>154</v>
      </c>
      <c r="L486" s="45"/>
      <c r="M486" s="226" t="s">
        <v>1</v>
      </c>
      <c r="N486" s="227" t="s">
        <v>42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0.20799999999999999</v>
      </c>
      <c r="T486" s="229">
        <f>S486*H486</f>
        <v>5.9279999999999999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155</v>
      </c>
      <c r="AT486" s="230" t="s">
        <v>150</v>
      </c>
      <c r="AU486" s="230" t="s">
        <v>146</v>
      </c>
      <c r="AY486" s="18" t="s">
        <v>145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14</v>
      </c>
      <c r="BK486" s="231">
        <f>ROUND(I486*H486,2)</f>
        <v>0</v>
      </c>
      <c r="BL486" s="18" t="s">
        <v>155</v>
      </c>
      <c r="BM486" s="230" t="s">
        <v>428</v>
      </c>
    </row>
    <row r="487" s="2" customFormat="1">
      <c r="A487" s="39"/>
      <c r="B487" s="40"/>
      <c r="C487" s="41"/>
      <c r="D487" s="232" t="s">
        <v>157</v>
      </c>
      <c r="E487" s="41"/>
      <c r="F487" s="233" t="s">
        <v>429</v>
      </c>
      <c r="G487" s="41"/>
      <c r="H487" s="41"/>
      <c r="I487" s="234"/>
      <c r="J487" s="41"/>
      <c r="K487" s="41"/>
      <c r="L487" s="45"/>
      <c r="M487" s="235"/>
      <c r="N487" s="23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157</v>
      </c>
      <c r="AU487" s="18" t="s">
        <v>146</v>
      </c>
    </row>
    <row r="488" s="2" customFormat="1">
      <c r="A488" s="39"/>
      <c r="B488" s="40"/>
      <c r="C488" s="41"/>
      <c r="D488" s="237" t="s">
        <v>159</v>
      </c>
      <c r="E488" s="41"/>
      <c r="F488" s="238" t="s">
        <v>430</v>
      </c>
      <c r="G488" s="41"/>
      <c r="H488" s="41"/>
      <c r="I488" s="234"/>
      <c r="J488" s="41"/>
      <c r="K488" s="41"/>
      <c r="L488" s="45"/>
      <c r="M488" s="235"/>
      <c r="N488" s="23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159</v>
      </c>
      <c r="AU488" s="18" t="s">
        <v>146</v>
      </c>
    </row>
    <row r="489" s="13" customFormat="1">
      <c r="A489" s="13"/>
      <c r="B489" s="239"/>
      <c r="C489" s="240"/>
      <c r="D489" s="232" t="s">
        <v>161</v>
      </c>
      <c r="E489" s="241" t="s">
        <v>1</v>
      </c>
      <c r="F489" s="242" t="s">
        <v>431</v>
      </c>
      <c r="G489" s="240"/>
      <c r="H489" s="241" t="s">
        <v>1</v>
      </c>
      <c r="I489" s="243"/>
      <c r="J489" s="240"/>
      <c r="K489" s="240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161</v>
      </c>
      <c r="AU489" s="248" t="s">
        <v>146</v>
      </c>
      <c r="AV489" s="13" t="s">
        <v>14</v>
      </c>
      <c r="AW489" s="13" t="s">
        <v>33</v>
      </c>
      <c r="AX489" s="13" t="s">
        <v>77</v>
      </c>
      <c r="AY489" s="248" t="s">
        <v>145</v>
      </c>
    </row>
    <row r="490" s="14" customFormat="1">
      <c r="A490" s="14"/>
      <c r="B490" s="249"/>
      <c r="C490" s="250"/>
      <c r="D490" s="232" t="s">
        <v>161</v>
      </c>
      <c r="E490" s="251" t="s">
        <v>1</v>
      </c>
      <c r="F490" s="252" t="s">
        <v>432</v>
      </c>
      <c r="G490" s="250"/>
      <c r="H490" s="253">
        <v>23.850000000000001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161</v>
      </c>
      <c r="AU490" s="259" t="s">
        <v>146</v>
      </c>
      <c r="AV490" s="14" t="s">
        <v>86</v>
      </c>
      <c r="AW490" s="14" t="s">
        <v>33</v>
      </c>
      <c r="AX490" s="14" t="s">
        <v>77</v>
      </c>
      <c r="AY490" s="259" t="s">
        <v>145</v>
      </c>
    </row>
    <row r="491" s="13" customFormat="1">
      <c r="A491" s="13"/>
      <c r="B491" s="239"/>
      <c r="C491" s="240"/>
      <c r="D491" s="232" t="s">
        <v>161</v>
      </c>
      <c r="E491" s="241" t="s">
        <v>1</v>
      </c>
      <c r="F491" s="242" t="s">
        <v>433</v>
      </c>
      <c r="G491" s="240"/>
      <c r="H491" s="241" t="s">
        <v>1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161</v>
      </c>
      <c r="AU491" s="248" t="s">
        <v>146</v>
      </c>
      <c r="AV491" s="13" t="s">
        <v>14</v>
      </c>
      <c r="AW491" s="13" t="s">
        <v>33</v>
      </c>
      <c r="AX491" s="13" t="s">
        <v>77</v>
      </c>
      <c r="AY491" s="248" t="s">
        <v>145</v>
      </c>
    </row>
    <row r="492" s="14" customFormat="1">
      <c r="A492" s="14"/>
      <c r="B492" s="249"/>
      <c r="C492" s="250"/>
      <c r="D492" s="232" t="s">
        <v>161</v>
      </c>
      <c r="E492" s="251" t="s">
        <v>1</v>
      </c>
      <c r="F492" s="252" t="s">
        <v>434</v>
      </c>
      <c r="G492" s="250"/>
      <c r="H492" s="253">
        <v>4.6500000000000004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161</v>
      </c>
      <c r="AU492" s="259" t="s">
        <v>146</v>
      </c>
      <c r="AV492" s="14" t="s">
        <v>86</v>
      </c>
      <c r="AW492" s="14" t="s">
        <v>33</v>
      </c>
      <c r="AX492" s="14" t="s">
        <v>77</v>
      </c>
      <c r="AY492" s="259" t="s">
        <v>145</v>
      </c>
    </row>
    <row r="493" s="15" customFormat="1">
      <c r="A493" s="15"/>
      <c r="B493" s="260"/>
      <c r="C493" s="261"/>
      <c r="D493" s="232" t="s">
        <v>161</v>
      </c>
      <c r="E493" s="262" t="s">
        <v>1</v>
      </c>
      <c r="F493" s="263" t="s">
        <v>165</v>
      </c>
      <c r="G493" s="261"/>
      <c r="H493" s="264">
        <v>28.5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0" t="s">
        <v>161</v>
      </c>
      <c r="AU493" s="270" t="s">
        <v>146</v>
      </c>
      <c r="AV493" s="15" t="s">
        <v>155</v>
      </c>
      <c r="AW493" s="15" t="s">
        <v>33</v>
      </c>
      <c r="AX493" s="15" t="s">
        <v>14</v>
      </c>
      <c r="AY493" s="270" t="s">
        <v>145</v>
      </c>
    </row>
    <row r="494" s="2" customFormat="1" ht="24.15" customHeight="1">
      <c r="A494" s="39"/>
      <c r="B494" s="40"/>
      <c r="C494" s="219" t="s">
        <v>435</v>
      </c>
      <c r="D494" s="219" t="s">
        <v>150</v>
      </c>
      <c r="E494" s="220" t="s">
        <v>436</v>
      </c>
      <c r="F494" s="221" t="s">
        <v>437</v>
      </c>
      <c r="G494" s="222" t="s">
        <v>175</v>
      </c>
      <c r="H494" s="223">
        <v>7.8799999999999999</v>
      </c>
      <c r="I494" s="224"/>
      <c r="J494" s="225">
        <f>ROUND(I494*H494,2)</f>
        <v>0</v>
      </c>
      <c r="K494" s="221" t="s">
        <v>154</v>
      </c>
      <c r="L494" s="45"/>
      <c r="M494" s="226" t="s">
        <v>1</v>
      </c>
      <c r="N494" s="227" t="s">
        <v>42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0.035000000000000003</v>
      </c>
      <c r="T494" s="229">
        <f>S494*H494</f>
        <v>0.27580000000000005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155</v>
      </c>
      <c r="AT494" s="230" t="s">
        <v>150</v>
      </c>
      <c r="AU494" s="230" t="s">
        <v>146</v>
      </c>
      <c r="AY494" s="18" t="s">
        <v>145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14</v>
      </c>
      <c r="BK494" s="231">
        <f>ROUND(I494*H494,2)</f>
        <v>0</v>
      </c>
      <c r="BL494" s="18" t="s">
        <v>155</v>
      </c>
      <c r="BM494" s="230" t="s">
        <v>438</v>
      </c>
    </row>
    <row r="495" s="2" customFormat="1">
      <c r="A495" s="39"/>
      <c r="B495" s="40"/>
      <c r="C495" s="41"/>
      <c r="D495" s="232" t="s">
        <v>157</v>
      </c>
      <c r="E495" s="41"/>
      <c r="F495" s="233" t="s">
        <v>439</v>
      </c>
      <c r="G495" s="41"/>
      <c r="H495" s="41"/>
      <c r="I495" s="234"/>
      <c r="J495" s="41"/>
      <c r="K495" s="41"/>
      <c r="L495" s="45"/>
      <c r="M495" s="235"/>
      <c r="N495" s="23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157</v>
      </c>
      <c r="AU495" s="18" t="s">
        <v>146</v>
      </c>
    </row>
    <row r="496" s="2" customFormat="1">
      <c r="A496" s="39"/>
      <c r="B496" s="40"/>
      <c r="C496" s="41"/>
      <c r="D496" s="237" t="s">
        <v>159</v>
      </c>
      <c r="E496" s="41"/>
      <c r="F496" s="238" t="s">
        <v>440</v>
      </c>
      <c r="G496" s="41"/>
      <c r="H496" s="41"/>
      <c r="I496" s="234"/>
      <c r="J496" s="41"/>
      <c r="K496" s="41"/>
      <c r="L496" s="45"/>
      <c r="M496" s="235"/>
      <c r="N496" s="23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159</v>
      </c>
      <c r="AU496" s="18" t="s">
        <v>146</v>
      </c>
    </row>
    <row r="497" s="13" customFormat="1">
      <c r="A497" s="13"/>
      <c r="B497" s="239"/>
      <c r="C497" s="240"/>
      <c r="D497" s="232" t="s">
        <v>161</v>
      </c>
      <c r="E497" s="241" t="s">
        <v>1</v>
      </c>
      <c r="F497" s="242" t="s">
        <v>162</v>
      </c>
      <c r="G497" s="240"/>
      <c r="H497" s="241" t="s">
        <v>1</v>
      </c>
      <c r="I497" s="243"/>
      <c r="J497" s="240"/>
      <c r="K497" s="240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161</v>
      </c>
      <c r="AU497" s="248" t="s">
        <v>146</v>
      </c>
      <c r="AV497" s="13" t="s">
        <v>14</v>
      </c>
      <c r="AW497" s="13" t="s">
        <v>33</v>
      </c>
      <c r="AX497" s="13" t="s">
        <v>77</v>
      </c>
      <c r="AY497" s="248" t="s">
        <v>145</v>
      </c>
    </row>
    <row r="498" s="13" customFormat="1">
      <c r="A498" s="13"/>
      <c r="B498" s="239"/>
      <c r="C498" s="240"/>
      <c r="D498" s="232" t="s">
        <v>161</v>
      </c>
      <c r="E498" s="241" t="s">
        <v>1</v>
      </c>
      <c r="F498" s="242" t="s">
        <v>433</v>
      </c>
      <c r="G498" s="240"/>
      <c r="H498" s="241" t="s">
        <v>1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161</v>
      </c>
      <c r="AU498" s="248" t="s">
        <v>146</v>
      </c>
      <c r="AV498" s="13" t="s">
        <v>14</v>
      </c>
      <c r="AW498" s="13" t="s">
        <v>33</v>
      </c>
      <c r="AX498" s="13" t="s">
        <v>77</v>
      </c>
      <c r="AY498" s="248" t="s">
        <v>145</v>
      </c>
    </row>
    <row r="499" s="14" customFormat="1">
      <c r="A499" s="14"/>
      <c r="B499" s="249"/>
      <c r="C499" s="250"/>
      <c r="D499" s="232" t="s">
        <v>161</v>
      </c>
      <c r="E499" s="251" t="s">
        <v>1</v>
      </c>
      <c r="F499" s="252" t="s">
        <v>441</v>
      </c>
      <c r="G499" s="250"/>
      <c r="H499" s="253">
        <v>7.8799999999999999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9" t="s">
        <v>161</v>
      </c>
      <c r="AU499" s="259" t="s">
        <v>146</v>
      </c>
      <c r="AV499" s="14" t="s">
        <v>86</v>
      </c>
      <c r="AW499" s="14" t="s">
        <v>33</v>
      </c>
      <c r="AX499" s="14" t="s">
        <v>77</v>
      </c>
      <c r="AY499" s="259" t="s">
        <v>145</v>
      </c>
    </row>
    <row r="500" s="15" customFormat="1">
      <c r="A500" s="15"/>
      <c r="B500" s="260"/>
      <c r="C500" s="261"/>
      <c r="D500" s="232" t="s">
        <v>161</v>
      </c>
      <c r="E500" s="262" t="s">
        <v>1</v>
      </c>
      <c r="F500" s="263" t="s">
        <v>165</v>
      </c>
      <c r="G500" s="261"/>
      <c r="H500" s="264">
        <v>7.8799999999999999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161</v>
      </c>
      <c r="AU500" s="270" t="s">
        <v>146</v>
      </c>
      <c r="AV500" s="15" t="s">
        <v>155</v>
      </c>
      <c r="AW500" s="15" t="s">
        <v>33</v>
      </c>
      <c r="AX500" s="15" t="s">
        <v>14</v>
      </c>
      <c r="AY500" s="270" t="s">
        <v>145</v>
      </c>
    </row>
    <row r="501" s="2" customFormat="1" ht="24.15" customHeight="1">
      <c r="A501" s="39"/>
      <c r="B501" s="40"/>
      <c r="C501" s="219" t="s">
        <v>181</v>
      </c>
      <c r="D501" s="219" t="s">
        <v>150</v>
      </c>
      <c r="E501" s="220" t="s">
        <v>442</v>
      </c>
      <c r="F501" s="221" t="s">
        <v>443</v>
      </c>
      <c r="G501" s="222" t="s">
        <v>175</v>
      </c>
      <c r="H501" s="223">
        <v>2.4100000000000001</v>
      </c>
      <c r="I501" s="224"/>
      <c r="J501" s="225">
        <f>ROUND(I501*H501,2)</f>
        <v>0</v>
      </c>
      <c r="K501" s="221" t="s">
        <v>154</v>
      </c>
      <c r="L501" s="45"/>
      <c r="M501" s="226" t="s">
        <v>1</v>
      </c>
      <c r="N501" s="227" t="s">
        <v>42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0.055</v>
      </c>
      <c r="T501" s="229">
        <f>S501*H501</f>
        <v>0.13255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155</v>
      </c>
      <c r="AT501" s="230" t="s">
        <v>150</v>
      </c>
      <c r="AU501" s="230" t="s">
        <v>146</v>
      </c>
      <c r="AY501" s="18" t="s">
        <v>145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14</v>
      </c>
      <c r="BK501" s="231">
        <f>ROUND(I501*H501,2)</f>
        <v>0</v>
      </c>
      <c r="BL501" s="18" t="s">
        <v>155</v>
      </c>
      <c r="BM501" s="230" t="s">
        <v>444</v>
      </c>
    </row>
    <row r="502" s="2" customFormat="1">
      <c r="A502" s="39"/>
      <c r="B502" s="40"/>
      <c r="C502" s="41"/>
      <c r="D502" s="232" t="s">
        <v>157</v>
      </c>
      <c r="E502" s="41"/>
      <c r="F502" s="233" t="s">
        <v>445</v>
      </c>
      <c r="G502" s="41"/>
      <c r="H502" s="41"/>
      <c r="I502" s="234"/>
      <c r="J502" s="41"/>
      <c r="K502" s="41"/>
      <c r="L502" s="45"/>
      <c r="M502" s="235"/>
      <c r="N502" s="23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157</v>
      </c>
      <c r="AU502" s="18" t="s">
        <v>146</v>
      </c>
    </row>
    <row r="503" s="2" customFormat="1">
      <c r="A503" s="39"/>
      <c r="B503" s="40"/>
      <c r="C503" s="41"/>
      <c r="D503" s="237" t="s">
        <v>159</v>
      </c>
      <c r="E503" s="41"/>
      <c r="F503" s="238" t="s">
        <v>446</v>
      </c>
      <c r="G503" s="41"/>
      <c r="H503" s="41"/>
      <c r="I503" s="234"/>
      <c r="J503" s="41"/>
      <c r="K503" s="41"/>
      <c r="L503" s="45"/>
      <c r="M503" s="235"/>
      <c r="N503" s="23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159</v>
      </c>
      <c r="AU503" s="18" t="s">
        <v>146</v>
      </c>
    </row>
    <row r="504" s="13" customFormat="1">
      <c r="A504" s="13"/>
      <c r="B504" s="239"/>
      <c r="C504" s="240"/>
      <c r="D504" s="232" t="s">
        <v>161</v>
      </c>
      <c r="E504" s="241" t="s">
        <v>1</v>
      </c>
      <c r="F504" s="242" t="s">
        <v>162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161</v>
      </c>
      <c r="AU504" s="248" t="s">
        <v>146</v>
      </c>
      <c r="AV504" s="13" t="s">
        <v>14</v>
      </c>
      <c r="AW504" s="13" t="s">
        <v>33</v>
      </c>
      <c r="AX504" s="13" t="s">
        <v>77</v>
      </c>
      <c r="AY504" s="248" t="s">
        <v>145</v>
      </c>
    </row>
    <row r="505" s="13" customFormat="1">
      <c r="A505" s="13"/>
      <c r="B505" s="239"/>
      <c r="C505" s="240"/>
      <c r="D505" s="232" t="s">
        <v>161</v>
      </c>
      <c r="E505" s="241" t="s">
        <v>1</v>
      </c>
      <c r="F505" s="242" t="s">
        <v>163</v>
      </c>
      <c r="G505" s="240"/>
      <c r="H505" s="241" t="s">
        <v>1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161</v>
      </c>
      <c r="AU505" s="248" t="s">
        <v>146</v>
      </c>
      <c r="AV505" s="13" t="s">
        <v>14</v>
      </c>
      <c r="AW505" s="13" t="s">
        <v>33</v>
      </c>
      <c r="AX505" s="13" t="s">
        <v>77</v>
      </c>
      <c r="AY505" s="248" t="s">
        <v>145</v>
      </c>
    </row>
    <row r="506" s="14" customFormat="1">
      <c r="A506" s="14"/>
      <c r="B506" s="249"/>
      <c r="C506" s="250"/>
      <c r="D506" s="232" t="s">
        <v>161</v>
      </c>
      <c r="E506" s="251" t="s">
        <v>1</v>
      </c>
      <c r="F506" s="252" t="s">
        <v>447</v>
      </c>
      <c r="G506" s="250"/>
      <c r="H506" s="253">
        <v>1.1399999999999999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161</v>
      </c>
      <c r="AU506" s="259" t="s">
        <v>146</v>
      </c>
      <c r="AV506" s="14" t="s">
        <v>86</v>
      </c>
      <c r="AW506" s="14" t="s">
        <v>33</v>
      </c>
      <c r="AX506" s="14" t="s">
        <v>77</v>
      </c>
      <c r="AY506" s="259" t="s">
        <v>145</v>
      </c>
    </row>
    <row r="507" s="13" customFormat="1">
      <c r="A507" s="13"/>
      <c r="B507" s="239"/>
      <c r="C507" s="240"/>
      <c r="D507" s="232" t="s">
        <v>161</v>
      </c>
      <c r="E507" s="241" t="s">
        <v>1</v>
      </c>
      <c r="F507" s="242" t="s">
        <v>258</v>
      </c>
      <c r="G507" s="240"/>
      <c r="H507" s="241" t="s">
        <v>1</v>
      </c>
      <c r="I507" s="243"/>
      <c r="J507" s="240"/>
      <c r="K507" s="240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161</v>
      </c>
      <c r="AU507" s="248" t="s">
        <v>146</v>
      </c>
      <c r="AV507" s="13" t="s">
        <v>14</v>
      </c>
      <c r="AW507" s="13" t="s">
        <v>33</v>
      </c>
      <c r="AX507" s="13" t="s">
        <v>77</v>
      </c>
      <c r="AY507" s="248" t="s">
        <v>145</v>
      </c>
    </row>
    <row r="508" s="14" customFormat="1">
      <c r="A508" s="14"/>
      <c r="B508" s="249"/>
      <c r="C508" s="250"/>
      <c r="D508" s="232" t="s">
        <v>161</v>
      </c>
      <c r="E508" s="251" t="s">
        <v>1</v>
      </c>
      <c r="F508" s="252" t="s">
        <v>448</v>
      </c>
      <c r="G508" s="250"/>
      <c r="H508" s="253">
        <v>0.37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161</v>
      </c>
      <c r="AU508" s="259" t="s">
        <v>146</v>
      </c>
      <c r="AV508" s="14" t="s">
        <v>86</v>
      </c>
      <c r="AW508" s="14" t="s">
        <v>33</v>
      </c>
      <c r="AX508" s="14" t="s">
        <v>77</v>
      </c>
      <c r="AY508" s="259" t="s">
        <v>145</v>
      </c>
    </row>
    <row r="509" s="13" customFormat="1">
      <c r="A509" s="13"/>
      <c r="B509" s="239"/>
      <c r="C509" s="240"/>
      <c r="D509" s="232" t="s">
        <v>161</v>
      </c>
      <c r="E509" s="241" t="s">
        <v>1</v>
      </c>
      <c r="F509" s="242" t="s">
        <v>245</v>
      </c>
      <c r="G509" s="240"/>
      <c r="H509" s="241" t="s">
        <v>1</v>
      </c>
      <c r="I509" s="243"/>
      <c r="J509" s="240"/>
      <c r="K509" s="240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161</v>
      </c>
      <c r="AU509" s="248" t="s">
        <v>146</v>
      </c>
      <c r="AV509" s="13" t="s">
        <v>14</v>
      </c>
      <c r="AW509" s="13" t="s">
        <v>33</v>
      </c>
      <c r="AX509" s="13" t="s">
        <v>77</v>
      </c>
      <c r="AY509" s="248" t="s">
        <v>145</v>
      </c>
    </row>
    <row r="510" s="14" customFormat="1">
      <c r="A510" s="14"/>
      <c r="B510" s="249"/>
      <c r="C510" s="250"/>
      <c r="D510" s="232" t="s">
        <v>161</v>
      </c>
      <c r="E510" s="251" t="s">
        <v>1</v>
      </c>
      <c r="F510" s="252" t="s">
        <v>449</v>
      </c>
      <c r="G510" s="250"/>
      <c r="H510" s="253">
        <v>0.59999999999999998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161</v>
      </c>
      <c r="AU510" s="259" t="s">
        <v>146</v>
      </c>
      <c r="AV510" s="14" t="s">
        <v>86</v>
      </c>
      <c r="AW510" s="14" t="s">
        <v>33</v>
      </c>
      <c r="AX510" s="14" t="s">
        <v>77</v>
      </c>
      <c r="AY510" s="259" t="s">
        <v>145</v>
      </c>
    </row>
    <row r="511" s="13" customFormat="1">
      <c r="A511" s="13"/>
      <c r="B511" s="239"/>
      <c r="C511" s="240"/>
      <c r="D511" s="232" t="s">
        <v>161</v>
      </c>
      <c r="E511" s="241" t="s">
        <v>1</v>
      </c>
      <c r="F511" s="242" t="s">
        <v>265</v>
      </c>
      <c r="G511" s="240"/>
      <c r="H511" s="241" t="s">
        <v>1</v>
      </c>
      <c r="I511" s="243"/>
      <c r="J511" s="240"/>
      <c r="K511" s="240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161</v>
      </c>
      <c r="AU511" s="248" t="s">
        <v>146</v>
      </c>
      <c r="AV511" s="13" t="s">
        <v>14</v>
      </c>
      <c r="AW511" s="13" t="s">
        <v>33</v>
      </c>
      <c r="AX511" s="13" t="s">
        <v>77</v>
      </c>
      <c r="AY511" s="248" t="s">
        <v>145</v>
      </c>
    </row>
    <row r="512" s="14" customFormat="1">
      <c r="A512" s="14"/>
      <c r="B512" s="249"/>
      <c r="C512" s="250"/>
      <c r="D512" s="232" t="s">
        <v>161</v>
      </c>
      <c r="E512" s="251" t="s">
        <v>1</v>
      </c>
      <c r="F512" s="252" t="s">
        <v>450</v>
      </c>
      <c r="G512" s="250"/>
      <c r="H512" s="253">
        <v>0.29999999999999999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161</v>
      </c>
      <c r="AU512" s="259" t="s">
        <v>146</v>
      </c>
      <c r="AV512" s="14" t="s">
        <v>86</v>
      </c>
      <c r="AW512" s="14" t="s">
        <v>33</v>
      </c>
      <c r="AX512" s="14" t="s">
        <v>77</v>
      </c>
      <c r="AY512" s="259" t="s">
        <v>145</v>
      </c>
    </row>
    <row r="513" s="15" customFormat="1">
      <c r="A513" s="15"/>
      <c r="B513" s="260"/>
      <c r="C513" s="261"/>
      <c r="D513" s="232" t="s">
        <v>161</v>
      </c>
      <c r="E513" s="262" t="s">
        <v>1</v>
      </c>
      <c r="F513" s="263" t="s">
        <v>165</v>
      </c>
      <c r="G513" s="261"/>
      <c r="H513" s="264">
        <v>2.4100000000000001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0" t="s">
        <v>161</v>
      </c>
      <c r="AU513" s="270" t="s">
        <v>146</v>
      </c>
      <c r="AV513" s="15" t="s">
        <v>155</v>
      </c>
      <c r="AW513" s="15" t="s">
        <v>33</v>
      </c>
      <c r="AX513" s="15" t="s">
        <v>14</v>
      </c>
      <c r="AY513" s="270" t="s">
        <v>145</v>
      </c>
    </row>
    <row r="514" s="2" customFormat="1" ht="21.75" customHeight="1">
      <c r="A514" s="39"/>
      <c r="B514" s="40"/>
      <c r="C514" s="219" t="s">
        <v>451</v>
      </c>
      <c r="D514" s="219" t="s">
        <v>150</v>
      </c>
      <c r="E514" s="220" t="s">
        <v>452</v>
      </c>
      <c r="F514" s="221" t="s">
        <v>453</v>
      </c>
      <c r="G514" s="222" t="s">
        <v>175</v>
      </c>
      <c r="H514" s="223">
        <v>7</v>
      </c>
      <c r="I514" s="224"/>
      <c r="J514" s="225">
        <f>ROUND(I514*H514,2)</f>
        <v>0</v>
      </c>
      <c r="K514" s="221" t="s">
        <v>154</v>
      </c>
      <c r="L514" s="45"/>
      <c r="M514" s="226" t="s">
        <v>1</v>
      </c>
      <c r="N514" s="227" t="s">
        <v>42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0.075999999999999998</v>
      </c>
      <c r="T514" s="229">
        <f>S514*H514</f>
        <v>0.53200000000000003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155</v>
      </c>
      <c r="AT514" s="230" t="s">
        <v>150</v>
      </c>
      <c r="AU514" s="230" t="s">
        <v>146</v>
      </c>
      <c r="AY514" s="18" t="s">
        <v>145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14</v>
      </c>
      <c r="BK514" s="231">
        <f>ROUND(I514*H514,2)</f>
        <v>0</v>
      </c>
      <c r="BL514" s="18" t="s">
        <v>155</v>
      </c>
      <c r="BM514" s="230" t="s">
        <v>454</v>
      </c>
    </row>
    <row r="515" s="2" customFormat="1">
      <c r="A515" s="39"/>
      <c r="B515" s="40"/>
      <c r="C515" s="41"/>
      <c r="D515" s="232" t="s">
        <v>157</v>
      </c>
      <c r="E515" s="41"/>
      <c r="F515" s="233" t="s">
        <v>455</v>
      </c>
      <c r="G515" s="41"/>
      <c r="H515" s="41"/>
      <c r="I515" s="234"/>
      <c r="J515" s="41"/>
      <c r="K515" s="41"/>
      <c r="L515" s="45"/>
      <c r="M515" s="235"/>
      <c r="N515" s="23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157</v>
      </c>
      <c r="AU515" s="18" t="s">
        <v>146</v>
      </c>
    </row>
    <row r="516" s="2" customFormat="1">
      <c r="A516" s="39"/>
      <c r="B516" s="40"/>
      <c r="C516" s="41"/>
      <c r="D516" s="237" t="s">
        <v>159</v>
      </c>
      <c r="E516" s="41"/>
      <c r="F516" s="238" t="s">
        <v>456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159</v>
      </c>
      <c r="AU516" s="18" t="s">
        <v>146</v>
      </c>
    </row>
    <row r="517" s="13" customFormat="1">
      <c r="A517" s="13"/>
      <c r="B517" s="239"/>
      <c r="C517" s="240"/>
      <c r="D517" s="232" t="s">
        <v>161</v>
      </c>
      <c r="E517" s="241" t="s">
        <v>1</v>
      </c>
      <c r="F517" s="242" t="s">
        <v>162</v>
      </c>
      <c r="G517" s="240"/>
      <c r="H517" s="241" t="s">
        <v>1</v>
      </c>
      <c r="I517" s="243"/>
      <c r="J517" s="240"/>
      <c r="K517" s="240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161</v>
      </c>
      <c r="AU517" s="248" t="s">
        <v>146</v>
      </c>
      <c r="AV517" s="13" t="s">
        <v>14</v>
      </c>
      <c r="AW517" s="13" t="s">
        <v>33</v>
      </c>
      <c r="AX517" s="13" t="s">
        <v>77</v>
      </c>
      <c r="AY517" s="248" t="s">
        <v>145</v>
      </c>
    </row>
    <row r="518" s="13" customFormat="1">
      <c r="A518" s="13"/>
      <c r="B518" s="239"/>
      <c r="C518" s="240"/>
      <c r="D518" s="232" t="s">
        <v>161</v>
      </c>
      <c r="E518" s="241" t="s">
        <v>1</v>
      </c>
      <c r="F518" s="242" t="s">
        <v>457</v>
      </c>
      <c r="G518" s="240"/>
      <c r="H518" s="241" t="s">
        <v>1</v>
      </c>
      <c r="I518" s="243"/>
      <c r="J518" s="240"/>
      <c r="K518" s="240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161</v>
      </c>
      <c r="AU518" s="248" t="s">
        <v>146</v>
      </c>
      <c r="AV518" s="13" t="s">
        <v>14</v>
      </c>
      <c r="AW518" s="13" t="s">
        <v>33</v>
      </c>
      <c r="AX518" s="13" t="s">
        <v>77</v>
      </c>
      <c r="AY518" s="248" t="s">
        <v>145</v>
      </c>
    </row>
    <row r="519" s="14" customFormat="1">
      <c r="A519" s="14"/>
      <c r="B519" s="249"/>
      <c r="C519" s="250"/>
      <c r="D519" s="232" t="s">
        <v>161</v>
      </c>
      <c r="E519" s="251" t="s">
        <v>1</v>
      </c>
      <c r="F519" s="252" t="s">
        <v>14</v>
      </c>
      <c r="G519" s="250"/>
      <c r="H519" s="253">
        <v>1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161</v>
      </c>
      <c r="AU519" s="259" t="s">
        <v>146</v>
      </c>
      <c r="AV519" s="14" t="s">
        <v>86</v>
      </c>
      <c r="AW519" s="14" t="s">
        <v>33</v>
      </c>
      <c r="AX519" s="14" t="s">
        <v>77</v>
      </c>
      <c r="AY519" s="259" t="s">
        <v>145</v>
      </c>
    </row>
    <row r="520" s="13" customFormat="1">
      <c r="A520" s="13"/>
      <c r="B520" s="239"/>
      <c r="C520" s="240"/>
      <c r="D520" s="232" t="s">
        <v>161</v>
      </c>
      <c r="E520" s="241" t="s">
        <v>1</v>
      </c>
      <c r="F520" s="242" t="s">
        <v>458</v>
      </c>
      <c r="G520" s="240"/>
      <c r="H520" s="241" t="s">
        <v>1</v>
      </c>
      <c r="I520" s="243"/>
      <c r="J520" s="240"/>
      <c r="K520" s="240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161</v>
      </c>
      <c r="AU520" s="248" t="s">
        <v>146</v>
      </c>
      <c r="AV520" s="13" t="s">
        <v>14</v>
      </c>
      <c r="AW520" s="13" t="s">
        <v>33</v>
      </c>
      <c r="AX520" s="13" t="s">
        <v>77</v>
      </c>
      <c r="AY520" s="248" t="s">
        <v>145</v>
      </c>
    </row>
    <row r="521" s="14" customFormat="1">
      <c r="A521" s="14"/>
      <c r="B521" s="249"/>
      <c r="C521" s="250"/>
      <c r="D521" s="232" t="s">
        <v>161</v>
      </c>
      <c r="E521" s="251" t="s">
        <v>1</v>
      </c>
      <c r="F521" s="252" t="s">
        <v>14</v>
      </c>
      <c r="G521" s="250"/>
      <c r="H521" s="253">
        <v>1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161</v>
      </c>
      <c r="AU521" s="259" t="s">
        <v>146</v>
      </c>
      <c r="AV521" s="14" t="s">
        <v>86</v>
      </c>
      <c r="AW521" s="14" t="s">
        <v>33</v>
      </c>
      <c r="AX521" s="14" t="s">
        <v>77</v>
      </c>
      <c r="AY521" s="259" t="s">
        <v>145</v>
      </c>
    </row>
    <row r="522" s="13" customFormat="1">
      <c r="A522" s="13"/>
      <c r="B522" s="239"/>
      <c r="C522" s="240"/>
      <c r="D522" s="232" t="s">
        <v>161</v>
      </c>
      <c r="E522" s="241" t="s">
        <v>1</v>
      </c>
      <c r="F522" s="242" t="s">
        <v>258</v>
      </c>
      <c r="G522" s="240"/>
      <c r="H522" s="241" t="s">
        <v>1</v>
      </c>
      <c r="I522" s="243"/>
      <c r="J522" s="240"/>
      <c r="K522" s="240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161</v>
      </c>
      <c r="AU522" s="248" t="s">
        <v>146</v>
      </c>
      <c r="AV522" s="13" t="s">
        <v>14</v>
      </c>
      <c r="AW522" s="13" t="s">
        <v>33</v>
      </c>
      <c r="AX522" s="13" t="s">
        <v>77</v>
      </c>
      <c r="AY522" s="248" t="s">
        <v>145</v>
      </c>
    </row>
    <row r="523" s="14" customFormat="1">
      <c r="A523" s="14"/>
      <c r="B523" s="249"/>
      <c r="C523" s="250"/>
      <c r="D523" s="232" t="s">
        <v>161</v>
      </c>
      <c r="E523" s="251" t="s">
        <v>1</v>
      </c>
      <c r="F523" s="252" t="s">
        <v>14</v>
      </c>
      <c r="G523" s="250"/>
      <c r="H523" s="253">
        <v>1</v>
      </c>
      <c r="I523" s="254"/>
      <c r="J523" s="250"/>
      <c r="K523" s="250"/>
      <c r="L523" s="255"/>
      <c r="M523" s="256"/>
      <c r="N523" s="257"/>
      <c r="O523" s="257"/>
      <c r="P523" s="257"/>
      <c r="Q523" s="257"/>
      <c r="R523" s="257"/>
      <c r="S523" s="257"/>
      <c r="T523" s="25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9" t="s">
        <v>161</v>
      </c>
      <c r="AU523" s="259" t="s">
        <v>146</v>
      </c>
      <c r="AV523" s="14" t="s">
        <v>86</v>
      </c>
      <c r="AW523" s="14" t="s">
        <v>33</v>
      </c>
      <c r="AX523" s="14" t="s">
        <v>77</v>
      </c>
      <c r="AY523" s="259" t="s">
        <v>145</v>
      </c>
    </row>
    <row r="524" s="13" customFormat="1">
      <c r="A524" s="13"/>
      <c r="B524" s="239"/>
      <c r="C524" s="240"/>
      <c r="D524" s="232" t="s">
        <v>161</v>
      </c>
      <c r="E524" s="241" t="s">
        <v>1</v>
      </c>
      <c r="F524" s="242" t="s">
        <v>459</v>
      </c>
      <c r="G524" s="240"/>
      <c r="H524" s="241" t="s">
        <v>1</v>
      </c>
      <c r="I524" s="243"/>
      <c r="J524" s="240"/>
      <c r="K524" s="240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161</v>
      </c>
      <c r="AU524" s="248" t="s">
        <v>146</v>
      </c>
      <c r="AV524" s="13" t="s">
        <v>14</v>
      </c>
      <c r="AW524" s="13" t="s">
        <v>33</v>
      </c>
      <c r="AX524" s="13" t="s">
        <v>77</v>
      </c>
      <c r="AY524" s="248" t="s">
        <v>145</v>
      </c>
    </row>
    <row r="525" s="14" customFormat="1">
      <c r="A525" s="14"/>
      <c r="B525" s="249"/>
      <c r="C525" s="250"/>
      <c r="D525" s="232" t="s">
        <v>161</v>
      </c>
      <c r="E525" s="251" t="s">
        <v>1</v>
      </c>
      <c r="F525" s="252" t="s">
        <v>14</v>
      </c>
      <c r="G525" s="250"/>
      <c r="H525" s="253">
        <v>1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161</v>
      </c>
      <c r="AU525" s="259" t="s">
        <v>146</v>
      </c>
      <c r="AV525" s="14" t="s">
        <v>86</v>
      </c>
      <c r="AW525" s="14" t="s">
        <v>33</v>
      </c>
      <c r="AX525" s="14" t="s">
        <v>77</v>
      </c>
      <c r="AY525" s="259" t="s">
        <v>145</v>
      </c>
    </row>
    <row r="526" s="13" customFormat="1">
      <c r="A526" s="13"/>
      <c r="B526" s="239"/>
      <c r="C526" s="240"/>
      <c r="D526" s="232" t="s">
        <v>161</v>
      </c>
      <c r="E526" s="241" t="s">
        <v>1</v>
      </c>
      <c r="F526" s="242" t="s">
        <v>460</v>
      </c>
      <c r="G526" s="240"/>
      <c r="H526" s="241" t="s">
        <v>1</v>
      </c>
      <c r="I526" s="243"/>
      <c r="J526" s="240"/>
      <c r="K526" s="240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161</v>
      </c>
      <c r="AU526" s="248" t="s">
        <v>146</v>
      </c>
      <c r="AV526" s="13" t="s">
        <v>14</v>
      </c>
      <c r="AW526" s="13" t="s">
        <v>33</v>
      </c>
      <c r="AX526" s="13" t="s">
        <v>77</v>
      </c>
      <c r="AY526" s="248" t="s">
        <v>145</v>
      </c>
    </row>
    <row r="527" s="14" customFormat="1">
      <c r="A527" s="14"/>
      <c r="B527" s="249"/>
      <c r="C527" s="250"/>
      <c r="D527" s="232" t="s">
        <v>161</v>
      </c>
      <c r="E527" s="251" t="s">
        <v>1</v>
      </c>
      <c r="F527" s="252" t="s">
        <v>14</v>
      </c>
      <c r="G527" s="250"/>
      <c r="H527" s="253">
        <v>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161</v>
      </c>
      <c r="AU527" s="259" t="s">
        <v>146</v>
      </c>
      <c r="AV527" s="14" t="s">
        <v>86</v>
      </c>
      <c r="AW527" s="14" t="s">
        <v>33</v>
      </c>
      <c r="AX527" s="14" t="s">
        <v>77</v>
      </c>
      <c r="AY527" s="259" t="s">
        <v>145</v>
      </c>
    </row>
    <row r="528" s="13" customFormat="1">
      <c r="A528" s="13"/>
      <c r="B528" s="239"/>
      <c r="C528" s="240"/>
      <c r="D528" s="232" t="s">
        <v>161</v>
      </c>
      <c r="E528" s="241" t="s">
        <v>1</v>
      </c>
      <c r="F528" s="242" t="s">
        <v>461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161</v>
      </c>
      <c r="AU528" s="248" t="s">
        <v>146</v>
      </c>
      <c r="AV528" s="13" t="s">
        <v>14</v>
      </c>
      <c r="AW528" s="13" t="s">
        <v>33</v>
      </c>
      <c r="AX528" s="13" t="s">
        <v>77</v>
      </c>
      <c r="AY528" s="248" t="s">
        <v>145</v>
      </c>
    </row>
    <row r="529" s="14" customFormat="1">
      <c r="A529" s="14"/>
      <c r="B529" s="249"/>
      <c r="C529" s="250"/>
      <c r="D529" s="232" t="s">
        <v>161</v>
      </c>
      <c r="E529" s="251" t="s">
        <v>1</v>
      </c>
      <c r="F529" s="252" t="s">
        <v>14</v>
      </c>
      <c r="G529" s="250"/>
      <c r="H529" s="253">
        <v>1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161</v>
      </c>
      <c r="AU529" s="259" t="s">
        <v>146</v>
      </c>
      <c r="AV529" s="14" t="s">
        <v>86</v>
      </c>
      <c r="AW529" s="14" t="s">
        <v>33</v>
      </c>
      <c r="AX529" s="14" t="s">
        <v>77</v>
      </c>
      <c r="AY529" s="259" t="s">
        <v>145</v>
      </c>
    </row>
    <row r="530" s="13" customFormat="1">
      <c r="A530" s="13"/>
      <c r="B530" s="239"/>
      <c r="C530" s="240"/>
      <c r="D530" s="232" t="s">
        <v>161</v>
      </c>
      <c r="E530" s="241" t="s">
        <v>1</v>
      </c>
      <c r="F530" s="242" t="s">
        <v>462</v>
      </c>
      <c r="G530" s="240"/>
      <c r="H530" s="241" t="s">
        <v>1</v>
      </c>
      <c r="I530" s="243"/>
      <c r="J530" s="240"/>
      <c r="K530" s="240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161</v>
      </c>
      <c r="AU530" s="248" t="s">
        <v>146</v>
      </c>
      <c r="AV530" s="13" t="s">
        <v>14</v>
      </c>
      <c r="AW530" s="13" t="s">
        <v>33</v>
      </c>
      <c r="AX530" s="13" t="s">
        <v>77</v>
      </c>
      <c r="AY530" s="248" t="s">
        <v>145</v>
      </c>
    </row>
    <row r="531" s="14" customFormat="1">
      <c r="A531" s="14"/>
      <c r="B531" s="249"/>
      <c r="C531" s="250"/>
      <c r="D531" s="232" t="s">
        <v>161</v>
      </c>
      <c r="E531" s="251" t="s">
        <v>1</v>
      </c>
      <c r="F531" s="252" t="s">
        <v>14</v>
      </c>
      <c r="G531" s="250"/>
      <c r="H531" s="253">
        <v>1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161</v>
      </c>
      <c r="AU531" s="259" t="s">
        <v>146</v>
      </c>
      <c r="AV531" s="14" t="s">
        <v>86</v>
      </c>
      <c r="AW531" s="14" t="s">
        <v>33</v>
      </c>
      <c r="AX531" s="14" t="s">
        <v>77</v>
      </c>
      <c r="AY531" s="259" t="s">
        <v>145</v>
      </c>
    </row>
    <row r="532" s="15" customFormat="1">
      <c r="A532" s="15"/>
      <c r="B532" s="260"/>
      <c r="C532" s="261"/>
      <c r="D532" s="232" t="s">
        <v>161</v>
      </c>
      <c r="E532" s="262" t="s">
        <v>1</v>
      </c>
      <c r="F532" s="263" t="s">
        <v>165</v>
      </c>
      <c r="G532" s="261"/>
      <c r="H532" s="264">
        <v>7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0" t="s">
        <v>161</v>
      </c>
      <c r="AU532" s="270" t="s">
        <v>146</v>
      </c>
      <c r="AV532" s="15" t="s">
        <v>155</v>
      </c>
      <c r="AW532" s="15" t="s">
        <v>33</v>
      </c>
      <c r="AX532" s="15" t="s">
        <v>14</v>
      </c>
      <c r="AY532" s="270" t="s">
        <v>145</v>
      </c>
    </row>
    <row r="533" s="12" customFormat="1" ht="20.88" customHeight="1">
      <c r="A533" s="12"/>
      <c r="B533" s="203"/>
      <c r="C533" s="204"/>
      <c r="D533" s="205" t="s">
        <v>76</v>
      </c>
      <c r="E533" s="217" t="s">
        <v>463</v>
      </c>
      <c r="F533" s="217" t="s">
        <v>464</v>
      </c>
      <c r="G533" s="204"/>
      <c r="H533" s="204"/>
      <c r="I533" s="207"/>
      <c r="J533" s="218">
        <f>BK533</f>
        <v>0</v>
      </c>
      <c r="K533" s="204"/>
      <c r="L533" s="209"/>
      <c r="M533" s="210"/>
      <c r="N533" s="211"/>
      <c r="O533" s="211"/>
      <c r="P533" s="212">
        <f>SUM(P534:P665)</f>
        <v>0</v>
      </c>
      <c r="Q533" s="211"/>
      <c r="R533" s="212">
        <f>SUM(R534:R665)</f>
        <v>0</v>
      </c>
      <c r="S533" s="211"/>
      <c r="T533" s="213">
        <f>SUM(T534:T665)</f>
        <v>5.196186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4" t="s">
        <v>14</v>
      </c>
      <c r="AT533" s="215" t="s">
        <v>76</v>
      </c>
      <c r="AU533" s="215" t="s">
        <v>86</v>
      </c>
      <c r="AY533" s="214" t="s">
        <v>145</v>
      </c>
      <c r="BK533" s="216">
        <f>SUM(BK534:BK665)</f>
        <v>0</v>
      </c>
    </row>
    <row r="534" s="2" customFormat="1" ht="24.15" customHeight="1">
      <c r="A534" s="39"/>
      <c r="B534" s="40"/>
      <c r="C534" s="219" t="s">
        <v>465</v>
      </c>
      <c r="D534" s="219" t="s">
        <v>150</v>
      </c>
      <c r="E534" s="220" t="s">
        <v>466</v>
      </c>
      <c r="F534" s="221" t="s">
        <v>467</v>
      </c>
      <c r="G534" s="222" t="s">
        <v>234</v>
      </c>
      <c r="H534" s="223">
        <v>2</v>
      </c>
      <c r="I534" s="224"/>
      <c r="J534" s="225">
        <f>ROUND(I534*H534,2)</f>
        <v>0</v>
      </c>
      <c r="K534" s="221" t="s">
        <v>154</v>
      </c>
      <c r="L534" s="45"/>
      <c r="M534" s="226" t="s">
        <v>1</v>
      </c>
      <c r="N534" s="227" t="s">
        <v>42</v>
      </c>
      <c r="O534" s="92"/>
      <c r="P534" s="228">
        <f>O534*H534</f>
        <v>0</v>
      </c>
      <c r="Q534" s="228">
        <v>0</v>
      </c>
      <c r="R534" s="228">
        <f>Q534*H534</f>
        <v>0</v>
      </c>
      <c r="S534" s="228">
        <v>0.016</v>
      </c>
      <c r="T534" s="229">
        <f>S534*H534</f>
        <v>0.032000000000000001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155</v>
      </c>
      <c r="AT534" s="230" t="s">
        <v>150</v>
      </c>
      <c r="AU534" s="230" t="s">
        <v>146</v>
      </c>
      <c r="AY534" s="18" t="s">
        <v>145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14</v>
      </c>
      <c r="BK534" s="231">
        <f>ROUND(I534*H534,2)</f>
        <v>0</v>
      </c>
      <c r="BL534" s="18" t="s">
        <v>155</v>
      </c>
      <c r="BM534" s="230" t="s">
        <v>468</v>
      </c>
    </row>
    <row r="535" s="2" customFormat="1">
      <c r="A535" s="39"/>
      <c r="B535" s="40"/>
      <c r="C535" s="41"/>
      <c r="D535" s="232" t="s">
        <v>157</v>
      </c>
      <c r="E535" s="41"/>
      <c r="F535" s="233" t="s">
        <v>469</v>
      </c>
      <c r="G535" s="41"/>
      <c r="H535" s="41"/>
      <c r="I535" s="234"/>
      <c r="J535" s="41"/>
      <c r="K535" s="41"/>
      <c r="L535" s="45"/>
      <c r="M535" s="235"/>
      <c r="N535" s="23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157</v>
      </c>
      <c r="AU535" s="18" t="s">
        <v>146</v>
      </c>
    </row>
    <row r="536" s="2" customFormat="1">
      <c r="A536" s="39"/>
      <c r="B536" s="40"/>
      <c r="C536" s="41"/>
      <c r="D536" s="237" t="s">
        <v>159</v>
      </c>
      <c r="E536" s="41"/>
      <c r="F536" s="238" t="s">
        <v>470</v>
      </c>
      <c r="G536" s="41"/>
      <c r="H536" s="41"/>
      <c r="I536" s="234"/>
      <c r="J536" s="41"/>
      <c r="K536" s="41"/>
      <c r="L536" s="45"/>
      <c r="M536" s="235"/>
      <c r="N536" s="23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159</v>
      </c>
      <c r="AU536" s="18" t="s">
        <v>146</v>
      </c>
    </row>
    <row r="537" s="13" customFormat="1">
      <c r="A537" s="13"/>
      <c r="B537" s="239"/>
      <c r="C537" s="240"/>
      <c r="D537" s="232" t="s">
        <v>161</v>
      </c>
      <c r="E537" s="241" t="s">
        <v>1</v>
      </c>
      <c r="F537" s="242" t="s">
        <v>162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161</v>
      </c>
      <c r="AU537" s="248" t="s">
        <v>146</v>
      </c>
      <c r="AV537" s="13" t="s">
        <v>14</v>
      </c>
      <c r="AW537" s="13" t="s">
        <v>33</v>
      </c>
      <c r="AX537" s="13" t="s">
        <v>77</v>
      </c>
      <c r="AY537" s="248" t="s">
        <v>145</v>
      </c>
    </row>
    <row r="538" s="13" customFormat="1">
      <c r="A538" s="13"/>
      <c r="B538" s="239"/>
      <c r="C538" s="240"/>
      <c r="D538" s="232" t="s">
        <v>161</v>
      </c>
      <c r="E538" s="241" t="s">
        <v>1</v>
      </c>
      <c r="F538" s="242" t="s">
        <v>245</v>
      </c>
      <c r="G538" s="240"/>
      <c r="H538" s="241" t="s">
        <v>1</v>
      </c>
      <c r="I538" s="243"/>
      <c r="J538" s="240"/>
      <c r="K538" s="240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161</v>
      </c>
      <c r="AU538" s="248" t="s">
        <v>146</v>
      </c>
      <c r="AV538" s="13" t="s">
        <v>14</v>
      </c>
      <c r="AW538" s="13" t="s">
        <v>33</v>
      </c>
      <c r="AX538" s="13" t="s">
        <v>77</v>
      </c>
      <c r="AY538" s="248" t="s">
        <v>145</v>
      </c>
    </row>
    <row r="539" s="14" customFormat="1">
      <c r="A539" s="14"/>
      <c r="B539" s="249"/>
      <c r="C539" s="250"/>
      <c r="D539" s="232" t="s">
        <v>161</v>
      </c>
      <c r="E539" s="251" t="s">
        <v>1</v>
      </c>
      <c r="F539" s="252" t="s">
        <v>240</v>
      </c>
      <c r="G539" s="250"/>
      <c r="H539" s="253">
        <v>2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161</v>
      </c>
      <c r="AU539" s="259" t="s">
        <v>146</v>
      </c>
      <c r="AV539" s="14" t="s">
        <v>86</v>
      </c>
      <c r="AW539" s="14" t="s">
        <v>33</v>
      </c>
      <c r="AX539" s="14" t="s">
        <v>77</v>
      </c>
      <c r="AY539" s="259" t="s">
        <v>145</v>
      </c>
    </row>
    <row r="540" s="15" customFormat="1">
      <c r="A540" s="15"/>
      <c r="B540" s="260"/>
      <c r="C540" s="261"/>
      <c r="D540" s="232" t="s">
        <v>161</v>
      </c>
      <c r="E540" s="262" t="s">
        <v>1</v>
      </c>
      <c r="F540" s="263" t="s">
        <v>165</v>
      </c>
      <c r="G540" s="261"/>
      <c r="H540" s="264">
        <v>2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0" t="s">
        <v>161</v>
      </c>
      <c r="AU540" s="270" t="s">
        <v>146</v>
      </c>
      <c r="AV540" s="15" t="s">
        <v>155</v>
      </c>
      <c r="AW540" s="15" t="s">
        <v>33</v>
      </c>
      <c r="AX540" s="15" t="s">
        <v>14</v>
      </c>
      <c r="AY540" s="270" t="s">
        <v>145</v>
      </c>
    </row>
    <row r="541" s="2" customFormat="1" ht="24.15" customHeight="1">
      <c r="A541" s="39"/>
      <c r="B541" s="40"/>
      <c r="C541" s="219" t="s">
        <v>471</v>
      </c>
      <c r="D541" s="219" t="s">
        <v>150</v>
      </c>
      <c r="E541" s="220" t="s">
        <v>472</v>
      </c>
      <c r="F541" s="221" t="s">
        <v>473</v>
      </c>
      <c r="G541" s="222" t="s">
        <v>175</v>
      </c>
      <c r="H541" s="223">
        <v>0.59999999999999998</v>
      </c>
      <c r="I541" s="224"/>
      <c r="J541" s="225">
        <f>ROUND(I541*H541,2)</f>
        <v>0</v>
      </c>
      <c r="K541" s="221" t="s">
        <v>154</v>
      </c>
      <c r="L541" s="45"/>
      <c r="M541" s="226" t="s">
        <v>1</v>
      </c>
      <c r="N541" s="227" t="s">
        <v>42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0.187</v>
      </c>
      <c r="T541" s="229">
        <f>S541*H541</f>
        <v>0.11219999999999999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155</v>
      </c>
      <c r="AT541" s="230" t="s">
        <v>150</v>
      </c>
      <c r="AU541" s="230" t="s">
        <v>146</v>
      </c>
      <c r="AY541" s="18" t="s">
        <v>145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14</v>
      </c>
      <c r="BK541" s="231">
        <f>ROUND(I541*H541,2)</f>
        <v>0</v>
      </c>
      <c r="BL541" s="18" t="s">
        <v>155</v>
      </c>
      <c r="BM541" s="230" t="s">
        <v>474</v>
      </c>
    </row>
    <row r="542" s="2" customFormat="1">
      <c r="A542" s="39"/>
      <c r="B542" s="40"/>
      <c r="C542" s="41"/>
      <c r="D542" s="232" t="s">
        <v>157</v>
      </c>
      <c r="E542" s="41"/>
      <c r="F542" s="233" t="s">
        <v>475</v>
      </c>
      <c r="G542" s="41"/>
      <c r="H542" s="41"/>
      <c r="I542" s="234"/>
      <c r="J542" s="41"/>
      <c r="K542" s="41"/>
      <c r="L542" s="45"/>
      <c r="M542" s="235"/>
      <c r="N542" s="23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157</v>
      </c>
      <c r="AU542" s="18" t="s">
        <v>146</v>
      </c>
    </row>
    <row r="543" s="2" customFormat="1">
      <c r="A543" s="39"/>
      <c r="B543" s="40"/>
      <c r="C543" s="41"/>
      <c r="D543" s="237" t="s">
        <v>159</v>
      </c>
      <c r="E543" s="41"/>
      <c r="F543" s="238" t="s">
        <v>476</v>
      </c>
      <c r="G543" s="41"/>
      <c r="H543" s="41"/>
      <c r="I543" s="234"/>
      <c r="J543" s="41"/>
      <c r="K543" s="41"/>
      <c r="L543" s="45"/>
      <c r="M543" s="235"/>
      <c r="N543" s="236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159</v>
      </c>
      <c r="AU543" s="18" t="s">
        <v>146</v>
      </c>
    </row>
    <row r="544" s="13" customFormat="1">
      <c r="A544" s="13"/>
      <c r="B544" s="239"/>
      <c r="C544" s="240"/>
      <c r="D544" s="232" t="s">
        <v>161</v>
      </c>
      <c r="E544" s="241" t="s">
        <v>1</v>
      </c>
      <c r="F544" s="242" t="s">
        <v>162</v>
      </c>
      <c r="G544" s="240"/>
      <c r="H544" s="241" t="s">
        <v>1</v>
      </c>
      <c r="I544" s="243"/>
      <c r="J544" s="240"/>
      <c r="K544" s="240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161</v>
      </c>
      <c r="AU544" s="248" t="s">
        <v>146</v>
      </c>
      <c r="AV544" s="13" t="s">
        <v>14</v>
      </c>
      <c r="AW544" s="13" t="s">
        <v>33</v>
      </c>
      <c r="AX544" s="13" t="s">
        <v>77</v>
      </c>
      <c r="AY544" s="248" t="s">
        <v>145</v>
      </c>
    </row>
    <row r="545" s="13" customFormat="1">
      <c r="A545" s="13"/>
      <c r="B545" s="239"/>
      <c r="C545" s="240"/>
      <c r="D545" s="232" t="s">
        <v>161</v>
      </c>
      <c r="E545" s="241" t="s">
        <v>1</v>
      </c>
      <c r="F545" s="242" t="s">
        <v>163</v>
      </c>
      <c r="G545" s="240"/>
      <c r="H545" s="241" t="s">
        <v>1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161</v>
      </c>
      <c r="AU545" s="248" t="s">
        <v>146</v>
      </c>
      <c r="AV545" s="13" t="s">
        <v>14</v>
      </c>
      <c r="AW545" s="13" t="s">
        <v>33</v>
      </c>
      <c r="AX545" s="13" t="s">
        <v>77</v>
      </c>
      <c r="AY545" s="248" t="s">
        <v>145</v>
      </c>
    </row>
    <row r="546" s="14" customFormat="1">
      <c r="A546" s="14"/>
      <c r="B546" s="249"/>
      <c r="C546" s="250"/>
      <c r="D546" s="232" t="s">
        <v>161</v>
      </c>
      <c r="E546" s="251" t="s">
        <v>1</v>
      </c>
      <c r="F546" s="252" t="s">
        <v>477</v>
      </c>
      <c r="G546" s="250"/>
      <c r="H546" s="253">
        <v>0.59999999999999998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161</v>
      </c>
      <c r="AU546" s="259" t="s">
        <v>146</v>
      </c>
      <c r="AV546" s="14" t="s">
        <v>86</v>
      </c>
      <c r="AW546" s="14" t="s">
        <v>33</v>
      </c>
      <c r="AX546" s="14" t="s">
        <v>77</v>
      </c>
      <c r="AY546" s="259" t="s">
        <v>145</v>
      </c>
    </row>
    <row r="547" s="15" customFormat="1">
      <c r="A547" s="15"/>
      <c r="B547" s="260"/>
      <c r="C547" s="261"/>
      <c r="D547" s="232" t="s">
        <v>161</v>
      </c>
      <c r="E547" s="262" t="s">
        <v>1</v>
      </c>
      <c r="F547" s="263" t="s">
        <v>165</v>
      </c>
      <c r="G547" s="261"/>
      <c r="H547" s="264">
        <v>0.59999999999999998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0" t="s">
        <v>161</v>
      </c>
      <c r="AU547" s="270" t="s">
        <v>146</v>
      </c>
      <c r="AV547" s="15" t="s">
        <v>155</v>
      </c>
      <c r="AW547" s="15" t="s">
        <v>33</v>
      </c>
      <c r="AX547" s="15" t="s">
        <v>14</v>
      </c>
      <c r="AY547" s="270" t="s">
        <v>145</v>
      </c>
    </row>
    <row r="548" s="2" customFormat="1" ht="24.15" customHeight="1">
      <c r="A548" s="39"/>
      <c r="B548" s="40"/>
      <c r="C548" s="219" t="s">
        <v>478</v>
      </c>
      <c r="D548" s="219" t="s">
        <v>150</v>
      </c>
      <c r="E548" s="220" t="s">
        <v>479</v>
      </c>
      <c r="F548" s="221" t="s">
        <v>480</v>
      </c>
      <c r="G548" s="222" t="s">
        <v>234</v>
      </c>
      <c r="H548" s="223">
        <v>11</v>
      </c>
      <c r="I548" s="224"/>
      <c r="J548" s="225">
        <f>ROUND(I548*H548,2)</f>
        <v>0</v>
      </c>
      <c r="K548" s="221" t="s">
        <v>1</v>
      </c>
      <c r="L548" s="45"/>
      <c r="M548" s="226" t="s">
        <v>1</v>
      </c>
      <c r="N548" s="227" t="s">
        <v>42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0.089999999999999997</v>
      </c>
      <c r="T548" s="229">
        <f>S548*H548</f>
        <v>0.98999999999999999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155</v>
      </c>
      <c r="AT548" s="230" t="s">
        <v>150</v>
      </c>
      <c r="AU548" s="230" t="s">
        <v>146</v>
      </c>
      <c r="AY548" s="18" t="s">
        <v>145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14</v>
      </c>
      <c r="BK548" s="231">
        <f>ROUND(I548*H548,2)</f>
        <v>0</v>
      </c>
      <c r="BL548" s="18" t="s">
        <v>155</v>
      </c>
      <c r="BM548" s="230" t="s">
        <v>481</v>
      </c>
    </row>
    <row r="549" s="2" customFormat="1">
      <c r="A549" s="39"/>
      <c r="B549" s="40"/>
      <c r="C549" s="41"/>
      <c r="D549" s="232" t="s">
        <v>157</v>
      </c>
      <c r="E549" s="41"/>
      <c r="F549" s="233" t="s">
        <v>482</v>
      </c>
      <c r="G549" s="41"/>
      <c r="H549" s="41"/>
      <c r="I549" s="234"/>
      <c r="J549" s="41"/>
      <c r="K549" s="41"/>
      <c r="L549" s="45"/>
      <c r="M549" s="235"/>
      <c r="N549" s="23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157</v>
      </c>
      <c r="AU549" s="18" t="s">
        <v>146</v>
      </c>
    </row>
    <row r="550" s="13" customFormat="1">
      <c r="A550" s="13"/>
      <c r="B550" s="239"/>
      <c r="C550" s="240"/>
      <c r="D550" s="232" t="s">
        <v>161</v>
      </c>
      <c r="E550" s="241" t="s">
        <v>1</v>
      </c>
      <c r="F550" s="242" t="s">
        <v>238</v>
      </c>
      <c r="G550" s="240"/>
      <c r="H550" s="241" t="s">
        <v>1</v>
      </c>
      <c r="I550" s="243"/>
      <c r="J550" s="240"/>
      <c r="K550" s="240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161</v>
      </c>
      <c r="AU550" s="248" t="s">
        <v>146</v>
      </c>
      <c r="AV550" s="13" t="s">
        <v>14</v>
      </c>
      <c r="AW550" s="13" t="s">
        <v>33</v>
      </c>
      <c r="AX550" s="13" t="s">
        <v>77</v>
      </c>
      <c r="AY550" s="248" t="s">
        <v>145</v>
      </c>
    </row>
    <row r="551" s="13" customFormat="1">
      <c r="A551" s="13"/>
      <c r="B551" s="239"/>
      <c r="C551" s="240"/>
      <c r="D551" s="232" t="s">
        <v>161</v>
      </c>
      <c r="E551" s="241" t="s">
        <v>1</v>
      </c>
      <c r="F551" s="242" t="s">
        <v>239</v>
      </c>
      <c r="G551" s="240"/>
      <c r="H551" s="241" t="s">
        <v>1</v>
      </c>
      <c r="I551" s="243"/>
      <c r="J551" s="240"/>
      <c r="K551" s="240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161</v>
      </c>
      <c r="AU551" s="248" t="s">
        <v>146</v>
      </c>
      <c r="AV551" s="13" t="s">
        <v>14</v>
      </c>
      <c r="AW551" s="13" t="s">
        <v>33</v>
      </c>
      <c r="AX551" s="13" t="s">
        <v>77</v>
      </c>
      <c r="AY551" s="248" t="s">
        <v>145</v>
      </c>
    </row>
    <row r="552" s="14" customFormat="1">
      <c r="A552" s="14"/>
      <c r="B552" s="249"/>
      <c r="C552" s="250"/>
      <c r="D552" s="232" t="s">
        <v>161</v>
      </c>
      <c r="E552" s="251" t="s">
        <v>1</v>
      </c>
      <c r="F552" s="252" t="s">
        <v>240</v>
      </c>
      <c r="G552" s="250"/>
      <c r="H552" s="253">
        <v>2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161</v>
      </c>
      <c r="AU552" s="259" t="s">
        <v>146</v>
      </c>
      <c r="AV552" s="14" t="s">
        <v>86</v>
      </c>
      <c r="AW552" s="14" t="s">
        <v>33</v>
      </c>
      <c r="AX552" s="14" t="s">
        <v>77</v>
      </c>
      <c r="AY552" s="259" t="s">
        <v>145</v>
      </c>
    </row>
    <row r="553" s="13" customFormat="1">
      <c r="A553" s="13"/>
      <c r="B553" s="239"/>
      <c r="C553" s="240"/>
      <c r="D553" s="232" t="s">
        <v>161</v>
      </c>
      <c r="E553" s="241" t="s">
        <v>1</v>
      </c>
      <c r="F553" s="242" t="s">
        <v>241</v>
      </c>
      <c r="G553" s="240"/>
      <c r="H553" s="241" t="s">
        <v>1</v>
      </c>
      <c r="I553" s="243"/>
      <c r="J553" s="240"/>
      <c r="K553" s="240"/>
      <c r="L553" s="244"/>
      <c r="M553" s="245"/>
      <c r="N553" s="246"/>
      <c r="O553" s="246"/>
      <c r="P553" s="246"/>
      <c r="Q553" s="246"/>
      <c r="R553" s="246"/>
      <c r="S553" s="246"/>
      <c r="T553" s="24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8" t="s">
        <v>161</v>
      </c>
      <c r="AU553" s="248" t="s">
        <v>146</v>
      </c>
      <c r="AV553" s="13" t="s">
        <v>14</v>
      </c>
      <c r="AW553" s="13" t="s">
        <v>33</v>
      </c>
      <c r="AX553" s="13" t="s">
        <v>77</v>
      </c>
      <c r="AY553" s="248" t="s">
        <v>145</v>
      </c>
    </row>
    <row r="554" s="14" customFormat="1">
      <c r="A554" s="14"/>
      <c r="B554" s="249"/>
      <c r="C554" s="250"/>
      <c r="D554" s="232" t="s">
        <v>161</v>
      </c>
      <c r="E554" s="251" t="s">
        <v>1</v>
      </c>
      <c r="F554" s="252" t="s">
        <v>14</v>
      </c>
      <c r="G554" s="250"/>
      <c r="H554" s="253">
        <v>1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161</v>
      </c>
      <c r="AU554" s="259" t="s">
        <v>146</v>
      </c>
      <c r="AV554" s="14" t="s">
        <v>86</v>
      </c>
      <c r="AW554" s="14" t="s">
        <v>33</v>
      </c>
      <c r="AX554" s="14" t="s">
        <v>77</v>
      </c>
      <c r="AY554" s="259" t="s">
        <v>145</v>
      </c>
    </row>
    <row r="555" s="13" customFormat="1">
      <c r="A555" s="13"/>
      <c r="B555" s="239"/>
      <c r="C555" s="240"/>
      <c r="D555" s="232" t="s">
        <v>161</v>
      </c>
      <c r="E555" s="241" t="s">
        <v>1</v>
      </c>
      <c r="F555" s="242" t="s">
        <v>242</v>
      </c>
      <c r="G555" s="240"/>
      <c r="H555" s="241" t="s">
        <v>1</v>
      </c>
      <c r="I555" s="243"/>
      <c r="J555" s="240"/>
      <c r="K555" s="240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161</v>
      </c>
      <c r="AU555" s="248" t="s">
        <v>146</v>
      </c>
      <c r="AV555" s="13" t="s">
        <v>14</v>
      </c>
      <c r="AW555" s="13" t="s">
        <v>33</v>
      </c>
      <c r="AX555" s="13" t="s">
        <v>77</v>
      </c>
      <c r="AY555" s="248" t="s">
        <v>145</v>
      </c>
    </row>
    <row r="556" s="14" customFormat="1">
      <c r="A556" s="14"/>
      <c r="B556" s="249"/>
      <c r="C556" s="250"/>
      <c r="D556" s="232" t="s">
        <v>161</v>
      </c>
      <c r="E556" s="251" t="s">
        <v>1</v>
      </c>
      <c r="F556" s="252" t="s">
        <v>240</v>
      </c>
      <c r="G556" s="250"/>
      <c r="H556" s="253">
        <v>2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161</v>
      </c>
      <c r="AU556" s="259" t="s">
        <v>146</v>
      </c>
      <c r="AV556" s="14" t="s">
        <v>86</v>
      </c>
      <c r="AW556" s="14" t="s">
        <v>33</v>
      </c>
      <c r="AX556" s="14" t="s">
        <v>77</v>
      </c>
      <c r="AY556" s="259" t="s">
        <v>145</v>
      </c>
    </row>
    <row r="557" s="13" customFormat="1">
      <c r="A557" s="13"/>
      <c r="B557" s="239"/>
      <c r="C557" s="240"/>
      <c r="D557" s="232" t="s">
        <v>161</v>
      </c>
      <c r="E557" s="241" t="s">
        <v>1</v>
      </c>
      <c r="F557" s="242" t="s">
        <v>243</v>
      </c>
      <c r="G557" s="240"/>
      <c r="H557" s="241" t="s">
        <v>1</v>
      </c>
      <c r="I557" s="243"/>
      <c r="J557" s="240"/>
      <c r="K557" s="240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161</v>
      </c>
      <c r="AU557" s="248" t="s">
        <v>146</v>
      </c>
      <c r="AV557" s="13" t="s">
        <v>14</v>
      </c>
      <c r="AW557" s="13" t="s">
        <v>33</v>
      </c>
      <c r="AX557" s="13" t="s">
        <v>77</v>
      </c>
      <c r="AY557" s="248" t="s">
        <v>145</v>
      </c>
    </row>
    <row r="558" s="14" customFormat="1">
      <c r="A558" s="14"/>
      <c r="B558" s="249"/>
      <c r="C558" s="250"/>
      <c r="D558" s="232" t="s">
        <v>161</v>
      </c>
      <c r="E558" s="251" t="s">
        <v>1</v>
      </c>
      <c r="F558" s="252" t="s">
        <v>240</v>
      </c>
      <c r="G558" s="250"/>
      <c r="H558" s="253">
        <v>2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161</v>
      </c>
      <c r="AU558" s="259" t="s">
        <v>146</v>
      </c>
      <c r="AV558" s="14" t="s">
        <v>86</v>
      </c>
      <c r="AW558" s="14" t="s">
        <v>33</v>
      </c>
      <c r="AX558" s="14" t="s">
        <v>77</v>
      </c>
      <c r="AY558" s="259" t="s">
        <v>145</v>
      </c>
    </row>
    <row r="559" s="16" customFormat="1">
      <c r="A559" s="16"/>
      <c r="B559" s="271"/>
      <c r="C559" s="272"/>
      <c r="D559" s="232" t="s">
        <v>161</v>
      </c>
      <c r="E559" s="273" t="s">
        <v>1</v>
      </c>
      <c r="F559" s="274" t="s">
        <v>244</v>
      </c>
      <c r="G559" s="272"/>
      <c r="H559" s="275">
        <v>7</v>
      </c>
      <c r="I559" s="276"/>
      <c r="J559" s="272"/>
      <c r="K559" s="272"/>
      <c r="L559" s="277"/>
      <c r="M559" s="278"/>
      <c r="N559" s="279"/>
      <c r="O559" s="279"/>
      <c r="P559" s="279"/>
      <c r="Q559" s="279"/>
      <c r="R559" s="279"/>
      <c r="S559" s="279"/>
      <c r="T559" s="280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1" t="s">
        <v>161</v>
      </c>
      <c r="AU559" s="281" t="s">
        <v>146</v>
      </c>
      <c r="AV559" s="16" t="s">
        <v>146</v>
      </c>
      <c r="AW559" s="16" t="s">
        <v>33</v>
      </c>
      <c r="AX559" s="16" t="s">
        <v>77</v>
      </c>
      <c r="AY559" s="281" t="s">
        <v>145</v>
      </c>
    </row>
    <row r="560" s="13" customFormat="1">
      <c r="A560" s="13"/>
      <c r="B560" s="239"/>
      <c r="C560" s="240"/>
      <c r="D560" s="232" t="s">
        <v>161</v>
      </c>
      <c r="E560" s="241" t="s">
        <v>1</v>
      </c>
      <c r="F560" s="242" t="s">
        <v>162</v>
      </c>
      <c r="G560" s="240"/>
      <c r="H560" s="241" t="s">
        <v>1</v>
      </c>
      <c r="I560" s="243"/>
      <c r="J560" s="240"/>
      <c r="K560" s="240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161</v>
      </c>
      <c r="AU560" s="248" t="s">
        <v>146</v>
      </c>
      <c r="AV560" s="13" t="s">
        <v>14</v>
      </c>
      <c r="AW560" s="13" t="s">
        <v>33</v>
      </c>
      <c r="AX560" s="13" t="s">
        <v>77</v>
      </c>
      <c r="AY560" s="248" t="s">
        <v>145</v>
      </c>
    </row>
    <row r="561" s="13" customFormat="1">
      <c r="A561" s="13"/>
      <c r="B561" s="239"/>
      <c r="C561" s="240"/>
      <c r="D561" s="232" t="s">
        <v>161</v>
      </c>
      <c r="E561" s="241" t="s">
        <v>1</v>
      </c>
      <c r="F561" s="242" t="s">
        <v>163</v>
      </c>
      <c r="G561" s="240"/>
      <c r="H561" s="241" t="s">
        <v>1</v>
      </c>
      <c r="I561" s="243"/>
      <c r="J561" s="240"/>
      <c r="K561" s="240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161</v>
      </c>
      <c r="AU561" s="248" t="s">
        <v>146</v>
      </c>
      <c r="AV561" s="13" t="s">
        <v>14</v>
      </c>
      <c r="AW561" s="13" t="s">
        <v>33</v>
      </c>
      <c r="AX561" s="13" t="s">
        <v>77</v>
      </c>
      <c r="AY561" s="248" t="s">
        <v>145</v>
      </c>
    </row>
    <row r="562" s="14" customFormat="1">
      <c r="A562" s="14"/>
      <c r="B562" s="249"/>
      <c r="C562" s="250"/>
      <c r="D562" s="232" t="s">
        <v>161</v>
      </c>
      <c r="E562" s="251" t="s">
        <v>1</v>
      </c>
      <c r="F562" s="252" t="s">
        <v>14</v>
      </c>
      <c r="G562" s="250"/>
      <c r="H562" s="253">
        <v>1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161</v>
      </c>
      <c r="AU562" s="259" t="s">
        <v>146</v>
      </c>
      <c r="AV562" s="14" t="s">
        <v>86</v>
      </c>
      <c r="AW562" s="14" t="s">
        <v>33</v>
      </c>
      <c r="AX562" s="14" t="s">
        <v>77</v>
      </c>
      <c r="AY562" s="259" t="s">
        <v>145</v>
      </c>
    </row>
    <row r="563" s="13" customFormat="1">
      <c r="A563" s="13"/>
      <c r="B563" s="239"/>
      <c r="C563" s="240"/>
      <c r="D563" s="232" t="s">
        <v>161</v>
      </c>
      <c r="E563" s="241" t="s">
        <v>1</v>
      </c>
      <c r="F563" s="242" t="s">
        <v>245</v>
      </c>
      <c r="G563" s="240"/>
      <c r="H563" s="241" t="s">
        <v>1</v>
      </c>
      <c r="I563" s="243"/>
      <c r="J563" s="240"/>
      <c r="K563" s="240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161</v>
      </c>
      <c r="AU563" s="248" t="s">
        <v>146</v>
      </c>
      <c r="AV563" s="13" t="s">
        <v>14</v>
      </c>
      <c r="AW563" s="13" t="s">
        <v>33</v>
      </c>
      <c r="AX563" s="13" t="s">
        <v>77</v>
      </c>
      <c r="AY563" s="248" t="s">
        <v>145</v>
      </c>
    </row>
    <row r="564" s="14" customFormat="1">
      <c r="A564" s="14"/>
      <c r="B564" s="249"/>
      <c r="C564" s="250"/>
      <c r="D564" s="232" t="s">
        <v>161</v>
      </c>
      <c r="E564" s="251" t="s">
        <v>1</v>
      </c>
      <c r="F564" s="252" t="s">
        <v>240</v>
      </c>
      <c r="G564" s="250"/>
      <c r="H564" s="253">
        <v>2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161</v>
      </c>
      <c r="AU564" s="259" t="s">
        <v>146</v>
      </c>
      <c r="AV564" s="14" t="s">
        <v>86</v>
      </c>
      <c r="AW564" s="14" t="s">
        <v>33</v>
      </c>
      <c r="AX564" s="14" t="s">
        <v>77</v>
      </c>
      <c r="AY564" s="259" t="s">
        <v>145</v>
      </c>
    </row>
    <row r="565" s="13" customFormat="1">
      <c r="A565" s="13"/>
      <c r="B565" s="239"/>
      <c r="C565" s="240"/>
      <c r="D565" s="232" t="s">
        <v>161</v>
      </c>
      <c r="E565" s="241" t="s">
        <v>1</v>
      </c>
      <c r="F565" s="242" t="s">
        <v>246</v>
      </c>
      <c r="G565" s="240"/>
      <c r="H565" s="241" t="s">
        <v>1</v>
      </c>
      <c r="I565" s="243"/>
      <c r="J565" s="240"/>
      <c r="K565" s="240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161</v>
      </c>
      <c r="AU565" s="248" t="s">
        <v>146</v>
      </c>
      <c r="AV565" s="13" t="s">
        <v>14</v>
      </c>
      <c r="AW565" s="13" t="s">
        <v>33</v>
      </c>
      <c r="AX565" s="13" t="s">
        <v>77</v>
      </c>
      <c r="AY565" s="248" t="s">
        <v>145</v>
      </c>
    </row>
    <row r="566" s="14" customFormat="1">
      <c r="A566" s="14"/>
      <c r="B566" s="249"/>
      <c r="C566" s="250"/>
      <c r="D566" s="232" t="s">
        <v>161</v>
      </c>
      <c r="E566" s="251" t="s">
        <v>1</v>
      </c>
      <c r="F566" s="252" t="s">
        <v>14</v>
      </c>
      <c r="G566" s="250"/>
      <c r="H566" s="253">
        <v>1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161</v>
      </c>
      <c r="AU566" s="259" t="s">
        <v>146</v>
      </c>
      <c r="AV566" s="14" t="s">
        <v>86</v>
      </c>
      <c r="AW566" s="14" t="s">
        <v>33</v>
      </c>
      <c r="AX566" s="14" t="s">
        <v>77</v>
      </c>
      <c r="AY566" s="259" t="s">
        <v>145</v>
      </c>
    </row>
    <row r="567" s="16" customFormat="1">
      <c r="A567" s="16"/>
      <c r="B567" s="271"/>
      <c r="C567" s="272"/>
      <c r="D567" s="232" t="s">
        <v>161</v>
      </c>
      <c r="E567" s="273" t="s">
        <v>1</v>
      </c>
      <c r="F567" s="274" t="s">
        <v>244</v>
      </c>
      <c r="G567" s="272"/>
      <c r="H567" s="275">
        <v>4</v>
      </c>
      <c r="I567" s="276"/>
      <c r="J567" s="272"/>
      <c r="K567" s="272"/>
      <c r="L567" s="277"/>
      <c r="M567" s="278"/>
      <c r="N567" s="279"/>
      <c r="O567" s="279"/>
      <c r="P567" s="279"/>
      <c r="Q567" s="279"/>
      <c r="R567" s="279"/>
      <c r="S567" s="279"/>
      <c r="T567" s="280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1" t="s">
        <v>161</v>
      </c>
      <c r="AU567" s="281" t="s">
        <v>146</v>
      </c>
      <c r="AV567" s="16" t="s">
        <v>146</v>
      </c>
      <c r="AW567" s="16" t="s">
        <v>33</v>
      </c>
      <c r="AX567" s="16" t="s">
        <v>77</v>
      </c>
      <c r="AY567" s="281" t="s">
        <v>145</v>
      </c>
    </row>
    <row r="568" s="15" customFormat="1">
      <c r="A568" s="15"/>
      <c r="B568" s="260"/>
      <c r="C568" s="261"/>
      <c r="D568" s="232" t="s">
        <v>161</v>
      </c>
      <c r="E568" s="262" t="s">
        <v>1</v>
      </c>
      <c r="F568" s="263" t="s">
        <v>165</v>
      </c>
      <c r="G568" s="261"/>
      <c r="H568" s="264">
        <v>11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161</v>
      </c>
      <c r="AU568" s="270" t="s">
        <v>146</v>
      </c>
      <c r="AV568" s="15" t="s">
        <v>155</v>
      </c>
      <c r="AW568" s="15" t="s">
        <v>33</v>
      </c>
      <c r="AX568" s="15" t="s">
        <v>14</v>
      </c>
      <c r="AY568" s="270" t="s">
        <v>145</v>
      </c>
    </row>
    <row r="569" s="2" customFormat="1" ht="24.15" customHeight="1">
      <c r="A569" s="39"/>
      <c r="B569" s="40"/>
      <c r="C569" s="219" t="s">
        <v>483</v>
      </c>
      <c r="D569" s="219" t="s">
        <v>150</v>
      </c>
      <c r="E569" s="220" t="s">
        <v>484</v>
      </c>
      <c r="F569" s="221" t="s">
        <v>485</v>
      </c>
      <c r="G569" s="222" t="s">
        <v>234</v>
      </c>
      <c r="H569" s="223">
        <v>10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42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0.154</v>
      </c>
      <c r="T569" s="229">
        <f>S569*H569</f>
        <v>1.54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155</v>
      </c>
      <c r="AT569" s="230" t="s">
        <v>150</v>
      </c>
      <c r="AU569" s="230" t="s">
        <v>146</v>
      </c>
      <c r="AY569" s="18" t="s">
        <v>145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14</v>
      </c>
      <c r="BK569" s="231">
        <f>ROUND(I569*H569,2)</f>
        <v>0</v>
      </c>
      <c r="BL569" s="18" t="s">
        <v>155</v>
      </c>
      <c r="BM569" s="230" t="s">
        <v>486</v>
      </c>
    </row>
    <row r="570" s="2" customFormat="1">
      <c r="A570" s="39"/>
      <c r="B570" s="40"/>
      <c r="C570" s="41"/>
      <c r="D570" s="232" t="s">
        <v>157</v>
      </c>
      <c r="E570" s="41"/>
      <c r="F570" s="233" t="s">
        <v>487</v>
      </c>
      <c r="G570" s="41"/>
      <c r="H570" s="41"/>
      <c r="I570" s="234"/>
      <c r="J570" s="41"/>
      <c r="K570" s="41"/>
      <c r="L570" s="45"/>
      <c r="M570" s="235"/>
      <c r="N570" s="23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157</v>
      </c>
      <c r="AU570" s="18" t="s">
        <v>146</v>
      </c>
    </row>
    <row r="571" s="13" customFormat="1">
      <c r="A571" s="13"/>
      <c r="B571" s="239"/>
      <c r="C571" s="240"/>
      <c r="D571" s="232" t="s">
        <v>161</v>
      </c>
      <c r="E571" s="241" t="s">
        <v>1</v>
      </c>
      <c r="F571" s="242" t="s">
        <v>162</v>
      </c>
      <c r="G571" s="240"/>
      <c r="H571" s="241" t="s">
        <v>1</v>
      </c>
      <c r="I571" s="243"/>
      <c r="J571" s="240"/>
      <c r="K571" s="240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161</v>
      </c>
      <c r="AU571" s="248" t="s">
        <v>146</v>
      </c>
      <c r="AV571" s="13" t="s">
        <v>14</v>
      </c>
      <c r="AW571" s="13" t="s">
        <v>33</v>
      </c>
      <c r="AX571" s="13" t="s">
        <v>77</v>
      </c>
      <c r="AY571" s="248" t="s">
        <v>145</v>
      </c>
    </row>
    <row r="572" s="13" customFormat="1">
      <c r="A572" s="13"/>
      <c r="B572" s="239"/>
      <c r="C572" s="240"/>
      <c r="D572" s="232" t="s">
        <v>161</v>
      </c>
      <c r="E572" s="241" t="s">
        <v>1</v>
      </c>
      <c r="F572" s="242" t="s">
        <v>163</v>
      </c>
      <c r="G572" s="240"/>
      <c r="H572" s="241" t="s">
        <v>1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161</v>
      </c>
      <c r="AU572" s="248" t="s">
        <v>146</v>
      </c>
      <c r="AV572" s="13" t="s">
        <v>14</v>
      </c>
      <c r="AW572" s="13" t="s">
        <v>33</v>
      </c>
      <c r="AX572" s="13" t="s">
        <v>77</v>
      </c>
      <c r="AY572" s="248" t="s">
        <v>145</v>
      </c>
    </row>
    <row r="573" s="14" customFormat="1">
      <c r="A573" s="14"/>
      <c r="B573" s="249"/>
      <c r="C573" s="250"/>
      <c r="D573" s="232" t="s">
        <v>161</v>
      </c>
      <c r="E573" s="251" t="s">
        <v>1</v>
      </c>
      <c r="F573" s="252" t="s">
        <v>240</v>
      </c>
      <c r="G573" s="250"/>
      <c r="H573" s="253">
        <v>2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161</v>
      </c>
      <c r="AU573" s="259" t="s">
        <v>146</v>
      </c>
      <c r="AV573" s="14" t="s">
        <v>86</v>
      </c>
      <c r="AW573" s="14" t="s">
        <v>33</v>
      </c>
      <c r="AX573" s="14" t="s">
        <v>77</v>
      </c>
      <c r="AY573" s="259" t="s">
        <v>145</v>
      </c>
    </row>
    <row r="574" s="13" customFormat="1">
      <c r="A574" s="13"/>
      <c r="B574" s="239"/>
      <c r="C574" s="240"/>
      <c r="D574" s="232" t="s">
        <v>161</v>
      </c>
      <c r="E574" s="241" t="s">
        <v>1</v>
      </c>
      <c r="F574" s="242" t="s">
        <v>258</v>
      </c>
      <c r="G574" s="240"/>
      <c r="H574" s="241" t="s">
        <v>1</v>
      </c>
      <c r="I574" s="243"/>
      <c r="J574" s="240"/>
      <c r="K574" s="240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161</v>
      </c>
      <c r="AU574" s="248" t="s">
        <v>146</v>
      </c>
      <c r="AV574" s="13" t="s">
        <v>14</v>
      </c>
      <c r="AW574" s="13" t="s">
        <v>33</v>
      </c>
      <c r="AX574" s="13" t="s">
        <v>77</v>
      </c>
      <c r="AY574" s="248" t="s">
        <v>145</v>
      </c>
    </row>
    <row r="575" s="14" customFormat="1">
      <c r="A575" s="14"/>
      <c r="B575" s="249"/>
      <c r="C575" s="250"/>
      <c r="D575" s="232" t="s">
        <v>161</v>
      </c>
      <c r="E575" s="251" t="s">
        <v>1</v>
      </c>
      <c r="F575" s="252" t="s">
        <v>240</v>
      </c>
      <c r="G575" s="250"/>
      <c r="H575" s="253">
        <v>2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161</v>
      </c>
      <c r="AU575" s="259" t="s">
        <v>146</v>
      </c>
      <c r="AV575" s="14" t="s">
        <v>86</v>
      </c>
      <c r="AW575" s="14" t="s">
        <v>33</v>
      </c>
      <c r="AX575" s="14" t="s">
        <v>77</v>
      </c>
      <c r="AY575" s="259" t="s">
        <v>145</v>
      </c>
    </row>
    <row r="576" s="13" customFormat="1">
      <c r="A576" s="13"/>
      <c r="B576" s="239"/>
      <c r="C576" s="240"/>
      <c r="D576" s="232" t="s">
        <v>161</v>
      </c>
      <c r="E576" s="241" t="s">
        <v>1</v>
      </c>
      <c r="F576" s="242" t="s">
        <v>245</v>
      </c>
      <c r="G576" s="240"/>
      <c r="H576" s="241" t="s">
        <v>1</v>
      </c>
      <c r="I576" s="243"/>
      <c r="J576" s="240"/>
      <c r="K576" s="240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161</v>
      </c>
      <c r="AU576" s="248" t="s">
        <v>146</v>
      </c>
      <c r="AV576" s="13" t="s">
        <v>14</v>
      </c>
      <c r="AW576" s="13" t="s">
        <v>33</v>
      </c>
      <c r="AX576" s="13" t="s">
        <v>77</v>
      </c>
      <c r="AY576" s="248" t="s">
        <v>145</v>
      </c>
    </row>
    <row r="577" s="14" customFormat="1">
      <c r="A577" s="14"/>
      <c r="B577" s="249"/>
      <c r="C577" s="250"/>
      <c r="D577" s="232" t="s">
        <v>161</v>
      </c>
      <c r="E577" s="251" t="s">
        <v>1</v>
      </c>
      <c r="F577" s="252" t="s">
        <v>240</v>
      </c>
      <c r="G577" s="250"/>
      <c r="H577" s="253">
        <v>2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161</v>
      </c>
      <c r="AU577" s="259" t="s">
        <v>146</v>
      </c>
      <c r="AV577" s="14" t="s">
        <v>86</v>
      </c>
      <c r="AW577" s="14" t="s">
        <v>33</v>
      </c>
      <c r="AX577" s="14" t="s">
        <v>77</v>
      </c>
      <c r="AY577" s="259" t="s">
        <v>145</v>
      </c>
    </row>
    <row r="578" s="13" customFormat="1">
      <c r="A578" s="13"/>
      <c r="B578" s="239"/>
      <c r="C578" s="240"/>
      <c r="D578" s="232" t="s">
        <v>161</v>
      </c>
      <c r="E578" s="241" t="s">
        <v>1</v>
      </c>
      <c r="F578" s="242" t="s">
        <v>263</v>
      </c>
      <c r="G578" s="240"/>
      <c r="H578" s="241" t="s">
        <v>1</v>
      </c>
      <c r="I578" s="243"/>
      <c r="J578" s="240"/>
      <c r="K578" s="240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161</v>
      </c>
      <c r="AU578" s="248" t="s">
        <v>146</v>
      </c>
      <c r="AV578" s="13" t="s">
        <v>14</v>
      </c>
      <c r="AW578" s="13" t="s">
        <v>33</v>
      </c>
      <c r="AX578" s="13" t="s">
        <v>77</v>
      </c>
      <c r="AY578" s="248" t="s">
        <v>145</v>
      </c>
    </row>
    <row r="579" s="14" customFormat="1">
      <c r="A579" s="14"/>
      <c r="B579" s="249"/>
      <c r="C579" s="250"/>
      <c r="D579" s="232" t="s">
        <v>161</v>
      </c>
      <c r="E579" s="251" t="s">
        <v>1</v>
      </c>
      <c r="F579" s="252" t="s">
        <v>240</v>
      </c>
      <c r="G579" s="250"/>
      <c r="H579" s="253">
        <v>2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161</v>
      </c>
      <c r="AU579" s="259" t="s">
        <v>146</v>
      </c>
      <c r="AV579" s="14" t="s">
        <v>86</v>
      </c>
      <c r="AW579" s="14" t="s">
        <v>33</v>
      </c>
      <c r="AX579" s="14" t="s">
        <v>77</v>
      </c>
      <c r="AY579" s="259" t="s">
        <v>145</v>
      </c>
    </row>
    <row r="580" s="13" customFormat="1">
      <c r="A580" s="13"/>
      <c r="B580" s="239"/>
      <c r="C580" s="240"/>
      <c r="D580" s="232" t="s">
        <v>161</v>
      </c>
      <c r="E580" s="241" t="s">
        <v>1</v>
      </c>
      <c r="F580" s="242" t="s">
        <v>246</v>
      </c>
      <c r="G580" s="240"/>
      <c r="H580" s="241" t="s">
        <v>1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161</v>
      </c>
      <c r="AU580" s="248" t="s">
        <v>146</v>
      </c>
      <c r="AV580" s="13" t="s">
        <v>14</v>
      </c>
      <c r="AW580" s="13" t="s">
        <v>33</v>
      </c>
      <c r="AX580" s="13" t="s">
        <v>77</v>
      </c>
      <c r="AY580" s="248" t="s">
        <v>145</v>
      </c>
    </row>
    <row r="581" s="14" customFormat="1">
      <c r="A581" s="14"/>
      <c r="B581" s="249"/>
      <c r="C581" s="250"/>
      <c r="D581" s="232" t="s">
        <v>161</v>
      </c>
      <c r="E581" s="251" t="s">
        <v>1</v>
      </c>
      <c r="F581" s="252" t="s">
        <v>240</v>
      </c>
      <c r="G581" s="250"/>
      <c r="H581" s="253">
        <v>2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161</v>
      </c>
      <c r="AU581" s="259" t="s">
        <v>146</v>
      </c>
      <c r="AV581" s="14" t="s">
        <v>86</v>
      </c>
      <c r="AW581" s="14" t="s">
        <v>33</v>
      </c>
      <c r="AX581" s="14" t="s">
        <v>77</v>
      </c>
      <c r="AY581" s="259" t="s">
        <v>145</v>
      </c>
    </row>
    <row r="582" s="15" customFormat="1">
      <c r="A582" s="15"/>
      <c r="B582" s="260"/>
      <c r="C582" s="261"/>
      <c r="D582" s="232" t="s">
        <v>161</v>
      </c>
      <c r="E582" s="262" t="s">
        <v>1</v>
      </c>
      <c r="F582" s="263" t="s">
        <v>165</v>
      </c>
      <c r="G582" s="261"/>
      <c r="H582" s="264">
        <v>10</v>
      </c>
      <c r="I582" s="265"/>
      <c r="J582" s="261"/>
      <c r="K582" s="261"/>
      <c r="L582" s="266"/>
      <c r="M582" s="267"/>
      <c r="N582" s="268"/>
      <c r="O582" s="268"/>
      <c r="P582" s="268"/>
      <c r="Q582" s="268"/>
      <c r="R582" s="268"/>
      <c r="S582" s="268"/>
      <c r="T582" s="26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0" t="s">
        <v>161</v>
      </c>
      <c r="AU582" s="270" t="s">
        <v>146</v>
      </c>
      <c r="AV582" s="15" t="s">
        <v>155</v>
      </c>
      <c r="AW582" s="15" t="s">
        <v>33</v>
      </c>
      <c r="AX582" s="15" t="s">
        <v>14</v>
      </c>
      <c r="AY582" s="270" t="s">
        <v>145</v>
      </c>
    </row>
    <row r="583" s="2" customFormat="1" ht="33" customHeight="1">
      <c r="A583" s="39"/>
      <c r="B583" s="40"/>
      <c r="C583" s="219" t="s">
        <v>488</v>
      </c>
      <c r="D583" s="219" t="s">
        <v>150</v>
      </c>
      <c r="E583" s="220" t="s">
        <v>489</v>
      </c>
      <c r="F583" s="221" t="s">
        <v>490</v>
      </c>
      <c r="G583" s="222" t="s">
        <v>193</v>
      </c>
      <c r="H583" s="223">
        <v>1.2</v>
      </c>
      <c r="I583" s="224"/>
      <c r="J583" s="225">
        <f>ROUND(I583*H583,2)</f>
        <v>0</v>
      </c>
      <c r="K583" s="221" t="s">
        <v>154</v>
      </c>
      <c r="L583" s="45"/>
      <c r="M583" s="226" t="s">
        <v>1</v>
      </c>
      <c r="N583" s="227" t="s">
        <v>42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0.027</v>
      </c>
      <c r="T583" s="229">
        <f>S583*H583</f>
        <v>0.032399999999999998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155</v>
      </c>
      <c r="AT583" s="230" t="s">
        <v>150</v>
      </c>
      <c r="AU583" s="230" t="s">
        <v>146</v>
      </c>
      <c r="AY583" s="18" t="s">
        <v>145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14</v>
      </c>
      <c r="BK583" s="231">
        <f>ROUND(I583*H583,2)</f>
        <v>0</v>
      </c>
      <c r="BL583" s="18" t="s">
        <v>155</v>
      </c>
      <c r="BM583" s="230" t="s">
        <v>491</v>
      </c>
    </row>
    <row r="584" s="2" customFormat="1">
      <c r="A584" s="39"/>
      <c r="B584" s="40"/>
      <c r="C584" s="41"/>
      <c r="D584" s="232" t="s">
        <v>157</v>
      </c>
      <c r="E584" s="41"/>
      <c r="F584" s="233" t="s">
        <v>492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157</v>
      </c>
      <c r="AU584" s="18" t="s">
        <v>146</v>
      </c>
    </row>
    <row r="585" s="2" customFormat="1">
      <c r="A585" s="39"/>
      <c r="B585" s="40"/>
      <c r="C585" s="41"/>
      <c r="D585" s="237" t="s">
        <v>159</v>
      </c>
      <c r="E585" s="41"/>
      <c r="F585" s="238" t="s">
        <v>493</v>
      </c>
      <c r="G585" s="41"/>
      <c r="H585" s="41"/>
      <c r="I585" s="234"/>
      <c r="J585" s="41"/>
      <c r="K585" s="41"/>
      <c r="L585" s="45"/>
      <c r="M585" s="235"/>
      <c r="N585" s="23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159</v>
      </c>
      <c r="AU585" s="18" t="s">
        <v>146</v>
      </c>
    </row>
    <row r="586" s="13" customFormat="1">
      <c r="A586" s="13"/>
      <c r="B586" s="239"/>
      <c r="C586" s="240"/>
      <c r="D586" s="232" t="s">
        <v>161</v>
      </c>
      <c r="E586" s="241" t="s">
        <v>1</v>
      </c>
      <c r="F586" s="242" t="s">
        <v>162</v>
      </c>
      <c r="G586" s="240"/>
      <c r="H586" s="241" t="s">
        <v>1</v>
      </c>
      <c r="I586" s="243"/>
      <c r="J586" s="240"/>
      <c r="K586" s="240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161</v>
      </c>
      <c r="AU586" s="248" t="s">
        <v>146</v>
      </c>
      <c r="AV586" s="13" t="s">
        <v>14</v>
      </c>
      <c r="AW586" s="13" t="s">
        <v>33</v>
      </c>
      <c r="AX586" s="13" t="s">
        <v>77</v>
      </c>
      <c r="AY586" s="248" t="s">
        <v>145</v>
      </c>
    </row>
    <row r="587" s="13" customFormat="1">
      <c r="A587" s="13"/>
      <c r="B587" s="239"/>
      <c r="C587" s="240"/>
      <c r="D587" s="232" t="s">
        <v>161</v>
      </c>
      <c r="E587" s="241" t="s">
        <v>1</v>
      </c>
      <c r="F587" s="242" t="s">
        <v>163</v>
      </c>
      <c r="G587" s="240"/>
      <c r="H587" s="241" t="s">
        <v>1</v>
      </c>
      <c r="I587" s="243"/>
      <c r="J587" s="240"/>
      <c r="K587" s="240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161</v>
      </c>
      <c r="AU587" s="248" t="s">
        <v>146</v>
      </c>
      <c r="AV587" s="13" t="s">
        <v>14</v>
      </c>
      <c r="AW587" s="13" t="s">
        <v>33</v>
      </c>
      <c r="AX587" s="13" t="s">
        <v>77</v>
      </c>
      <c r="AY587" s="248" t="s">
        <v>145</v>
      </c>
    </row>
    <row r="588" s="14" customFormat="1">
      <c r="A588" s="14"/>
      <c r="B588" s="249"/>
      <c r="C588" s="250"/>
      <c r="D588" s="232" t="s">
        <v>161</v>
      </c>
      <c r="E588" s="251" t="s">
        <v>1</v>
      </c>
      <c r="F588" s="252" t="s">
        <v>494</v>
      </c>
      <c r="G588" s="250"/>
      <c r="H588" s="253">
        <v>1.2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9" t="s">
        <v>161</v>
      </c>
      <c r="AU588" s="259" t="s">
        <v>146</v>
      </c>
      <c r="AV588" s="14" t="s">
        <v>86</v>
      </c>
      <c r="AW588" s="14" t="s">
        <v>33</v>
      </c>
      <c r="AX588" s="14" t="s">
        <v>77</v>
      </c>
      <c r="AY588" s="259" t="s">
        <v>145</v>
      </c>
    </row>
    <row r="589" s="15" customFormat="1">
      <c r="A589" s="15"/>
      <c r="B589" s="260"/>
      <c r="C589" s="261"/>
      <c r="D589" s="232" t="s">
        <v>161</v>
      </c>
      <c r="E589" s="262" t="s">
        <v>1</v>
      </c>
      <c r="F589" s="263" t="s">
        <v>165</v>
      </c>
      <c r="G589" s="261"/>
      <c r="H589" s="264">
        <v>1.2</v>
      </c>
      <c r="I589" s="265"/>
      <c r="J589" s="261"/>
      <c r="K589" s="261"/>
      <c r="L589" s="266"/>
      <c r="M589" s="267"/>
      <c r="N589" s="268"/>
      <c r="O589" s="268"/>
      <c r="P589" s="268"/>
      <c r="Q589" s="268"/>
      <c r="R589" s="268"/>
      <c r="S589" s="268"/>
      <c r="T589" s="26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0" t="s">
        <v>161</v>
      </c>
      <c r="AU589" s="270" t="s">
        <v>146</v>
      </c>
      <c r="AV589" s="15" t="s">
        <v>155</v>
      </c>
      <c r="AW589" s="15" t="s">
        <v>33</v>
      </c>
      <c r="AX589" s="15" t="s">
        <v>14</v>
      </c>
      <c r="AY589" s="270" t="s">
        <v>145</v>
      </c>
    </row>
    <row r="590" s="2" customFormat="1" ht="24.15" customHeight="1">
      <c r="A590" s="39"/>
      <c r="B590" s="40"/>
      <c r="C590" s="219" t="s">
        <v>495</v>
      </c>
      <c r="D590" s="219" t="s">
        <v>150</v>
      </c>
      <c r="E590" s="220" t="s">
        <v>496</v>
      </c>
      <c r="F590" s="221" t="s">
        <v>497</v>
      </c>
      <c r="G590" s="222" t="s">
        <v>193</v>
      </c>
      <c r="H590" s="223">
        <v>60.887999999999998</v>
      </c>
      <c r="I590" s="224"/>
      <c r="J590" s="225">
        <f>ROUND(I590*H590,2)</f>
        <v>0</v>
      </c>
      <c r="K590" s="221" t="s">
        <v>154</v>
      </c>
      <c r="L590" s="45"/>
      <c r="M590" s="226" t="s">
        <v>1</v>
      </c>
      <c r="N590" s="227" t="s">
        <v>42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0.0060000000000000001</v>
      </c>
      <c r="T590" s="229">
        <f>S590*H590</f>
        <v>0.36532799999999999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155</v>
      </c>
      <c r="AT590" s="230" t="s">
        <v>150</v>
      </c>
      <c r="AU590" s="230" t="s">
        <v>146</v>
      </c>
      <c r="AY590" s="18" t="s">
        <v>145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14</v>
      </c>
      <c r="BK590" s="231">
        <f>ROUND(I590*H590,2)</f>
        <v>0</v>
      </c>
      <c r="BL590" s="18" t="s">
        <v>155</v>
      </c>
      <c r="BM590" s="230" t="s">
        <v>498</v>
      </c>
    </row>
    <row r="591" s="2" customFormat="1">
      <c r="A591" s="39"/>
      <c r="B591" s="40"/>
      <c r="C591" s="41"/>
      <c r="D591" s="232" t="s">
        <v>157</v>
      </c>
      <c r="E591" s="41"/>
      <c r="F591" s="233" t="s">
        <v>499</v>
      </c>
      <c r="G591" s="41"/>
      <c r="H591" s="41"/>
      <c r="I591" s="234"/>
      <c r="J591" s="41"/>
      <c r="K591" s="41"/>
      <c r="L591" s="45"/>
      <c r="M591" s="235"/>
      <c r="N591" s="23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157</v>
      </c>
      <c r="AU591" s="18" t="s">
        <v>146</v>
      </c>
    </row>
    <row r="592" s="2" customFormat="1">
      <c r="A592" s="39"/>
      <c r="B592" s="40"/>
      <c r="C592" s="41"/>
      <c r="D592" s="237" t="s">
        <v>159</v>
      </c>
      <c r="E592" s="41"/>
      <c r="F592" s="238" t="s">
        <v>500</v>
      </c>
      <c r="G592" s="41"/>
      <c r="H592" s="41"/>
      <c r="I592" s="234"/>
      <c r="J592" s="41"/>
      <c r="K592" s="41"/>
      <c r="L592" s="45"/>
      <c r="M592" s="235"/>
      <c r="N592" s="23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159</v>
      </c>
      <c r="AU592" s="18" t="s">
        <v>146</v>
      </c>
    </row>
    <row r="593" s="13" customFormat="1">
      <c r="A593" s="13"/>
      <c r="B593" s="239"/>
      <c r="C593" s="240"/>
      <c r="D593" s="232" t="s">
        <v>161</v>
      </c>
      <c r="E593" s="241" t="s">
        <v>1</v>
      </c>
      <c r="F593" s="242" t="s">
        <v>162</v>
      </c>
      <c r="G593" s="240"/>
      <c r="H593" s="241" t="s">
        <v>1</v>
      </c>
      <c r="I593" s="243"/>
      <c r="J593" s="240"/>
      <c r="K593" s="240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161</v>
      </c>
      <c r="AU593" s="248" t="s">
        <v>146</v>
      </c>
      <c r="AV593" s="13" t="s">
        <v>14</v>
      </c>
      <c r="AW593" s="13" t="s">
        <v>33</v>
      </c>
      <c r="AX593" s="13" t="s">
        <v>77</v>
      </c>
      <c r="AY593" s="248" t="s">
        <v>145</v>
      </c>
    </row>
    <row r="594" s="13" customFormat="1">
      <c r="A594" s="13"/>
      <c r="B594" s="239"/>
      <c r="C594" s="240"/>
      <c r="D594" s="232" t="s">
        <v>161</v>
      </c>
      <c r="E594" s="241" t="s">
        <v>1</v>
      </c>
      <c r="F594" s="242" t="s">
        <v>163</v>
      </c>
      <c r="G594" s="240"/>
      <c r="H594" s="241" t="s">
        <v>1</v>
      </c>
      <c r="I594" s="243"/>
      <c r="J594" s="240"/>
      <c r="K594" s="240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161</v>
      </c>
      <c r="AU594" s="248" t="s">
        <v>146</v>
      </c>
      <c r="AV594" s="13" t="s">
        <v>14</v>
      </c>
      <c r="AW594" s="13" t="s">
        <v>33</v>
      </c>
      <c r="AX594" s="13" t="s">
        <v>77</v>
      </c>
      <c r="AY594" s="248" t="s">
        <v>145</v>
      </c>
    </row>
    <row r="595" s="14" customFormat="1">
      <c r="A595" s="14"/>
      <c r="B595" s="249"/>
      <c r="C595" s="250"/>
      <c r="D595" s="232" t="s">
        <v>161</v>
      </c>
      <c r="E595" s="251" t="s">
        <v>1</v>
      </c>
      <c r="F595" s="252" t="s">
        <v>501</v>
      </c>
      <c r="G595" s="250"/>
      <c r="H595" s="253">
        <v>4.6829999999999998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161</v>
      </c>
      <c r="AU595" s="259" t="s">
        <v>146</v>
      </c>
      <c r="AV595" s="14" t="s">
        <v>86</v>
      </c>
      <c r="AW595" s="14" t="s">
        <v>33</v>
      </c>
      <c r="AX595" s="14" t="s">
        <v>77</v>
      </c>
      <c r="AY595" s="259" t="s">
        <v>145</v>
      </c>
    </row>
    <row r="596" s="14" customFormat="1">
      <c r="A596" s="14"/>
      <c r="B596" s="249"/>
      <c r="C596" s="250"/>
      <c r="D596" s="232" t="s">
        <v>161</v>
      </c>
      <c r="E596" s="251" t="s">
        <v>1</v>
      </c>
      <c r="F596" s="252" t="s">
        <v>502</v>
      </c>
      <c r="G596" s="250"/>
      <c r="H596" s="253">
        <v>4.7999999999999998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161</v>
      </c>
      <c r="AU596" s="259" t="s">
        <v>146</v>
      </c>
      <c r="AV596" s="14" t="s">
        <v>86</v>
      </c>
      <c r="AW596" s="14" t="s">
        <v>33</v>
      </c>
      <c r="AX596" s="14" t="s">
        <v>77</v>
      </c>
      <c r="AY596" s="259" t="s">
        <v>145</v>
      </c>
    </row>
    <row r="597" s="13" customFormat="1">
      <c r="A597" s="13"/>
      <c r="B597" s="239"/>
      <c r="C597" s="240"/>
      <c r="D597" s="232" t="s">
        <v>161</v>
      </c>
      <c r="E597" s="241" t="s">
        <v>1</v>
      </c>
      <c r="F597" s="242" t="s">
        <v>503</v>
      </c>
      <c r="G597" s="240"/>
      <c r="H597" s="241" t="s">
        <v>1</v>
      </c>
      <c r="I597" s="243"/>
      <c r="J597" s="240"/>
      <c r="K597" s="240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161</v>
      </c>
      <c r="AU597" s="248" t="s">
        <v>146</v>
      </c>
      <c r="AV597" s="13" t="s">
        <v>14</v>
      </c>
      <c r="AW597" s="13" t="s">
        <v>33</v>
      </c>
      <c r="AX597" s="13" t="s">
        <v>77</v>
      </c>
      <c r="AY597" s="248" t="s">
        <v>145</v>
      </c>
    </row>
    <row r="598" s="14" customFormat="1">
      <c r="A598" s="14"/>
      <c r="B598" s="249"/>
      <c r="C598" s="250"/>
      <c r="D598" s="232" t="s">
        <v>161</v>
      </c>
      <c r="E598" s="251" t="s">
        <v>1</v>
      </c>
      <c r="F598" s="252" t="s">
        <v>504</v>
      </c>
      <c r="G598" s="250"/>
      <c r="H598" s="253">
        <v>7.1399999999999997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161</v>
      </c>
      <c r="AU598" s="259" t="s">
        <v>146</v>
      </c>
      <c r="AV598" s="14" t="s">
        <v>86</v>
      </c>
      <c r="AW598" s="14" t="s">
        <v>33</v>
      </c>
      <c r="AX598" s="14" t="s">
        <v>77</v>
      </c>
      <c r="AY598" s="259" t="s">
        <v>145</v>
      </c>
    </row>
    <row r="599" s="13" customFormat="1">
      <c r="A599" s="13"/>
      <c r="B599" s="239"/>
      <c r="C599" s="240"/>
      <c r="D599" s="232" t="s">
        <v>161</v>
      </c>
      <c r="E599" s="241" t="s">
        <v>1</v>
      </c>
      <c r="F599" s="242" t="s">
        <v>263</v>
      </c>
      <c r="G599" s="240"/>
      <c r="H599" s="241" t="s">
        <v>1</v>
      </c>
      <c r="I599" s="243"/>
      <c r="J599" s="240"/>
      <c r="K599" s="240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161</v>
      </c>
      <c r="AU599" s="248" t="s">
        <v>146</v>
      </c>
      <c r="AV599" s="13" t="s">
        <v>14</v>
      </c>
      <c r="AW599" s="13" t="s">
        <v>33</v>
      </c>
      <c r="AX599" s="13" t="s">
        <v>77</v>
      </c>
      <c r="AY599" s="248" t="s">
        <v>145</v>
      </c>
    </row>
    <row r="600" s="14" customFormat="1">
      <c r="A600" s="14"/>
      <c r="B600" s="249"/>
      <c r="C600" s="250"/>
      <c r="D600" s="232" t="s">
        <v>161</v>
      </c>
      <c r="E600" s="251" t="s">
        <v>1</v>
      </c>
      <c r="F600" s="252" t="s">
        <v>505</v>
      </c>
      <c r="G600" s="250"/>
      <c r="H600" s="253">
        <v>7.665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161</v>
      </c>
      <c r="AU600" s="259" t="s">
        <v>146</v>
      </c>
      <c r="AV600" s="14" t="s">
        <v>86</v>
      </c>
      <c r="AW600" s="14" t="s">
        <v>33</v>
      </c>
      <c r="AX600" s="14" t="s">
        <v>77</v>
      </c>
      <c r="AY600" s="259" t="s">
        <v>145</v>
      </c>
    </row>
    <row r="601" s="13" customFormat="1">
      <c r="A601" s="13"/>
      <c r="B601" s="239"/>
      <c r="C601" s="240"/>
      <c r="D601" s="232" t="s">
        <v>161</v>
      </c>
      <c r="E601" s="241" t="s">
        <v>1</v>
      </c>
      <c r="F601" s="242" t="s">
        <v>245</v>
      </c>
      <c r="G601" s="240"/>
      <c r="H601" s="241" t="s">
        <v>1</v>
      </c>
      <c r="I601" s="243"/>
      <c r="J601" s="240"/>
      <c r="K601" s="240"/>
      <c r="L601" s="244"/>
      <c r="M601" s="245"/>
      <c r="N601" s="246"/>
      <c r="O601" s="246"/>
      <c r="P601" s="246"/>
      <c r="Q601" s="246"/>
      <c r="R601" s="246"/>
      <c r="S601" s="246"/>
      <c r="T601" s="24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8" t="s">
        <v>161</v>
      </c>
      <c r="AU601" s="248" t="s">
        <v>146</v>
      </c>
      <c r="AV601" s="13" t="s">
        <v>14</v>
      </c>
      <c r="AW601" s="13" t="s">
        <v>33</v>
      </c>
      <c r="AX601" s="13" t="s">
        <v>77</v>
      </c>
      <c r="AY601" s="248" t="s">
        <v>145</v>
      </c>
    </row>
    <row r="602" s="14" customFormat="1">
      <c r="A602" s="14"/>
      <c r="B602" s="249"/>
      <c r="C602" s="250"/>
      <c r="D602" s="232" t="s">
        <v>161</v>
      </c>
      <c r="E602" s="251" t="s">
        <v>1</v>
      </c>
      <c r="F602" s="252" t="s">
        <v>506</v>
      </c>
      <c r="G602" s="250"/>
      <c r="H602" s="253">
        <v>13.5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161</v>
      </c>
      <c r="AU602" s="259" t="s">
        <v>146</v>
      </c>
      <c r="AV602" s="14" t="s">
        <v>86</v>
      </c>
      <c r="AW602" s="14" t="s">
        <v>33</v>
      </c>
      <c r="AX602" s="14" t="s">
        <v>77</v>
      </c>
      <c r="AY602" s="259" t="s">
        <v>145</v>
      </c>
    </row>
    <row r="603" s="13" customFormat="1">
      <c r="A603" s="13"/>
      <c r="B603" s="239"/>
      <c r="C603" s="240"/>
      <c r="D603" s="232" t="s">
        <v>161</v>
      </c>
      <c r="E603" s="241" t="s">
        <v>1</v>
      </c>
      <c r="F603" s="242" t="s">
        <v>246</v>
      </c>
      <c r="G603" s="240"/>
      <c r="H603" s="241" t="s">
        <v>1</v>
      </c>
      <c r="I603" s="243"/>
      <c r="J603" s="240"/>
      <c r="K603" s="240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161</v>
      </c>
      <c r="AU603" s="248" t="s">
        <v>146</v>
      </c>
      <c r="AV603" s="13" t="s">
        <v>14</v>
      </c>
      <c r="AW603" s="13" t="s">
        <v>33</v>
      </c>
      <c r="AX603" s="13" t="s">
        <v>77</v>
      </c>
      <c r="AY603" s="248" t="s">
        <v>145</v>
      </c>
    </row>
    <row r="604" s="14" customFormat="1">
      <c r="A604" s="14"/>
      <c r="B604" s="249"/>
      <c r="C604" s="250"/>
      <c r="D604" s="232" t="s">
        <v>161</v>
      </c>
      <c r="E604" s="251" t="s">
        <v>1</v>
      </c>
      <c r="F604" s="252" t="s">
        <v>506</v>
      </c>
      <c r="G604" s="250"/>
      <c r="H604" s="253">
        <v>13.5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161</v>
      </c>
      <c r="AU604" s="259" t="s">
        <v>146</v>
      </c>
      <c r="AV604" s="14" t="s">
        <v>86</v>
      </c>
      <c r="AW604" s="14" t="s">
        <v>33</v>
      </c>
      <c r="AX604" s="14" t="s">
        <v>77</v>
      </c>
      <c r="AY604" s="259" t="s">
        <v>145</v>
      </c>
    </row>
    <row r="605" s="13" customFormat="1">
      <c r="A605" s="13"/>
      <c r="B605" s="239"/>
      <c r="C605" s="240"/>
      <c r="D605" s="232" t="s">
        <v>161</v>
      </c>
      <c r="E605" s="241" t="s">
        <v>1</v>
      </c>
      <c r="F605" s="242" t="s">
        <v>319</v>
      </c>
      <c r="G605" s="240"/>
      <c r="H605" s="241" t="s">
        <v>1</v>
      </c>
      <c r="I605" s="243"/>
      <c r="J605" s="240"/>
      <c r="K605" s="240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161</v>
      </c>
      <c r="AU605" s="248" t="s">
        <v>146</v>
      </c>
      <c r="AV605" s="13" t="s">
        <v>14</v>
      </c>
      <c r="AW605" s="13" t="s">
        <v>33</v>
      </c>
      <c r="AX605" s="13" t="s">
        <v>77</v>
      </c>
      <c r="AY605" s="248" t="s">
        <v>145</v>
      </c>
    </row>
    <row r="606" s="13" customFormat="1">
      <c r="A606" s="13"/>
      <c r="B606" s="239"/>
      <c r="C606" s="240"/>
      <c r="D606" s="232" t="s">
        <v>161</v>
      </c>
      <c r="E606" s="241" t="s">
        <v>1</v>
      </c>
      <c r="F606" s="242" t="s">
        <v>507</v>
      </c>
      <c r="G606" s="240"/>
      <c r="H606" s="241" t="s">
        <v>1</v>
      </c>
      <c r="I606" s="243"/>
      <c r="J606" s="240"/>
      <c r="K606" s="240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161</v>
      </c>
      <c r="AU606" s="248" t="s">
        <v>146</v>
      </c>
      <c r="AV606" s="13" t="s">
        <v>14</v>
      </c>
      <c r="AW606" s="13" t="s">
        <v>33</v>
      </c>
      <c r="AX606" s="13" t="s">
        <v>77</v>
      </c>
      <c r="AY606" s="248" t="s">
        <v>145</v>
      </c>
    </row>
    <row r="607" s="14" customFormat="1">
      <c r="A607" s="14"/>
      <c r="B607" s="249"/>
      <c r="C607" s="250"/>
      <c r="D607" s="232" t="s">
        <v>161</v>
      </c>
      <c r="E607" s="251" t="s">
        <v>1</v>
      </c>
      <c r="F607" s="252" t="s">
        <v>508</v>
      </c>
      <c r="G607" s="250"/>
      <c r="H607" s="253">
        <v>9.5999999999999996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161</v>
      </c>
      <c r="AU607" s="259" t="s">
        <v>146</v>
      </c>
      <c r="AV607" s="14" t="s">
        <v>86</v>
      </c>
      <c r="AW607" s="14" t="s">
        <v>33</v>
      </c>
      <c r="AX607" s="14" t="s">
        <v>77</v>
      </c>
      <c r="AY607" s="259" t="s">
        <v>145</v>
      </c>
    </row>
    <row r="608" s="15" customFormat="1">
      <c r="A608" s="15"/>
      <c r="B608" s="260"/>
      <c r="C608" s="261"/>
      <c r="D608" s="232" t="s">
        <v>161</v>
      </c>
      <c r="E608" s="262" t="s">
        <v>1</v>
      </c>
      <c r="F608" s="263" t="s">
        <v>165</v>
      </c>
      <c r="G608" s="261"/>
      <c r="H608" s="264">
        <v>60.887999999999998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0" t="s">
        <v>161</v>
      </c>
      <c r="AU608" s="270" t="s">
        <v>146</v>
      </c>
      <c r="AV608" s="15" t="s">
        <v>155</v>
      </c>
      <c r="AW608" s="15" t="s">
        <v>33</v>
      </c>
      <c r="AX608" s="15" t="s">
        <v>14</v>
      </c>
      <c r="AY608" s="270" t="s">
        <v>145</v>
      </c>
    </row>
    <row r="609" s="2" customFormat="1" ht="24.15" customHeight="1">
      <c r="A609" s="39"/>
      <c r="B609" s="40"/>
      <c r="C609" s="219" t="s">
        <v>509</v>
      </c>
      <c r="D609" s="219" t="s">
        <v>150</v>
      </c>
      <c r="E609" s="220" t="s">
        <v>510</v>
      </c>
      <c r="F609" s="221" t="s">
        <v>511</v>
      </c>
      <c r="G609" s="222" t="s">
        <v>193</v>
      </c>
      <c r="H609" s="223">
        <v>5.5999999999999996</v>
      </c>
      <c r="I609" s="224"/>
      <c r="J609" s="225">
        <f>ROUND(I609*H609,2)</f>
        <v>0</v>
      </c>
      <c r="K609" s="221" t="s">
        <v>154</v>
      </c>
      <c r="L609" s="45"/>
      <c r="M609" s="226" t="s">
        <v>1</v>
      </c>
      <c r="N609" s="227" t="s">
        <v>42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0.027</v>
      </c>
      <c r="T609" s="229">
        <f>S609*H609</f>
        <v>0.1512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155</v>
      </c>
      <c r="AT609" s="230" t="s">
        <v>150</v>
      </c>
      <c r="AU609" s="230" t="s">
        <v>146</v>
      </c>
      <c r="AY609" s="18" t="s">
        <v>145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14</v>
      </c>
      <c r="BK609" s="231">
        <f>ROUND(I609*H609,2)</f>
        <v>0</v>
      </c>
      <c r="BL609" s="18" t="s">
        <v>155</v>
      </c>
      <c r="BM609" s="230" t="s">
        <v>512</v>
      </c>
    </row>
    <row r="610" s="2" customFormat="1">
      <c r="A610" s="39"/>
      <c r="B610" s="40"/>
      <c r="C610" s="41"/>
      <c r="D610" s="232" t="s">
        <v>157</v>
      </c>
      <c r="E610" s="41"/>
      <c r="F610" s="233" t="s">
        <v>513</v>
      </c>
      <c r="G610" s="41"/>
      <c r="H610" s="41"/>
      <c r="I610" s="234"/>
      <c r="J610" s="41"/>
      <c r="K610" s="41"/>
      <c r="L610" s="45"/>
      <c r="M610" s="235"/>
      <c r="N610" s="23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157</v>
      </c>
      <c r="AU610" s="18" t="s">
        <v>146</v>
      </c>
    </row>
    <row r="611" s="2" customFormat="1">
      <c r="A611" s="39"/>
      <c r="B611" s="40"/>
      <c r="C611" s="41"/>
      <c r="D611" s="237" t="s">
        <v>159</v>
      </c>
      <c r="E611" s="41"/>
      <c r="F611" s="238" t="s">
        <v>514</v>
      </c>
      <c r="G611" s="41"/>
      <c r="H611" s="41"/>
      <c r="I611" s="234"/>
      <c r="J611" s="41"/>
      <c r="K611" s="41"/>
      <c r="L611" s="45"/>
      <c r="M611" s="235"/>
      <c r="N611" s="23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159</v>
      </c>
      <c r="AU611" s="18" t="s">
        <v>146</v>
      </c>
    </row>
    <row r="612" s="13" customFormat="1">
      <c r="A612" s="13"/>
      <c r="B612" s="239"/>
      <c r="C612" s="240"/>
      <c r="D612" s="232" t="s">
        <v>161</v>
      </c>
      <c r="E612" s="241" t="s">
        <v>1</v>
      </c>
      <c r="F612" s="242" t="s">
        <v>515</v>
      </c>
      <c r="G612" s="240"/>
      <c r="H612" s="241" t="s">
        <v>1</v>
      </c>
      <c r="I612" s="243"/>
      <c r="J612" s="240"/>
      <c r="K612" s="240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161</v>
      </c>
      <c r="AU612" s="248" t="s">
        <v>146</v>
      </c>
      <c r="AV612" s="13" t="s">
        <v>14</v>
      </c>
      <c r="AW612" s="13" t="s">
        <v>33</v>
      </c>
      <c r="AX612" s="13" t="s">
        <v>77</v>
      </c>
      <c r="AY612" s="248" t="s">
        <v>145</v>
      </c>
    </row>
    <row r="613" s="13" customFormat="1">
      <c r="A613" s="13"/>
      <c r="B613" s="239"/>
      <c r="C613" s="240"/>
      <c r="D613" s="232" t="s">
        <v>161</v>
      </c>
      <c r="E613" s="241" t="s">
        <v>1</v>
      </c>
      <c r="F613" s="242" t="s">
        <v>516</v>
      </c>
      <c r="G613" s="240"/>
      <c r="H613" s="241" t="s">
        <v>1</v>
      </c>
      <c r="I613" s="243"/>
      <c r="J613" s="240"/>
      <c r="K613" s="240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161</v>
      </c>
      <c r="AU613" s="248" t="s">
        <v>146</v>
      </c>
      <c r="AV613" s="13" t="s">
        <v>14</v>
      </c>
      <c r="AW613" s="13" t="s">
        <v>33</v>
      </c>
      <c r="AX613" s="13" t="s">
        <v>77</v>
      </c>
      <c r="AY613" s="248" t="s">
        <v>145</v>
      </c>
    </row>
    <row r="614" s="14" customFormat="1">
      <c r="A614" s="14"/>
      <c r="B614" s="249"/>
      <c r="C614" s="250"/>
      <c r="D614" s="232" t="s">
        <v>161</v>
      </c>
      <c r="E614" s="251" t="s">
        <v>1</v>
      </c>
      <c r="F614" s="252" t="s">
        <v>517</v>
      </c>
      <c r="G614" s="250"/>
      <c r="H614" s="253">
        <v>5.5999999999999996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161</v>
      </c>
      <c r="AU614" s="259" t="s">
        <v>146</v>
      </c>
      <c r="AV614" s="14" t="s">
        <v>86</v>
      </c>
      <c r="AW614" s="14" t="s">
        <v>33</v>
      </c>
      <c r="AX614" s="14" t="s">
        <v>77</v>
      </c>
      <c r="AY614" s="259" t="s">
        <v>145</v>
      </c>
    </row>
    <row r="615" s="15" customFormat="1">
      <c r="A615" s="15"/>
      <c r="B615" s="260"/>
      <c r="C615" s="261"/>
      <c r="D615" s="232" t="s">
        <v>161</v>
      </c>
      <c r="E615" s="262" t="s">
        <v>1</v>
      </c>
      <c r="F615" s="263" t="s">
        <v>165</v>
      </c>
      <c r="G615" s="261"/>
      <c r="H615" s="264">
        <v>5.5999999999999996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161</v>
      </c>
      <c r="AU615" s="270" t="s">
        <v>146</v>
      </c>
      <c r="AV615" s="15" t="s">
        <v>155</v>
      </c>
      <c r="AW615" s="15" t="s">
        <v>33</v>
      </c>
      <c r="AX615" s="15" t="s">
        <v>14</v>
      </c>
      <c r="AY615" s="270" t="s">
        <v>145</v>
      </c>
    </row>
    <row r="616" s="2" customFormat="1" ht="24.15" customHeight="1">
      <c r="A616" s="39"/>
      <c r="B616" s="40"/>
      <c r="C616" s="219" t="s">
        <v>518</v>
      </c>
      <c r="D616" s="219" t="s">
        <v>150</v>
      </c>
      <c r="E616" s="220" t="s">
        <v>519</v>
      </c>
      <c r="F616" s="221" t="s">
        <v>520</v>
      </c>
      <c r="G616" s="222" t="s">
        <v>193</v>
      </c>
      <c r="H616" s="223">
        <v>5.5999999999999996</v>
      </c>
      <c r="I616" s="224"/>
      <c r="J616" s="225">
        <f>ROUND(I616*H616,2)</f>
        <v>0</v>
      </c>
      <c r="K616" s="221" t="s">
        <v>154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0.040000000000000001</v>
      </c>
      <c r="T616" s="229">
        <f>S616*H616</f>
        <v>0.22399999999999998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155</v>
      </c>
      <c r="AT616" s="230" t="s">
        <v>150</v>
      </c>
      <c r="AU616" s="230" t="s">
        <v>146</v>
      </c>
      <c r="AY616" s="18" t="s">
        <v>145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14</v>
      </c>
      <c r="BK616" s="231">
        <f>ROUND(I616*H616,2)</f>
        <v>0</v>
      </c>
      <c r="BL616" s="18" t="s">
        <v>155</v>
      </c>
      <c r="BM616" s="230" t="s">
        <v>521</v>
      </c>
    </row>
    <row r="617" s="2" customFormat="1">
      <c r="A617" s="39"/>
      <c r="B617" s="40"/>
      <c r="C617" s="41"/>
      <c r="D617" s="232" t="s">
        <v>157</v>
      </c>
      <c r="E617" s="41"/>
      <c r="F617" s="233" t="s">
        <v>522</v>
      </c>
      <c r="G617" s="41"/>
      <c r="H617" s="41"/>
      <c r="I617" s="234"/>
      <c r="J617" s="41"/>
      <c r="K617" s="41"/>
      <c r="L617" s="45"/>
      <c r="M617" s="235"/>
      <c r="N617" s="236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157</v>
      </c>
      <c r="AU617" s="18" t="s">
        <v>146</v>
      </c>
    </row>
    <row r="618" s="2" customFormat="1">
      <c r="A618" s="39"/>
      <c r="B618" s="40"/>
      <c r="C618" s="41"/>
      <c r="D618" s="237" t="s">
        <v>159</v>
      </c>
      <c r="E618" s="41"/>
      <c r="F618" s="238" t="s">
        <v>523</v>
      </c>
      <c r="G618" s="41"/>
      <c r="H618" s="41"/>
      <c r="I618" s="234"/>
      <c r="J618" s="41"/>
      <c r="K618" s="41"/>
      <c r="L618" s="45"/>
      <c r="M618" s="235"/>
      <c r="N618" s="23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159</v>
      </c>
      <c r="AU618" s="18" t="s">
        <v>146</v>
      </c>
    </row>
    <row r="619" s="13" customFormat="1">
      <c r="A619" s="13"/>
      <c r="B619" s="239"/>
      <c r="C619" s="240"/>
      <c r="D619" s="232" t="s">
        <v>161</v>
      </c>
      <c r="E619" s="241" t="s">
        <v>1</v>
      </c>
      <c r="F619" s="242" t="s">
        <v>515</v>
      </c>
      <c r="G619" s="240"/>
      <c r="H619" s="241" t="s">
        <v>1</v>
      </c>
      <c r="I619" s="243"/>
      <c r="J619" s="240"/>
      <c r="K619" s="240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161</v>
      </c>
      <c r="AU619" s="248" t="s">
        <v>146</v>
      </c>
      <c r="AV619" s="13" t="s">
        <v>14</v>
      </c>
      <c r="AW619" s="13" t="s">
        <v>33</v>
      </c>
      <c r="AX619" s="13" t="s">
        <v>77</v>
      </c>
      <c r="AY619" s="248" t="s">
        <v>145</v>
      </c>
    </row>
    <row r="620" s="13" customFormat="1">
      <c r="A620" s="13"/>
      <c r="B620" s="239"/>
      <c r="C620" s="240"/>
      <c r="D620" s="232" t="s">
        <v>161</v>
      </c>
      <c r="E620" s="241" t="s">
        <v>1</v>
      </c>
      <c r="F620" s="242" t="s">
        <v>516</v>
      </c>
      <c r="G620" s="240"/>
      <c r="H620" s="241" t="s">
        <v>1</v>
      </c>
      <c r="I620" s="243"/>
      <c r="J620" s="240"/>
      <c r="K620" s="240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161</v>
      </c>
      <c r="AU620" s="248" t="s">
        <v>146</v>
      </c>
      <c r="AV620" s="13" t="s">
        <v>14</v>
      </c>
      <c r="AW620" s="13" t="s">
        <v>33</v>
      </c>
      <c r="AX620" s="13" t="s">
        <v>77</v>
      </c>
      <c r="AY620" s="248" t="s">
        <v>145</v>
      </c>
    </row>
    <row r="621" s="14" customFormat="1">
      <c r="A621" s="14"/>
      <c r="B621" s="249"/>
      <c r="C621" s="250"/>
      <c r="D621" s="232" t="s">
        <v>161</v>
      </c>
      <c r="E621" s="251" t="s">
        <v>1</v>
      </c>
      <c r="F621" s="252" t="s">
        <v>517</v>
      </c>
      <c r="G621" s="250"/>
      <c r="H621" s="253">
        <v>5.5999999999999996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9" t="s">
        <v>161</v>
      </c>
      <c r="AU621" s="259" t="s">
        <v>146</v>
      </c>
      <c r="AV621" s="14" t="s">
        <v>86</v>
      </c>
      <c r="AW621" s="14" t="s">
        <v>33</v>
      </c>
      <c r="AX621" s="14" t="s">
        <v>77</v>
      </c>
      <c r="AY621" s="259" t="s">
        <v>145</v>
      </c>
    </row>
    <row r="622" s="15" customFormat="1">
      <c r="A622" s="15"/>
      <c r="B622" s="260"/>
      <c r="C622" s="261"/>
      <c r="D622" s="232" t="s">
        <v>161</v>
      </c>
      <c r="E622" s="262" t="s">
        <v>1</v>
      </c>
      <c r="F622" s="263" t="s">
        <v>165</v>
      </c>
      <c r="G622" s="261"/>
      <c r="H622" s="264">
        <v>5.5999999999999996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0" t="s">
        <v>161</v>
      </c>
      <c r="AU622" s="270" t="s">
        <v>146</v>
      </c>
      <c r="AV622" s="15" t="s">
        <v>155</v>
      </c>
      <c r="AW622" s="15" t="s">
        <v>33</v>
      </c>
      <c r="AX622" s="15" t="s">
        <v>14</v>
      </c>
      <c r="AY622" s="270" t="s">
        <v>145</v>
      </c>
    </row>
    <row r="623" s="2" customFormat="1" ht="24.15" customHeight="1">
      <c r="A623" s="39"/>
      <c r="B623" s="40"/>
      <c r="C623" s="219" t="s">
        <v>524</v>
      </c>
      <c r="D623" s="219" t="s">
        <v>150</v>
      </c>
      <c r="E623" s="220" t="s">
        <v>525</v>
      </c>
      <c r="F623" s="221" t="s">
        <v>526</v>
      </c>
      <c r="G623" s="222" t="s">
        <v>193</v>
      </c>
      <c r="H623" s="223">
        <v>6</v>
      </c>
      <c r="I623" s="224"/>
      <c r="J623" s="225">
        <f>ROUND(I623*H623,2)</f>
        <v>0</v>
      </c>
      <c r="K623" s="221" t="s">
        <v>154</v>
      </c>
      <c r="L623" s="45"/>
      <c r="M623" s="226" t="s">
        <v>1</v>
      </c>
      <c r="N623" s="227" t="s">
        <v>42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0.0060000000000000001</v>
      </c>
      <c r="T623" s="229">
        <f>S623*H623</f>
        <v>0.036000000000000004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155</v>
      </c>
      <c r="AT623" s="230" t="s">
        <v>150</v>
      </c>
      <c r="AU623" s="230" t="s">
        <v>146</v>
      </c>
      <c r="AY623" s="18" t="s">
        <v>145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14</v>
      </c>
      <c r="BK623" s="231">
        <f>ROUND(I623*H623,2)</f>
        <v>0</v>
      </c>
      <c r="BL623" s="18" t="s">
        <v>155</v>
      </c>
      <c r="BM623" s="230" t="s">
        <v>527</v>
      </c>
    </row>
    <row r="624" s="2" customFormat="1">
      <c r="A624" s="39"/>
      <c r="B624" s="40"/>
      <c r="C624" s="41"/>
      <c r="D624" s="232" t="s">
        <v>157</v>
      </c>
      <c r="E624" s="41"/>
      <c r="F624" s="233" t="s">
        <v>528</v>
      </c>
      <c r="G624" s="41"/>
      <c r="H624" s="41"/>
      <c r="I624" s="234"/>
      <c r="J624" s="41"/>
      <c r="K624" s="41"/>
      <c r="L624" s="45"/>
      <c r="M624" s="235"/>
      <c r="N624" s="236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157</v>
      </c>
      <c r="AU624" s="18" t="s">
        <v>146</v>
      </c>
    </row>
    <row r="625" s="2" customFormat="1">
      <c r="A625" s="39"/>
      <c r="B625" s="40"/>
      <c r="C625" s="41"/>
      <c r="D625" s="237" t="s">
        <v>159</v>
      </c>
      <c r="E625" s="41"/>
      <c r="F625" s="238" t="s">
        <v>529</v>
      </c>
      <c r="G625" s="41"/>
      <c r="H625" s="41"/>
      <c r="I625" s="234"/>
      <c r="J625" s="41"/>
      <c r="K625" s="41"/>
      <c r="L625" s="45"/>
      <c r="M625" s="235"/>
      <c r="N625" s="23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159</v>
      </c>
      <c r="AU625" s="18" t="s">
        <v>146</v>
      </c>
    </row>
    <row r="626" s="13" customFormat="1">
      <c r="A626" s="13"/>
      <c r="B626" s="239"/>
      <c r="C626" s="240"/>
      <c r="D626" s="232" t="s">
        <v>161</v>
      </c>
      <c r="E626" s="241" t="s">
        <v>1</v>
      </c>
      <c r="F626" s="242" t="s">
        <v>238</v>
      </c>
      <c r="G626" s="240"/>
      <c r="H626" s="241" t="s">
        <v>1</v>
      </c>
      <c r="I626" s="243"/>
      <c r="J626" s="240"/>
      <c r="K626" s="240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161</v>
      </c>
      <c r="AU626" s="248" t="s">
        <v>146</v>
      </c>
      <c r="AV626" s="13" t="s">
        <v>14</v>
      </c>
      <c r="AW626" s="13" t="s">
        <v>33</v>
      </c>
      <c r="AX626" s="13" t="s">
        <v>77</v>
      </c>
      <c r="AY626" s="248" t="s">
        <v>145</v>
      </c>
    </row>
    <row r="627" s="13" customFormat="1">
      <c r="A627" s="13"/>
      <c r="B627" s="239"/>
      <c r="C627" s="240"/>
      <c r="D627" s="232" t="s">
        <v>161</v>
      </c>
      <c r="E627" s="241" t="s">
        <v>1</v>
      </c>
      <c r="F627" s="242" t="s">
        <v>243</v>
      </c>
      <c r="G627" s="240"/>
      <c r="H627" s="241" t="s">
        <v>1</v>
      </c>
      <c r="I627" s="243"/>
      <c r="J627" s="240"/>
      <c r="K627" s="240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161</v>
      </c>
      <c r="AU627" s="248" t="s">
        <v>146</v>
      </c>
      <c r="AV627" s="13" t="s">
        <v>14</v>
      </c>
      <c r="AW627" s="13" t="s">
        <v>33</v>
      </c>
      <c r="AX627" s="13" t="s">
        <v>77</v>
      </c>
      <c r="AY627" s="248" t="s">
        <v>145</v>
      </c>
    </row>
    <row r="628" s="14" customFormat="1">
      <c r="A628" s="14"/>
      <c r="B628" s="249"/>
      <c r="C628" s="250"/>
      <c r="D628" s="232" t="s">
        <v>161</v>
      </c>
      <c r="E628" s="251" t="s">
        <v>1</v>
      </c>
      <c r="F628" s="252" t="s">
        <v>530</v>
      </c>
      <c r="G628" s="250"/>
      <c r="H628" s="253">
        <v>2.3999999999999999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161</v>
      </c>
      <c r="AU628" s="259" t="s">
        <v>146</v>
      </c>
      <c r="AV628" s="14" t="s">
        <v>86</v>
      </c>
      <c r="AW628" s="14" t="s">
        <v>33</v>
      </c>
      <c r="AX628" s="14" t="s">
        <v>77</v>
      </c>
      <c r="AY628" s="259" t="s">
        <v>145</v>
      </c>
    </row>
    <row r="629" s="13" customFormat="1">
      <c r="A629" s="13"/>
      <c r="B629" s="239"/>
      <c r="C629" s="240"/>
      <c r="D629" s="232" t="s">
        <v>161</v>
      </c>
      <c r="E629" s="241" t="s">
        <v>1</v>
      </c>
      <c r="F629" s="242" t="s">
        <v>241</v>
      </c>
      <c r="G629" s="240"/>
      <c r="H629" s="241" t="s">
        <v>1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161</v>
      </c>
      <c r="AU629" s="248" t="s">
        <v>146</v>
      </c>
      <c r="AV629" s="13" t="s">
        <v>14</v>
      </c>
      <c r="AW629" s="13" t="s">
        <v>33</v>
      </c>
      <c r="AX629" s="13" t="s">
        <v>77</v>
      </c>
      <c r="AY629" s="248" t="s">
        <v>145</v>
      </c>
    </row>
    <row r="630" s="14" customFormat="1">
      <c r="A630" s="14"/>
      <c r="B630" s="249"/>
      <c r="C630" s="250"/>
      <c r="D630" s="232" t="s">
        <v>161</v>
      </c>
      <c r="E630" s="251" t="s">
        <v>1</v>
      </c>
      <c r="F630" s="252" t="s">
        <v>531</v>
      </c>
      <c r="G630" s="250"/>
      <c r="H630" s="253">
        <v>1.2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161</v>
      </c>
      <c r="AU630" s="259" t="s">
        <v>146</v>
      </c>
      <c r="AV630" s="14" t="s">
        <v>86</v>
      </c>
      <c r="AW630" s="14" t="s">
        <v>33</v>
      </c>
      <c r="AX630" s="14" t="s">
        <v>77</v>
      </c>
      <c r="AY630" s="259" t="s">
        <v>145</v>
      </c>
    </row>
    <row r="631" s="13" customFormat="1">
      <c r="A631" s="13"/>
      <c r="B631" s="239"/>
      <c r="C631" s="240"/>
      <c r="D631" s="232" t="s">
        <v>161</v>
      </c>
      <c r="E631" s="241" t="s">
        <v>1</v>
      </c>
      <c r="F631" s="242" t="s">
        <v>242</v>
      </c>
      <c r="G631" s="240"/>
      <c r="H631" s="241" t="s">
        <v>1</v>
      </c>
      <c r="I631" s="243"/>
      <c r="J631" s="240"/>
      <c r="K631" s="240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161</v>
      </c>
      <c r="AU631" s="248" t="s">
        <v>146</v>
      </c>
      <c r="AV631" s="13" t="s">
        <v>14</v>
      </c>
      <c r="AW631" s="13" t="s">
        <v>33</v>
      </c>
      <c r="AX631" s="13" t="s">
        <v>77</v>
      </c>
      <c r="AY631" s="248" t="s">
        <v>145</v>
      </c>
    </row>
    <row r="632" s="14" customFormat="1">
      <c r="A632" s="14"/>
      <c r="B632" s="249"/>
      <c r="C632" s="250"/>
      <c r="D632" s="232" t="s">
        <v>161</v>
      </c>
      <c r="E632" s="251" t="s">
        <v>1</v>
      </c>
      <c r="F632" s="252" t="s">
        <v>531</v>
      </c>
      <c r="G632" s="250"/>
      <c r="H632" s="253">
        <v>1.2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161</v>
      </c>
      <c r="AU632" s="259" t="s">
        <v>146</v>
      </c>
      <c r="AV632" s="14" t="s">
        <v>86</v>
      </c>
      <c r="AW632" s="14" t="s">
        <v>33</v>
      </c>
      <c r="AX632" s="14" t="s">
        <v>77</v>
      </c>
      <c r="AY632" s="259" t="s">
        <v>145</v>
      </c>
    </row>
    <row r="633" s="13" customFormat="1">
      <c r="A633" s="13"/>
      <c r="B633" s="239"/>
      <c r="C633" s="240"/>
      <c r="D633" s="232" t="s">
        <v>161</v>
      </c>
      <c r="E633" s="241" t="s">
        <v>1</v>
      </c>
      <c r="F633" s="242" t="s">
        <v>239</v>
      </c>
      <c r="G633" s="240"/>
      <c r="H633" s="241" t="s">
        <v>1</v>
      </c>
      <c r="I633" s="243"/>
      <c r="J633" s="240"/>
      <c r="K633" s="240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161</v>
      </c>
      <c r="AU633" s="248" t="s">
        <v>146</v>
      </c>
      <c r="AV633" s="13" t="s">
        <v>14</v>
      </c>
      <c r="AW633" s="13" t="s">
        <v>33</v>
      </c>
      <c r="AX633" s="13" t="s">
        <v>77</v>
      </c>
      <c r="AY633" s="248" t="s">
        <v>145</v>
      </c>
    </row>
    <row r="634" s="14" customFormat="1">
      <c r="A634" s="14"/>
      <c r="B634" s="249"/>
      <c r="C634" s="250"/>
      <c r="D634" s="232" t="s">
        <v>161</v>
      </c>
      <c r="E634" s="251" t="s">
        <v>1</v>
      </c>
      <c r="F634" s="252" t="s">
        <v>531</v>
      </c>
      <c r="G634" s="250"/>
      <c r="H634" s="253">
        <v>1.2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161</v>
      </c>
      <c r="AU634" s="259" t="s">
        <v>146</v>
      </c>
      <c r="AV634" s="14" t="s">
        <v>86</v>
      </c>
      <c r="AW634" s="14" t="s">
        <v>33</v>
      </c>
      <c r="AX634" s="14" t="s">
        <v>77</v>
      </c>
      <c r="AY634" s="259" t="s">
        <v>145</v>
      </c>
    </row>
    <row r="635" s="15" customFormat="1">
      <c r="A635" s="15"/>
      <c r="B635" s="260"/>
      <c r="C635" s="261"/>
      <c r="D635" s="232" t="s">
        <v>161</v>
      </c>
      <c r="E635" s="262" t="s">
        <v>1</v>
      </c>
      <c r="F635" s="263" t="s">
        <v>165</v>
      </c>
      <c r="G635" s="261"/>
      <c r="H635" s="264">
        <v>6</v>
      </c>
      <c r="I635" s="265"/>
      <c r="J635" s="261"/>
      <c r="K635" s="261"/>
      <c r="L635" s="266"/>
      <c r="M635" s="267"/>
      <c r="N635" s="268"/>
      <c r="O635" s="268"/>
      <c r="P635" s="268"/>
      <c r="Q635" s="268"/>
      <c r="R635" s="268"/>
      <c r="S635" s="268"/>
      <c r="T635" s="26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0" t="s">
        <v>161</v>
      </c>
      <c r="AU635" s="270" t="s">
        <v>146</v>
      </c>
      <c r="AV635" s="15" t="s">
        <v>155</v>
      </c>
      <c r="AW635" s="15" t="s">
        <v>33</v>
      </c>
      <c r="AX635" s="15" t="s">
        <v>14</v>
      </c>
      <c r="AY635" s="270" t="s">
        <v>145</v>
      </c>
    </row>
    <row r="636" s="2" customFormat="1" ht="37.8" customHeight="1">
      <c r="A636" s="39"/>
      <c r="B636" s="40"/>
      <c r="C636" s="219" t="s">
        <v>532</v>
      </c>
      <c r="D636" s="219" t="s">
        <v>150</v>
      </c>
      <c r="E636" s="220" t="s">
        <v>533</v>
      </c>
      <c r="F636" s="221" t="s">
        <v>534</v>
      </c>
      <c r="G636" s="222" t="s">
        <v>175</v>
      </c>
      <c r="H636" s="223">
        <v>47.420000000000002</v>
      </c>
      <c r="I636" s="224"/>
      <c r="J636" s="225">
        <f>ROUND(I636*H636,2)</f>
        <v>0</v>
      </c>
      <c r="K636" s="221" t="s">
        <v>154</v>
      </c>
      <c r="L636" s="45"/>
      <c r="M636" s="226" t="s">
        <v>1</v>
      </c>
      <c r="N636" s="227" t="s">
        <v>42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0.0040000000000000001</v>
      </c>
      <c r="T636" s="229">
        <f>S636*H636</f>
        <v>0.18968000000000002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155</v>
      </c>
      <c r="AT636" s="230" t="s">
        <v>150</v>
      </c>
      <c r="AU636" s="230" t="s">
        <v>146</v>
      </c>
      <c r="AY636" s="18" t="s">
        <v>145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14</v>
      </c>
      <c r="BK636" s="231">
        <f>ROUND(I636*H636,2)</f>
        <v>0</v>
      </c>
      <c r="BL636" s="18" t="s">
        <v>155</v>
      </c>
      <c r="BM636" s="230" t="s">
        <v>535</v>
      </c>
    </row>
    <row r="637" s="2" customFormat="1">
      <c r="A637" s="39"/>
      <c r="B637" s="40"/>
      <c r="C637" s="41"/>
      <c r="D637" s="232" t="s">
        <v>157</v>
      </c>
      <c r="E637" s="41"/>
      <c r="F637" s="233" t="s">
        <v>536</v>
      </c>
      <c r="G637" s="41"/>
      <c r="H637" s="41"/>
      <c r="I637" s="234"/>
      <c r="J637" s="41"/>
      <c r="K637" s="41"/>
      <c r="L637" s="45"/>
      <c r="M637" s="235"/>
      <c r="N637" s="23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157</v>
      </c>
      <c r="AU637" s="18" t="s">
        <v>146</v>
      </c>
    </row>
    <row r="638" s="2" customFormat="1">
      <c r="A638" s="39"/>
      <c r="B638" s="40"/>
      <c r="C638" s="41"/>
      <c r="D638" s="237" t="s">
        <v>159</v>
      </c>
      <c r="E638" s="41"/>
      <c r="F638" s="238" t="s">
        <v>537</v>
      </c>
      <c r="G638" s="41"/>
      <c r="H638" s="41"/>
      <c r="I638" s="234"/>
      <c r="J638" s="41"/>
      <c r="K638" s="41"/>
      <c r="L638" s="45"/>
      <c r="M638" s="235"/>
      <c r="N638" s="23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159</v>
      </c>
      <c r="AU638" s="18" t="s">
        <v>146</v>
      </c>
    </row>
    <row r="639" s="13" customFormat="1">
      <c r="A639" s="13"/>
      <c r="B639" s="239"/>
      <c r="C639" s="240"/>
      <c r="D639" s="232" t="s">
        <v>161</v>
      </c>
      <c r="E639" s="241" t="s">
        <v>1</v>
      </c>
      <c r="F639" s="242" t="s">
        <v>162</v>
      </c>
      <c r="G639" s="240"/>
      <c r="H639" s="241" t="s">
        <v>1</v>
      </c>
      <c r="I639" s="243"/>
      <c r="J639" s="240"/>
      <c r="K639" s="240"/>
      <c r="L639" s="244"/>
      <c r="M639" s="245"/>
      <c r="N639" s="246"/>
      <c r="O639" s="246"/>
      <c r="P639" s="246"/>
      <c r="Q639" s="246"/>
      <c r="R639" s="246"/>
      <c r="S639" s="246"/>
      <c r="T639" s="24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8" t="s">
        <v>161</v>
      </c>
      <c r="AU639" s="248" t="s">
        <v>146</v>
      </c>
      <c r="AV639" s="13" t="s">
        <v>14</v>
      </c>
      <c r="AW639" s="13" t="s">
        <v>33</v>
      </c>
      <c r="AX639" s="13" t="s">
        <v>77</v>
      </c>
      <c r="AY639" s="248" t="s">
        <v>145</v>
      </c>
    </row>
    <row r="640" s="13" customFormat="1">
      <c r="A640" s="13"/>
      <c r="B640" s="239"/>
      <c r="C640" s="240"/>
      <c r="D640" s="232" t="s">
        <v>161</v>
      </c>
      <c r="E640" s="241" t="s">
        <v>1</v>
      </c>
      <c r="F640" s="242" t="s">
        <v>222</v>
      </c>
      <c r="G640" s="240"/>
      <c r="H640" s="241" t="s">
        <v>1</v>
      </c>
      <c r="I640" s="243"/>
      <c r="J640" s="240"/>
      <c r="K640" s="240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161</v>
      </c>
      <c r="AU640" s="248" t="s">
        <v>146</v>
      </c>
      <c r="AV640" s="13" t="s">
        <v>14</v>
      </c>
      <c r="AW640" s="13" t="s">
        <v>33</v>
      </c>
      <c r="AX640" s="13" t="s">
        <v>77</v>
      </c>
      <c r="AY640" s="248" t="s">
        <v>145</v>
      </c>
    </row>
    <row r="641" s="14" customFormat="1">
      <c r="A641" s="14"/>
      <c r="B641" s="249"/>
      <c r="C641" s="250"/>
      <c r="D641" s="232" t="s">
        <v>161</v>
      </c>
      <c r="E641" s="251" t="s">
        <v>1</v>
      </c>
      <c r="F641" s="252" t="s">
        <v>538</v>
      </c>
      <c r="G641" s="250"/>
      <c r="H641" s="253">
        <v>47.420000000000002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161</v>
      </c>
      <c r="AU641" s="259" t="s">
        <v>146</v>
      </c>
      <c r="AV641" s="14" t="s">
        <v>86</v>
      </c>
      <c r="AW641" s="14" t="s">
        <v>33</v>
      </c>
      <c r="AX641" s="14" t="s">
        <v>77</v>
      </c>
      <c r="AY641" s="259" t="s">
        <v>145</v>
      </c>
    </row>
    <row r="642" s="15" customFormat="1">
      <c r="A642" s="15"/>
      <c r="B642" s="260"/>
      <c r="C642" s="261"/>
      <c r="D642" s="232" t="s">
        <v>161</v>
      </c>
      <c r="E642" s="262" t="s">
        <v>1</v>
      </c>
      <c r="F642" s="263" t="s">
        <v>165</v>
      </c>
      <c r="G642" s="261"/>
      <c r="H642" s="264">
        <v>47.420000000000002</v>
      </c>
      <c r="I642" s="265"/>
      <c r="J642" s="261"/>
      <c r="K642" s="261"/>
      <c r="L642" s="266"/>
      <c r="M642" s="267"/>
      <c r="N642" s="268"/>
      <c r="O642" s="268"/>
      <c r="P642" s="268"/>
      <c r="Q642" s="268"/>
      <c r="R642" s="268"/>
      <c r="S642" s="268"/>
      <c r="T642" s="269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0" t="s">
        <v>161</v>
      </c>
      <c r="AU642" s="270" t="s">
        <v>146</v>
      </c>
      <c r="AV642" s="15" t="s">
        <v>155</v>
      </c>
      <c r="AW642" s="15" t="s">
        <v>33</v>
      </c>
      <c r="AX642" s="15" t="s">
        <v>14</v>
      </c>
      <c r="AY642" s="270" t="s">
        <v>145</v>
      </c>
    </row>
    <row r="643" s="2" customFormat="1" ht="37.8" customHeight="1">
      <c r="A643" s="39"/>
      <c r="B643" s="40"/>
      <c r="C643" s="219" t="s">
        <v>539</v>
      </c>
      <c r="D643" s="219" t="s">
        <v>150</v>
      </c>
      <c r="E643" s="220" t="s">
        <v>540</v>
      </c>
      <c r="F643" s="221" t="s">
        <v>541</v>
      </c>
      <c r="G643" s="222" t="s">
        <v>175</v>
      </c>
      <c r="H643" s="223">
        <v>173.12299999999999</v>
      </c>
      <c r="I643" s="224"/>
      <c r="J643" s="225">
        <f>ROUND(I643*H643,2)</f>
        <v>0</v>
      </c>
      <c r="K643" s="221" t="s">
        <v>154</v>
      </c>
      <c r="L643" s="45"/>
      <c r="M643" s="226" t="s">
        <v>1</v>
      </c>
      <c r="N643" s="227" t="s">
        <v>42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0.0040000000000000001</v>
      </c>
      <c r="T643" s="229">
        <f>S643*H643</f>
        <v>0.692492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155</v>
      </c>
      <c r="AT643" s="230" t="s">
        <v>150</v>
      </c>
      <c r="AU643" s="230" t="s">
        <v>146</v>
      </c>
      <c r="AY643" s="18" t="s">
        <v>145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14</v>
      </c>
      <c r="BK643" s="231">
        <f>ROUND(I643*H643,2)</f>
        <v>0</v>
      </c>
      <c r="BL643" s="18" t="s">
        <v>155</v>
      </c>
      <c r="BM643" s="230" t="s">
        <v>542</v>
      </c>
    </row>
    <row r="644" s="2" customFormat="1">
      <c r="A644" s="39"/>
      <c r="B644" s="40"/>
      <c r="C644" s="41"/>
      <c r="D644" s="232" t="s">
        <v>157</v>
      </c>
      <c r="E644" s="41"/>
      <c r="F644" s="233" t="s">
        <v>543</v>
      </c>
      <c r="G644" s="41"/>
      <c r="H644" s="41"/>
      <c r="I644" s="234"/>
      <c r="J644" s="41"/>
      <c r="K644" s="41"/>
      <c r="L644" s="45"/>
      <c r="M644" s="235"/>
      <c r="N644" s="236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157</v>
      </c>
      <c r="AU644" s="18" t="s">
        <v>146</v>
      </c>
    </row>
    <row r="645" s="2" customFormat="1">
      <c r="A645" s="39"/>
      <c r="B645" s="40"/>
      <c r="C645" s="41"/>
      <c r="D645" s="237" t="s">
        <v>159</v>
      </c>
      <c r="E645" s="41"/>
      <c r="F645" s="238" t="s">
        <v>544</v>
      </c>
      <c r="G645" s="41"/>
      <c r="H645" s="41"/>
      <c r="I645" s="234"/>
      <c r="J645" s="41"/>
      <c r="K645" s="41"/>
      <c r="L645" s="45"/>
      <c r="M645" s="235"/>
      <c r="N645" s="23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159</v>
      </c>
      <c r="AU645" s="18" t="s">
        <v>146</v>
      </c>
    </row>
    <row r="646" s="13" customFormat="1">
      <c r="A646" s="13"/>
      <c r="B646" s="239"/>
      <c r="C646" s="240"/>
      <c r="D646" s="232" t="s">
        <v>161</v>
      </c>
      <c r="E646" s="241" t="s">
        <v>1</v>
      </c>
      <c r="F646" s="242" t="s">
        <v>162</v>
      </c>
      <c r="G646" s="240"/>
      <c r="H646" s="241" t="s">
        <v>1</v>
      </c>
      <c r="I646" s="243"/>
      <c r="J646" s="240"/>
      <c r="K646" s="240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161</v>
      </c>
      <c r="AU646" s="248" t="s">
        <v>146</v>
      </c>
      <c r="AV646" s="13" t="s">
        <v>14</v>
      </c>
      <c r="AW646" s="13" t="s">
        <v>33</v>
      </c>
      <c r="AX646" s="13" t="s">
        <v>77</v>
      </c>
      <c r="AY646" s="248" t="s">
        <v>145</v>
      </c>
    </row>
    <row r="647" s="13" customFormat="1">
      <c r="A647" s="13"/>
      <c r="B647" s="239"/>
      <c r="C647" s="240"/>
      <c r="D647" s="232" t="s">
        <v>161</v>
      </c>
      <c r="E647" s="241" t="s">
        <v>1</v>
      </c>
      <c r="F647" s="242" t="s">
        <v>545</v>
      </c>
      <c r="G647" s="240"/>
      <c r="H647" s="241" t="s">
        <v>1</v>
      </c>
      <c r="I647" s="243"/>
      <c r="J647" s="240"/>
      <c r="K647" s="240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161</v>
      </c>
      <c r="AU647" s="248" t="s">
        <v>146</v>
      </c>
      <c r="AV647" s="13" t="s">
        <v>14</v>
      </c>
      <c r="AW647" s="13" t="s">
        <v>33</v>
      </c>
      <c r="AX647" s="13" t="s">
        <v>77</v>
      </c>
      <c r="AY647" s="248" t="s">
        <v>145</v>
      </c>
    </row>
    <row r="648" s="14" customFormat="1">
      <c r="A648" s="14"/>
      <c r="B648" s="249"/>
      <c r="C648" s="250"/>
      <c r="D648" s="232" t="s">
        <v>161</v>
      </c>
      <c r="E648" s="251" t="s">
        <v>1</v>
      </c>
      <c r="F648" s="252" t="s">
        <v>546</v>
      </c>
      <c r="G648" s="250"/>
      <c r="H648" s="253">
        <v>43.289999999999999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161</v>
      </c>
      <c r="AU648" s="259" t="s">
        <v>146</v>
      </c>
      <c r="AV648" s="14" t="s">
        <v>86</v>
      </c>
      <c r="AW648" s="14" t="s">
        <v>33</v>
      </c>
      <c r="AX648" s="14" t="s">
        <v>77</v>
      </c>
      <c r="AY648" s="259" t="s">
        <v>145</v>
      </c>
    </row>
    <row r="649" s="14" customFormat="1">
      <c r="A649" s="14"/>
      <c r="B649" s="249"/>
      <c r="C649" s="250"/>
      <c r="D649" s="232" t="s">
        <v>161</v>
      </c>
      <c r="E649" s="251" t="s">
        <v>1</v>
      </c>
      <c r="F649" s="252" t="s">
        <v>547</v>
      </c>
      <c r="G649" s="250"/>
      <c r="H649" s="253">
        <v>2.4620000000000002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161</v>
      </c>
      <c r="AU649" s="259" t="s">
        <v>146</v>
      </c>
      <c r="AV649" s="14" t="s">
        <v>86</v>
      </c>
      <c r="AW649" s="14" t="s">
        <v>33</v>
      </c>
      <c r="AX649" s="14" t="s">
        <v>77</v>
      </c>
      <c r="AY649" s="259" t="s">
        <v>145</v>
      </c>
    </row>
    <row r="650" s="14" customFormat="1">
      <c r="A650" s="14"/>
      <c r="B650" s="249"/>
      <c r="C650" s="250"/>
      <c r="D650" s="232" t="s">
        <v>161</v>
      </c>
      <c r="E650" s="251" t="s">
        <v>1</v>
      </c>
      <c r="F650" s="252" t="s">
        <v>548</v>
      </c>
      <c r="G650" s="250"/>
      <c r="H650" s="253">
        <v>-2.3639999999999999</v>
      </c>
      <c r="I650" s="254"/>
      <c r="J650" s="250"/>
      <c r="K650" s="250"/>
      <c r="L650" s="255"/>
      <c r="M650" s="256"/>
      <c r="N650" s="257"/>
      <c r="O650" s="257"/>
      <c r="P650" s="257"/>
      <c r="Q650" s="257"/>
      <c r="R650" s="257"/>
      <c r="S650" s="257"/>
      <c r="T650" s="25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9" t="s">
        <v>161</v>
      </c>
      <c r="AU650" s="259" t="s">
        <v>146</v>
      </c>
      <c r="AV650" s="14" t="s">
        <v>86</v>
      </c>
      <c r="AW650" s="14" t="s">
        <v>33</v>
      </c>
      <c r="AX650" s="14" t="s">
        <v>77</v>
      </c>
      <c r="AY650" s="259" t="s">
        <v>145</v>
      </c>
    </row>
    <row r="651" s="13" customFormat="1">
      <c r="A651" s="13"/>
      <c r="B651" s="239"/>
      <c r="C651" s="240"/>
      <c r="D651" s="232" t="s">
        <v>161</v>
      </c>
      <c r="E651" s="241" t="s">
        <v>1</v>
      </c>
      <c r="F651" s="242" t="s">
        <v>431</v>
      </c>
      <c r="G651" s="240"/>
      <c r="H651" s="241" t="s">
        <v>1</v>
      </c>
      <c r="I651" s="243"/>
      <c r="J651" s="240"/>
      <c r="K651" s="240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161</v>
      </c>
      <c r="AU651" s="248" t="s">
        <v>146</v>
      </c>
      <c r="AV651" s="13" t="s">
        <v>14</v>
      </c>
      <c r="AW651" s="13" t="s">
        <v>33</v>
      </c>
      <c r="AX651" s="13" t="s">
        <v>77</v>
      </c>
      <c r="AY651" s="248" t="s">
        <v>145</v>
      </c>
    </row>
    <row r="652" s="14" customFormat="1">
      <c r="A652" s="14"/>
      <c r="B652" s="249"/>
      <c r="C652" s="250"/>
      <c r="D652" s="232" t="s">
        <v>161</v>
      </c>
      <c r="E652" s="251" t="s">
        <v>1</v>
      </c>
      <c r="F652" s="252" t="s">
        <v>549</v>
      </c>
      <c r="G652" s="250"/>
      <c r="H652" s="253">
        <v>67.5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161</v>
      </c>
      <c r="AU652" s="259" t="s">
        <v>146</v>
      </c>
      <c r="AV652" s="14" t="s">
        <v>86</v>
      </c>
      <c r="AW652" s="14" t="s">
        <v>33</v>
      </c>
      <c r="AX652" s="14" t="s">
        <v>77</v>
      </c>
      <c r="AY652" s="259" t="s">
        <v>145</v>
      </c>
    </row>
    <row r="653" s="13" customFormat="1">
      <c r="A653" s="13"/>
      <c r="B653" s="239"/>
      <c r="C653" s="240"/>
      <c r="D653" s="232" t="s">
        <v>161</v>
      </c>
      <c r="E653" s="241" t="s">
        <v>1</v>
      </c>
      <c r="F653" s="242" t="s">
        <v>246</v>
      </c>
      <c r="G653" s="240"/>
      <c r="H653" s="241" t="s">
        <v>1</v>
      </c>
      <c r="I653" s="243"/>
      <c r="J653" s="240"/>
      <c r="K653" s="240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161</v>
      </c>
      <c r="AU653" s="248" t="s">
        <v>146</v>
      </c>
      <c r="AV653" s="13" t="s">
        <v>14</v>
      </c>
      <c r="AW653" s="13" t="s">
        <v>33</v>
      </c>
      <c r="AX653" s="13" t="s">
        <v>77</v>
      </c>
      <c r="AY653" s="248" t="s">
        <v>145</v>
      </c>
    </row>
    <row r="654" s="14" customFormat="1">
      <c r="A654" s="14"/>
      <c r="B654" s="249"/>
      <c r="C654" s="250"/>
      <c r="D654" s="232" t="s">
        <v>161</v>
      </c>
      <c r="E654" s="251" t="s">
        <v>1</v>
      </c>
      <c r="F654" s="252" t="s">
        <v>550</v>
      </c>
      <c r="G654" s="250"/>
      <c r="H654" s="253">
        <v>62.234999999999999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161</v>
      </c>
      <c r="AU654" s="259" t="s">
        <v>146</v>
      </c>
      <c r="AV654" s="14" t="s">
        <v>86</v>
      </c>
      <c r="AW654" s="14" t="s">
        <v>33</v>
      </c>
      <c r="AX654" s="14" t="s">
        <v>77</v>
      </c>
      <c r="AY654" s="259" t="s">
        <v>145</v>
      </c>
    </row>
    <row r="655" s="15" customFormat="1">
      <c r="A655" s="15"/>
      <c r="B655" s="260"/>
      <c r="C655" s="261"/>
      <c r="D655" s="232" t="s">
        <v>161</v>
      </c>
      <c r="E655" s="262" t="s">
        <v>1</v>
      </c>
      <c r="F655" s="263" t="s">
        <v>165</v>
      </c>
      <c r="G655" s="261"/>
      <c r="H655" s="264">
        <v>173.12299999999999</v>
      </c>
      <c r="I655" s="265"/>
      <c r="J655" s="261"/>
      <c r="K655" s="261"/>
      <c r="L655" s="266"/>
      <c r="M655" s="267"/>
      <c r="N655" s="268"/>
      <c r="O655" s="268"/>
      <c r="P655" s="268"/>
      <c r="Q655" s="268"/>
      <c r="R655" s="268"/>
      <c r="S655" s="268"/>
      <c r="T655" s="26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0" t="s">
        <v>161</v>
      </c>
      <c r="AU655" s="270" t="s">
        <v>146</v>
      </c>
      <c r="AV655" s="15" t="s">
        <v>155</v>
      </c>
      <c r="AW655" s="15" t="s">
        <v>33</v>
      </c>
      <c r="AX655" s="15" t="s">
        <v>14</v>
      </c>
      <c r="AY655" s="270" t="s">
        <v>145</v>
      </c>
    </row>
    <row r="656" s="2" customFormat="1" ht="16.5" customHeight="1">
      <c r="A656" s="39"/>
      <c r="B656" s="40"/>
      <c r="C656" s="219" t="s">
        <v>551</v>
      </c>
      <c r="D656" s="219" t="s">
        <v>150</v>
      </c>
      <c r="E656" s="220" t="s">
        <v>552</v>
      </c>
      <c r="F656" s="221" t="s">
        <v>553</v>
      </c>
      <c r="G656" s="222" t="s">
        <v>175</v>
      </c>
      <c r="H656" s="223">
        <v>39.566000000000002</v>
      </c>
      <c r="I656" s="224"/>
      <c r="J656" s="225">
        <f>ROUND(I656*H656,2)</f>
        <v>0</v>
      </c>
      <c r="K656" s="221" t="s">
        <v>154</v>
      </c>
      <c r="L656" s="45"/>
      <c r="M656" s="226" t="s">
        <v>1</v>
      </c>
      <c r="N656" s="227" t="s">
        <v>42</v>
      </c>
      <c r="O656" s="92"/>
      <c r="P656" s="228">
        <f>O656*H656</f>
        <v>0</v>
      </c>
      <c r="Q656" s="228">
        <v>0</v>
      </c>
      <c r="R656" s="228">
        <f>Q656*H656</f>
        <v>0</v>
      </c>
      <c r="S656" s="228">
        <v>0.021000000000000001</v>
      </c>
      <c r="T656" s="229">
        <f>S656*H656</f>
        <v>0.83088600000000012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155</v>
      </c>
      <c r="AT656" s="230" t="s">
        <v>150</v>
      </c>
      <c r="AU656" s="230" t="s">
        <v>146</v>
      </c>
      <c r="AY656" s="18" t="s">
        <v>145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14</v>
      </c>
      <c r="BK656" s="231">
        <f>ROUND(I656*H656,2)</f>
        <v>0</v>
      </c>
      <c r="BL656" s="18" t="s">
        <v>155</v>
      </c>
      <c r="BM656" s="230" t="s">
        <v>554</v>
      </c>
    </row>
    <row r="657" s="2" customFormat="1">
      <c r="A657" s="39"/>
      <c r="B657" s="40"/>
      <c r="C657" s="41"/>
      <c r="D657" s="232" t="s">
        <v>157</v>
      </c>
      <c r="E657" s="41"/>
      <c r="F657" s="233" t="s">
        <v>555</v>
      </c>
      <c r="G657" s="41"/>
      <c r="H657" s="41"/>
      <c r="I657" s="234"/>
      <c r="J657" s="41"/>
      <c r="K657" s="41"/>
      <c r="L657" s="45"/>
      <c r="M657" s="235"/>
      <c r="N657" s="23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157</v>
      </c>
      <c r="AU657" s="18" t="s">
        <v>146</v>
      </c>
    </row>
    <row r="658" s="2" customFormat="1">
      <c r="A658" s="39"/>
      <c r="B658" s="40"/>
      <c r="C658" s="41"/>
      <c r="D658" s="237" t="s">
        <v>159</v>
      </c>
      <c r="E658" s="41"/>
      <c r="F658" s="238" t="s">
        <v>556</v>
      </c>
      <c r="G658" s="41"/>
      <c r="H658" s="41"/>
      <c r="I658" s="234"/>
      <c r="J658" s="41"/>
      <c r="K658" s="41"/>
      <c r="L658" s="45"/>
      <c r="M658" s="235"/>
      <c r="N658" s="23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159</v>
      </c>
      <c r="AU658" s="18" t="s">
        <v>146</v>
      </c>
    </row>
    <row r="659" s="13" customFormat="1">
      <c r="A659" s="13"/>
      <c r="B659" s="239"/>
      <c r="C659" s="240"/>
      <c r="D659" s="232" t="s">
        <v>161</v>
      </c>
      <c r="E659" s="241" t="s">
        <v>1</v>
      </c>
      <c r="F659" s="242" t="s">
        <v>162</v>
      </c>
      <c r="G659" s="240"/>
      <c r="H659" s="241" t="s">
        <v>1</v>
      </c>
      <c r="I659" s="243"/>
      <c r="J659" s="240"/>
      <c r="K659" s="240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161</v>
      </c>
      <c r="AU659" s="248" t="s">
        <v>146</v>
      </c>
      <c r="AV659" s="13" t="s">
        <v>14</v>
      </c>
      <c r="AW659" s="13" t="s">
        <v>33</v>
      </c>
      <c r="AX659" s="13" t="s">
        <v>77</v>
      </c>
      <c r="AY659" s="248" t="s">
        <v>145</v>
      </c>
    </row>
    <row r="660" s="13" customFormat="1">
      <c r="A660" s="13"/>
      <c r="B660" s="239"/>
      <c r="C660" s="240"/>
      <c r="D660" s="232" t="s">
        <v>161</v>
      </c>
      <c r="E660" s="241" t="s">
        <v>1</v>
      </c>
      <c r="F660" s="242" t="s">
        <v>163</v>
      </c>
      <c r="G660" s="240"/>
      <c r="H660" s="241" t="s">
        <v>1</v>
      </c>
      <c r="I660" s="243"/>
      <c r="J660" s="240"/>
      <c r="K660" s="240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161</v>
      </c>
      <c r="AU660" s="248" t="s">
        <v>146</v>
      </c>
      <c r="AV660" s="13" t="s">
        <v>14</v>
      </c>
      <c r="AW660" s="13" t="s">
        <v>33</v>
      </c>
      <c r="AX660" s="13" t="s">
        <v>77</v>
      </c>
      <c r="AY660" s="248" t="s">
        <v>145</v>
      </c>
    </row>
    <row r="661" s="14" customFormat="1">
      <c r="A661" s="14"/>
      <c r="B661" s="249"/>
      <c r="C661" s="250"/>
      <c r="D661" s="232" t="s">
        <v>161</v>
      </c>
      <c r="E661" s="251" t="s">
        <v>1</v>
      </c>
      <c r="F661" s="252" t="s">
        <v>557</v>
      </c>
      <c r="G661" s="250"/>
      <c r="H661" s="253">
        <v>12.818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9" t="s">
        <v>161</v>
      </c>
      <c r="AU661" s="259" t="s">
        <v>146</v>
      </c>
      <c r="AV661" s="14" t="s">
        <v>86</v>
      </c>
      <c r="AW661" s="14" t="s">
        <v>33</v>
      </c>
      <c r="AX661" s="14" t="s">
        <v>77</v>
      </c>
      <c r="AY661" s="259" t="s">
        <v>145</v>
      </c>
    </row>
    <row r="662" s="13" customFormat="1">
      <c r="A662" s="13"/>
      <c r="B662" s="239"/>
      <c r="C662" s="240"/>
      <c r="D662" s="232" t="s">
        <v>161</v>
      </c>
      <c r="E662" s="241" t="s">
        <v>1</v>
      </c>
      <c r="F662" s="242" t="s">
        <v>258</v>
      </c>
      <c r="G662" s="240"/>
      <c r="H662" s="241" t="s">
        <v>1</v>
      </c>
      <c r="I662" s="243"/>
      <c r="J662" s="240"/>
      <c r="K662" s="240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161</v>
      </c>
      <c r="AU662" s="248" t="s">
        <v>146</v>
      </c>
      <c r="AV662" s="13" t="s">
        <v>14</v>
      </c>
      <c r="AW662" s="13" t="s">
        <v>33</v>
      </c>
      <c r="AX662" s="13" t="s">
        <v>77</v>
      </c>
      <c r="AY662" s="248" t="s">
        <v>145</v>
      </c>
    </row>
    <row r="663" s="14" customFormat="1">
      <c r="A663" s="14"/>
      <c r="B663" s="249"/>
      <c r="C663" s="250"/>
      <c r="D663" s="232" t="s">
        <v>161</v>
      </c>
      <c r="E663" s="251" t="s">
        <v>1</v>
      </c>
      <c r="F663" s="252" t="s">
        <v>558</v>
      </c>
      <c r="G663" s="250"/>
      <c r="H663" s="253">
        <v>9.8000000000000007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161</v>
      </c>
      <c r="AU663" s="259" t="s">
        <v>146</v>
      </c>
      <c r="AV663" s="14" t="s">
        <v>86</v>
      </c>
      <c r="AW663" s="14" t="s">
        <v>33</v>
      </c>
      <c r="AX663" s="14" t="s">
        <v>77</v>
      </c>
      <c r="AY663" s="259" t="s">
        <v>145</v>
      </c>
    </row>
    <row r="664" s="14" customFormat="1">
      <c r="A664" s="14"/>
      <c r="B664" s="249"/>
      <c r="C664" s="250"/>
      <c r="D664" s="232" t="s">
        <v>161</v>
      </c>
      <c r="E664" s="251" t="s">
        <v>1</v>
      </c>
      <c r="F664" s="252" t="s">
        <v>559</v>
      </c>
      <c r="G664" s="250"/>
      <c r="H664" s="253">
        <v>16.948</v>
      </c>
      <c r="I664" s="254"/>
      <c r="J664" s="250"/>
      <c r="K664" s="250"/>
      <c r="L664" s="255"/>
      <c r="M664" s="256"/>
      <c r="N664" s="257"/>
      <c r="O664" s="257"/>
      <c r="P664" s="257"/>
      <c r="Q664" s="257"/>
      <c r="R664" s="257"/>
      <c r="S664" s="257"/>
      <c r="T664" s="25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9" t="s">
        <v>161</v>
      </c>
      <c r="AU664" s="259" t="s">
        <v>146</v>
      </c>
      <c r="AV664" s="14" t="s">
        <v>86</v>
      </c>
      <c r="AW664" s="14" t="s">
        <v>33</v>
      </c>
      <c r="AX664" s="14" t="s">
        <v>77</v>
      </c>
      <c r="AY664" s="259" t="s">
        <v>145</v>
      </c>
    </row>
    <row r="665" s="15" customFormat="1">
      <c r="A665" s="15"/>
      <c r="B665" s="260"/>
      <c r="C665" s="261"/>
      <c r="D665" s="232" t="s">
        <v>161</v>
      </c>
      <c r="E665" s="262" t="s">
        <v>1</v>
      </c>
      <c r="F665" s="263" t="s">
        <v>165</v>
      </c>
      <c r="G665" s="261"/>
      <c r="H665" s="264">
        <v>39.566000000000002</v>
      </c>
      <c r="I665" s="265"/>
      <c r="J665" s="261"/>
      <c r="K665" s="261"/>
      <c r="L665" s="266"/>
      <c r="M665" s="267"/>
      <c r="N665" s="268"/>
      <c r="O665" s="268"/>
      <c r="P665" s="268"/>
      <c r="Q665" s="268"/>
      <c r="R665" s="268"/>
      <c r="S665" s="268"/>
      <c r="T665" s="26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0" t="s">
        <v>161</v>
      </c>
      <c r="AU665" s="270" t="s">
        <v>146</v>
      </c>
      <c r="AV665" s="15" t="s">
        <v>155</v>
      </c>
      <c r="AW665" s="15" t="s">
        <v>33</v>
      </c>
      <c r="AX665" s="15" t="s">
        <v>14</v>
      </c>
      <c r="AY665" s="270" t="s">
        <v>145</v>
      </c>
    </row>
    <row r="666" s="12" customFormat="1" ht="22.8" customHeight="1">
      <c r="A666" s="12"/>
      <c r="B666" s="203"/>
      <c r="C666" s="204"/>
      <c r="D666" s="205" t="s">
        <v>76</v>
      </c>
      <c r="E666" s="217" t="s">
        <v>560</v>
      </c>
      <c r="F666" s="217" t="s">
        <v>561</v>
      </c>
      <c r="G666" s="204"/>
      <c r="H666" s="204"/>
      <c r="I666" s="207"/>
      <c r="J666" s="218">
        <f>BK666</f>
        <v>0</v>
      </c>
      <c r="K666" s="204"/>
      <c r="L666" s="209"/>
      <c r="M666" s="210"/>
      <c r="N666" s="211"/>
      <c r="O666" s="211"/>
      <c r="P666" s="212">
        <f>SUM(P667:P683)</f>
        <v>0</v>
      </c>
      <c r="Q666" s="211"/>
      <c r="R666" s="212">
        <f>SUM(R667:R683)</f>
        <v>0</v>
      </c>
      <c r="S666" s="211"/>
      <c r="T666" s="213">
        <f>SUM(T667:T683)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14" t="s">
        <v>14</v>
      </c>
      <c r="AT666" s="215" t="s">
        <v>76</v>
      </c>
      <c r="AU666" s="215" t="s">
        <v>14</v>
      </c>
      <c r="AY666" s="214" t="s">
        <v>145</v>
      </c>
      <c r="BK666" s="216">
        <f>SUM(BK667:BK683)</f>
        <v>0</v>
      </c>
    </row>
    <row r="667" s="2" customFormat="1" ht="33" customHeight="1">
      <c r="A667" s="39"/>
      <c r="B667" s="40"/>
      <c r="C667" s="219" t="s">
        <v>562</v>
      </c>
      <c r="D667" s="219" t="s">
        <v>150</v>
      </c>
      <c r="E667" s="220" t="s">
        <v>563</v>
      </c>
      <c r="F667" s="221" t="s">
        <v>564</v>
      </c>
      <c r="G667" s="222" t="s">
        <v>168</v>
      </c>
      <c r="H667" s="223">
        <v>13.734</v>
      </c>
      <c r="I667" s="224"/>
      <c r="J667" s="225">
        <f>ROUND(I667*H667,2)</f>
        <v>0</v>
      </c>
      <c r="K667" s="221" t="s">
        <v>154</v>
      </c>
      <c r="L667" s="45"/>
      <c r="M667" s="226" t="s">
        <v>1</v>
      </c>
      <c r="N667" s="227" t="s">
        <v>42</v>
      </c>
      <c r="O667" s="92"/>
      <c r="P667" s="228">
        <f>O667*H667</f>
        <v>0</v>
      </c>
      <c r="Q667" s="228">
        <v>0</v>
      </c>
      <c r="R667" s="228">
        <f>Q667*H667</f>
        <v>0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155</v>
      </c>
      <c r="AT667" s="230" t="s">
        <v>150</v>
      </c>
      <c r="AU667" s="230" t="s">
        <v>86</v>
      </c>
      <c r="AY667" s="18" t="s">
        <v>145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14</v>
      </c>
      <c r="BK667" s="231">
        <f>ROUND(I667*H667,2)</f>
        <v>0</v>
      </c>
      <c r="BL667" s="18" t="s">
        <v>155</v>
      </c>
      <c r="BM667" s="230" t="s">
        <v>565</v>
      </c>
    </row>
    <row r="668" s="2" customFormat="1">
      <c r="A668" s="39"/>
      <c r="B668" s="40"/>
      <c r="C668" s="41"/>
      <c r="D668" s="232" t="s">
        <v>157</v>
      </c>
      <c r="E668" s="41"/>
      <c r="F668" s="233" t="s">
        <v>566</v>
      </c>
      <c r="G668" s="41"/>
      <c r="H668" s="41"/>
      <c r="I668" s="234"/>
      <c r="J668" s="41"/>
      <c r="K668" s="41"/>
      <c r="L668" s="45"/>
      <c r="M668" s="235"/>
      <c r="N668" s="23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157</v>
      </c>
      <c r="AU668" s="18" t="s">
        <v>86</v>
      </c>
    </row>
    <row r="669" s="2" customFormat="1">
      <c r="A669" s="39"/>
      <c r="B669" s="40"/>
      <c r="C669" s="41"/>
      <c r="D669" s="237" t="s">
        <v>159</v>
      </c>
      <c r="E669" s="41"/>
      <c r="F669" s="238" t="s">
        <v>567</v>
      </c>
      <c r="G669" s="41"/>
      <c r="H669" s="41"/>
      <c r="I669" s="234"/>
      <c r="J669" s="41"/>
      <c r="K669" s="41"/>
      <c r="L669" s="45"/>
      <c r="M669" s="235"/>
      <c r="N669" s="23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159</v>
      </c>
      <c r="AU669" s="18" t="s">
        <v>86</v>
      </c>
    </row>
    <row r="670" s="2" customFormat="1" ht="21.75" customHeight="1">
      <c r="A670" s="39"/>
      <c r="B670" s="40"/>
      <c r="C670" s="219" t="s">
        <v>568</v>
      </c>
      <c r="D670" s="219" t="s">
        <v>150</v>
      </c>
      <c r="E670" s="220" t="s">
        <v>569</v>
      </c>
      <c r="F670" s="221" t="s">
        <v>570</v>
      </c>
      <c r="G670" s="222" t="s">
        <v>168</v>
      </c>
      <c r="H670" s="223">
        <v>206.00999999999999</v>
      </c>
      <c r="I670" s="224"/>
      <c r="J670" s="225">
        <f>ROUND(I670*H670,2)</f>
        <v>0</v>
      </c>
      <c r="K670" s="221" t="s">
        <v>154</v>
      </c>
      <c r="L670" s="45"/>
      <c r="M670" s="226" t="s">
        <v>1</v>
      </c>
      <c r="N670" s="227" t="s">
        <v>42</v>
      </c>
      <c r="O670" s="92"/>
      <c r="P670" s="228">
        <f>O670*H670</f>
        <v>0</v>
      </c>
      <c r="Q670" s="228">
        <v>0</v>
      </c>
      <c r="R670" s="228">
        <f>Q670*H670</f>
        <v>0</v>
      </c>
      <c r="S670" s="228">
        <v>0</v>
      </c>
      <c r="T670" s="22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0" t="s">
        <v>155</v>
      </c>
      <c r="AT670" s="230" t="s">
        <v>150</v>
      </c>
      <c r="AU670" s="230" t="s">
        <v>86</v>
      </c>
      <c r="AY670" s="18" t="s">
        <v>145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8" t="s">
        <v>14</v>
      </c>
      <c r="BK670" s="231">
        <f>ROUND(I670*H670,2)</f>
        <v>0</v>
      </c>
      <c r="BL670" s="18" t="s">
        <v>155</v>
      </c>
      <c r="BM670" s="230" t="s">
        <v>571</v>
      </c>
    </row>
    <row r="671" s="2" customFormat="1">
      <c r="A671" s="39"/>
      <c r="B671" s="40"/>
      <c r="C671" s="41"/>
      <c r="D671" s="232" t="s">
        <v>157</v>
      </c>
      <c r="E671" s="41"/>
      <c r="F671" s="233" t="s">
        <v>572</v>
      </c>
      <c r="G671" s="41"/>
      <c r="H671" s="41"/>
      <c r="I671" s="234"/>
      <c r="J671" s="41"/>
      <c r="K671" s="41"/>
      <c r="L671" s="45"/>
      <c r="M671" s="235"/>
      <c r="N671" s="236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157</v>
      </c>
      <c r="AU671" s="18" t="s">
        <v>86</v>
      </c>
    </row>
    <row r="672" s="2" customFormat="1">
      <c r="A672" s="39"/>
      <c r="B672" s="40"/>
      <c r="C672" s="41"/>
      <c r="D672" s="237" t="s">
        <v>159</v>
      </c>
      <c r="E672" s="41"/>
      <c r="F672" s="238" t="s">
        <v>573</v>
      </c>
      <c r="G672" s="41"/>
      <c r="H672" s="41"/>
      <c r="I672" s="234"/>
      <c r="J672" s="41"/>
      <c r="K672" s="41"/>
      <c r="L672" s="45"/>
      <c r="M672" s="235"/>
      <c r="N672" s="23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159</v>
      </c>
      <c r="AU672" s="18" t="s">
        <v>86</v>
      </c>
    </row>
    <row r="673" s="14" customFormat="1">
      <c r="A673" s="14"/>
      <c r="B673" s="249"/>
      <c r="C673" s="250"/>
      <c r="D673" s="232" t="s">
        <v>161</v>
      </c>
      <c r="E673" s="250"/>
      <c r="F673" s="252" t="s">
        <v>574</v>
      </c>
      <c r="G673" s="250"/>
      <c r="H673" s="253">
        <v>206.00999999999999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161</v>
      </c>
      <c r="AU673" s="259" t="s">
        <v>86</v>
      </c>
      <c r="AV673" s="14" t="s">
        <v>86</v>
      </c>
      <c r="AW673" s="14" t="s">
        <v>4</v>
      </c>
      <c r="AX673" s="14" t="s">
        <v>14</v>
      </c>
      <c r="AY673" s="259" t="s">
        <v>145</v>
      </c>
    </row>
    <row r="674" s="2" customFormat="1" ht="24.15" customHeight="1">
      <c r="A674" s="39"/>
      <c r="B674" s="40"/>
      <c r="C674" s="219" t="s">
        <v>575</v>
      </c>
      <c r="D674" s="219" t="s">
        <v>150</v>
      </c>
      <c r="E674" s="220" t="s">
        <v>576</v>
      </c>
      <c r="F674" s="221" t="s">
        <v>577</v>
      </c>
      <c r="G674" s="222" t="s">
        <v>168</v>
      </c>
      <c r="H674" s="223">
        <v>13.734</v>
      </c>
      <c r="I674" s="224"/>
      <c r="J674" s="225">
        <f>ROUND(I674*H674,2)</f>
        <v>0</v>
      </c>
      <c r="K674" s="221" t="s">
        <v>154</v>
      </c>
      <c r="L674" s="45"/>
      <c r="M674" s="226" t="s">
        <v>1</v>
      </c>
      <c r="N674" s="227" t="s">
        <v>42</v>
      </c>
      <c r="O674" s="92"/>
      <c r="P674" s="228">
        <f>O674*H674</f>
        <v>0</v>
      </c>
      <c r="Q674" s="228">
        <v>0</v>
      </c>
      <c r="R674" s="228">
        <f>Q674*H674</f>
        <v>0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155</v>
      </c>
      <c r="AT674" s="230" t="s">
        <v>150</v>
      </c>
      <c r="AU674" s="230" t="s">
        <v>86</v>
      </c>
      <c r="AY674" s="18" t="s">
        <v>145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14</v>
      </c>
      <c r="BK674" s="231">
        <f>ROUND(I674*H674,2)</f>
        <v>0</v>
      </c>
      <c r="BL674" s="18" t="s">
        <v>155</v>
      </c>
      <c r="BM674" s="230" t="s">
        <v>578</v>
      </c>
    </row>
    <row r="675" s="2" customFormat="1">
      <c r="A675" s="39"/>
      <c r="B675" s="40"/>
      <c r="C675" s="41"/>
      <c r="D675" s="232" t="s">
        <v>157</v>
      </c>
      <c r="E675" s="41"/>
      <c r="F675" s="233" t="s">
        <v>579</v>
      </c>
      <c r="G675" s="41"/>
      <c r="H675" s="41"/>
      <c r="I675" s="234"/>
      <c r="J675" s="41"/>
      <c r="K675" s="41"/>
      <c r="L675" s="45"/>
      <c r="M675" s="235"/>
      <c r="N675" s="23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157</v>
      </c>
      <c r="AU675" s="18" t="s">
        <v>86</v>
      </c>
    </row>
    <row r="676" s="2" customFormat="1">
      <c r="A676" s="39"/>
      <c r="B676" s="40"/>
      <c r="C676" s="41"/>
      <c r="D676" s="237" t="s">
        <v>159</v>
      </c>
      <c r="E676" s="41"/>
      <c r="F676" s="238" t="s">
        <v>580</v>
      </c>
      <c r="G676" s="41"/>
      <c r="H676" s="41"/>
      <c r="I676" s="234"/>
      <c r="J676" s="41"/>
      <c r="K676" s="41"/>
      <c r="L676" s="45"/>
      <c r="M676" s="235"/>
      <c r="N676" s="236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159</v>
      </c>
      <c r="AU676" s="18" t="s">
        <v>86</v>
      </c>
    </row>
    <row r="677" s="2" customFormat="1" ht="33" customHeight="1">
      <c r="A677" s="39"/>
      <c r="B677" s="40"/>
      <c r="C677" s="219" t="s">
        <v>581</v>
      </c>
      <c r="D677" s="219" t="s">
        <v>150</v>
      </c>
      <c r="E677" s="220" t="s">
        <v>582</v>
      </c>
      <c r="F677" s="221" t="s">
        <v>583</v>
      </c>
      <c r="G677" s="222" t="s">
        <v>168</v>
      </c>
      <c r="H677" s="223">
        <v>82.403999999999996</v>
      </c>
      <c r="I677" s="224"/>
      <c r="J677" s="225">
        <f>ROUND(I677*H677,2)</f>
        <v>0</v>
      </c>
      <c r="K677" s="221" t="s">
        <v>154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155</v>
      </c>
      <c r="AT677" s="230" t="s">
        <v>150</v>
      </c>
      <c r="AU677" s="230" t="s">
        <v>86</v>
      </c>
      <c r="AY677" s="18" t="s">
        <v>145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14</v>
      </c>
      <c r="BK677" s="231">
        <f>ROUND(I677*H677,2)</f>
        <v>0</v>
      </c>
      <c r="BL677" s="18" t="s">
        <v>155</v>
      </c>
      <c r="BM677" s="230" t="s">
        <v>584</v>
      </c>
    </row>
    <row r="678" s="2" customFormat="1">
      <c r="A678" s="39"/>
      <c r="B678" s="40"/>
      <c r="C678" s="41"/>
      <c r="D678" s="232" t="s">
        <v>157</v>
      </c>
      <c r="E678" s="41"/>
      <c r="F678" s="233" t="s">
        <v>585</v>
      </c>
      <c r="G678" s="41"/>
      <c r="H678" s="41"/>
      <c r="I678" s="234"/>
      <c r="J678" s="41"/>
      <c r="K678" s="41"/>
      <c r="L678" s="45"/>
      <c r="M678" s="235"/>
      <c r="N678" s="23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157</v>
      </c>
      <c r="AU678" s="18" t="s">
        <v>86</v>
      </c>
    </row>
    <row r="679" s="2" customFormat="1">
      <c r="A679" s="39"/>
      <c r="B679" s="40"/>
      <c r="C679" s="41"/>
      <c r="D679" s="237" t="s">
        <v>159</v>
      </c>
      <c r="E679" s="41"/>
      <c r="F679" s="238" t="s">
        <v>586</v>
      </c>
      <c r="G679" s="41"/>
      <c r="H679" s="41"/>
      <c r="I679" s="234"/>
      <c r="J679" s="41"/>
      <c r="K679" s="41"/>
      <c r="L679" s="45"/>
      <c r="M679" s="235"/>
      <c r="N679" s="23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159</v>
      </c>
      <c r="AU679" s="18" t="s">
        <v>86</v>
      </c>
    </row>
    <row r="680" s="14" customFormat="1">
      <c r="A680" s="14"/>
      <c r="B680" s="249"/>
      <c r="C680" s="250"/>
      <c r="D680" s="232" t="s">
        <v>161</v>
      </c>
      <c r="E680" s="250"/>
      <c r="F680" s="252" t="s">
        <v>587</v>
      </c>
      <c r="G680" s="250"/>
      <c r="H680" s="253">
        <v>82.403999999999996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9" t="s">
        <v>161</v>
      </c>
      <c r="AU680" s="259" t="s">
        <v>86</v>
      </c>
      <c r="AV680" s="14" t="s">
        <v>86</v>
      </c>
      <c r="AW680" s="14" t="s">
        <v>4</v>
      </c>
      <c r="AX680" s="14" t="s">
        <v>14</v>
      </c>
      <c r="AY680" s="259" t="s">
        <v>145</v>
      </c>
    </row>
    <row r="681" s="2" customFormat="1" ht="49.05" customHeight="1">
      <c r="A681" s="39"/>
      <c r="B681" s="40"/>
      <c r="C681" s="219" t="s">
        <v>588</v>
      </c>
      <c r="D681" s="219" t="s">
        <v>150</v>
      </c>
      <c r="E681" s="220" t="s">
        <v>589</v>
      </c>
      <c r="F681" s="221" t="s">
        <v>590</v>
      </c>
      <c r="G681" s="222" t="s">
        <v>168</v>
      </c>
      <c r="H681" s="223">
        <v>13.734</v>
      </c>
      <c r="I681" s="224"/>
      <c r="J681" s="225">
        <f>ROUND(I681*H681,2)</f>
        <v>0</v>
      </c>
      <c r="K681" s="221" t="s">
        <v>154</v>
      </c>
      <c r="L681" s="45"/>
      <c r="M681" s="226" t="s">
        <v>1</v>
      </c>
      <c r="N681" s="227" t="s">
        <v>42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155</v>
      </c>
      <c r="AT681" s="230" t="s">
        <v>150</v>
      </c>
      <c r="AU681" s="230" t="s">
        <v>86</v>
      </c>
      <c r="AY681" s="18" t="s">
        <v>145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14</v>
      </c>
      <c r="BK681" s="231">
        <f>ROUND(I681*H681,2)</f>
        <v>0</v>
      </c>
      <c r="BL681" s="18" t="s">
        <v>155</v>
      </c>
      <c r="BM681" s="230" t="s">
        <v>591</v>
      </c>
    </row>
    <row r="682" s="2" customFormat="1">
      <c r="A682" s="39"/>
      <c r="B682" s="40"/>
      <c r="C682" s="41"/>
      <c r="D682" s="232" t="s">
        <v>157</v>
      </c>
      <c r="E682" s="41"/>
      <c r="F682" s="233" t="s">
        <v>592</v>
      </c>
      <c r="G682" s="41"/>
      <c r="H682" s="41"/>
      <c r="I682" s="234"/>
      <c r="J682" s="41"/>
      <c r="K682" s="41"/>
      <c r="L682" s="45"/>
      <c r="M682" s="235"/>
      <c r="N682" s="23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157</v>
      </c>
      <c r="AU682" s="18" t="s">
        <v>86</v>
      </c>
    </row>
    <row r="683" s="2" customFormat="1">
      <c r="A683" s="39"/>
      <c r="B683" s="40"/>
      <c r="C683" s="41"/>
      <c r="D683" s="237" t="s">
        <v>159</v>
      </c>
      <c r="E683" s="41"/>
      <c r="F683" s="238" t="s">
        <v>593</v>
      </c>
      <c r="G683" s="41"/>
      <c r="H683" s="41"/>
      <c r="I683" s="234"/>
      <c r="J683" s="41"/>
      <c r="K683" s="41"/>
      <c r="L683" s="45"/>
      <c r="M683" s="235"/>
      <c r="N683" s="23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159</v>
      </c>
      <c r="AU683" s="18" t="s">
        <v>86</v>
      </c>
    </row>
    <row r="684" s="12" customFormat="1" ht="22.8" customHeight="1">
      <c r="A684" s="12"/>
      <c r="B684" s="203"/>
      <c r="C684" s="204"/>
      <c r="D684" s="205" t="s">
        <v>76</v>
      </c>
      <c r="E684" s="217" t="s">
        <v>594</v>
      </c>
      <c r="F684" s="217" t="s">
        <v>595</v>
      </c>
      <c r="G684" s="204"/>
      <c r="H684" s="204"/>
      <c r="I684" s="207"/>
      <c r="J684" s="218">
        <f>BK684</f>
        <v>0</v>
      </c>
      <c r="K684" s="204"/>
      <c r="L684" s="209"/>
      <c r="M684" s="210"/>
      <c r="N684" s="211"/>
      <c r="O684" s="211"/>
      <c r="P684" s="212">
        <f>SUM(P685:P690)</f>
        <v>0</v>
      </c>
      <c r="Q684" s="211"/>
      <c r="R684" s="212">
        <f>SUM(R685:R690)</f>
        <v>0</v>
      </c>
      <c r="S684" s="211"/>
      <c r="T684" s="213">
        <f>SUM(T685:T690)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4" t="s">
        <v>14</v>
      </c>
      <c r="AT684" s="215" t="s">
        <v>76</v>
      </c>
      <c r="AU684" s="215" t="s">
        <v>14</v>
      </c>
      <c r="AY684" s="214" t="s">
        <v>145</v>
      </c>
      <c r="BK684" s="216">
        <f>SUM(BK685:BK690)</f>
        <v>0</v>
      </c>
    </row>
    <row r="685" s="2" customFormat="1" ht="24.15" customHeight="1">
      <c r="A685" s="39"/>
      <c r="B685" s="40"/>
      <c r="C685" s="219" t="s">
        <v>596</v>
      </c>
      <c r="D685" s="219" t="s">
        <v>150</v>
      </c>
      <c r="E685" s="220" t="s">
        <v>597</v>
      </c>
      <c r="F685" s="221" t="s">
        <v>598</v>
      </c>
      <c r="G685" s="222" t="s">
        <v>168</v>
      </c>
      <c r="H685" s="223">
        <v>5.2060000000000004</v>
      </c>
      <c r="I685" s="224"/>
      <c r="J685" s="225">
        <f>ROUND(I685*H685,2)</f>
        <v>0</v>
      </c>
      <c r="K685" s="221" t="s">
        <v>154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155</v>
      </c>
      <c r="AT685" s="230" t="s">
        <v>150</v>
      </c>
      <c r="AU685" s="230" t="s">
        <v>86</v>
      </c>
      <c r="AY685" s="18" t="s">
        <v>145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14</v>
      </c>
      <c r="BK685" s="231">
        <f>ROUND(I685*H685,2)</f>
        <v>0</v>
      </c>
      <c r="BL685" s="18" t="s">
        <v>155</v>
      </c>
      <c r="BM685" s="230" t="s">
        <v>599</v>
      </c>
    </row>
    <row r="686" s="2" customFormat="1">
      <c r="A686" s="39"/>
      <c r="B686" s="40"/>
      <c r="C686" s="41"/>
      <c r="D686" s="232" t="s">
        <v>157</v>
      </c>
      <c r="E686" s="41"/>
      <c r="F686" s="233" t="s">
        <v>600</v>
      </c>
      <c r="G686" s="41"/>
      <c r="H686" s="41"/>
      <c r="I686" s="234"/>
      <c r="J686" s="41"/>
      <c r="K686" s="41"/>
      <c r="L686" s="45"/>
      <c r="M686" s="235"/>
      <c r="N686" s="23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157</v>
      </c>
      <c r="AU686" s="18" t="s">
        <v>86</v>
      </c>
    </row>
    <row r="687" s="2" customFormat="1">
      <c r="A687" s="39"/>
      <c r="B687" s="40"/>
      <c r="C687" s="41"/>
      <c r="D687" s="237" t="s">
        <v>159</v>
      </c>
      <c r="E687" s="41"/>
      <c r="F687" s="238" t="s">
        <v>601</v>
      </c>
      <c r="G687" s="41"/>
      <c r="H687" s="41"/>
      <c r="I687" s="234"/>
      <c r="J687" s="41"/>
      <c r="K687" s="41"/>
      <c r="L687" s="45"/>
      <c r="M687" s="235"/>
      <c r="N687" s="23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159</v>
      </c>
      <c r="AU687" s="18" t="s">
        <v>86</v>
      </c>
    </row>
    <row r="688" s="2" customFormat="1" ht="24.15" customHeight="1">
      <c r="A688" s="39"/>
      <c r="B688" s="40"/>
      <c r="C688" s="219" t="s">
        <v>602</v>
      </c>
      <c r="D688" s="219" t="s">
        <v>150</v>
      </c>
      <c r="E688" s="220" t="s">
        <v>603</v>
      </c>
      <c r="F688" s="221" t="s">
        <v>604</v>
      </c>
      <c r="G688" s="222" t="s">
        <v>168</v>
      </c>
      <c r="H688" s="223">
        <v>5.2060000000000004</v>
      </c>
      <c r="I688" s="224"/>
      <c r="J688" s="225">
        <f>ROUND(I688*H688,2)</f>
        <v>0</v>
      </c>
      <c r="K688" s="221" t="s">
        <v>154</v>
      </c>
      <c r="L688" s="45"/>
      <c r="M688" s="226" t="s">
        <v>1</v>
      </c>
      <c r="N688" s="227" t="s">
        <v>42</v>
      </c>
      <c r="O688" s="92"/>
      <c r="P688" s="228">
        <f>O688*H688</f>
        <v>0</v>
      </c>
      <c r="Q688" s="228">
        <v>0</v>
      </c>
      <c r="R688" s="228">
        <f>Q688*H688</f>
        <v>0</v>
      </c>
      <c r="S688" s="228">
        <v>0</v>
      </c>
      <c r="T688" s="22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0" t="s">
        <v>155</v>
      </c>
      <c r="AT688" s="230" t="s">
        <v>150</v>
      </c>
      <c r="AU688" s="230" t="s">
        <v>86</v>
      </c>
      <c r="AY688" s="18" t="s">
        <v>145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8" t="s">
        <v>14</v>
      </c>
      <c r="BK688" s="231">
        <f>ROUND(I688*H688,2)</f>
        <v>0</v>
      </c>
      <c r="BL688" s="18" t="s">
        <v>155</v>
      </c>
      <c r="BM688" s="230" t="s">
        <v>605</v>
      </c>
    </row>
    <row r="689" s="2" customFormat="1">
      <c r="A689" s="39"/>
      <c r="B689" s="40"/>
      <c r="C689" s="41"/>
      <c r="D689" s="232" t="s">
        <v>157</v>
      </c>
      <c r="E689" s="41"/>
      <c r="F689" s="233" t="s">
        <v>606</v>
      </c>
      <c r="G689" s="41"/>
      <c r="H689" s="41"/>
      <c r="I689" s="234"/>
      <c r="J689" s="41"/>
      <c r="K689" s="41"/>
      <c r="L689" s="45"/>
      <c r="M689" s="235"/>
      <c r="N689" s="23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157</v>
      </c>
      <c r="AU689" s="18" t="s">
        <v>86</v>
      </c>
    </row>
    <row r="690" s="2" customFormat="1">
      <c r="A690" s="39"/>
      <c r="B690" s="40"/>
      <c r="C690" s="41"/>
      <c r="D690" s="237" t="s">
        <v>159</v>
      </c>
      <c r="E690" s="41"/>
      <c r="F690" s="238" t="s">
        <v>607</v>
      </c>
      <c r="G690" s="41"/>
      <c r="H690" s="41"/>
      <c r="I690" s="234"/>
      <c r="J690" s="41"/>
      <c r="K690" s="41"/>
      <c r="L690" s="45"/>
      <c r="M690" s="235"/>
      <c r="N690" s="236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159</v>
      </c>
      <c r="AU690" s="18" t="s">
        <v>86</v>
      </c>
    </row>
    <row r="691" s="12" customFormat="1" ht="25.92" customHeight="1">
      <c r="A691" s="12"/>
      <c r="B691" s="203"/>
      <c r="C691" s="204"/>
      <c r="D691" s="205" t="s">
        <v>76</v>
      </c>
      <c r="E691" s="206" t="s">
        <v>608</v>
      </c>
      <c r="F691" s="206" t="s">
        <v>609</v>
      </c>
      <c r="G691" s="204"/>
      <c r="H691" s="204"/>
      <c r="I691" s="207"/>
      <c r="J691" s="208">
        <f>BK691</f>
        <v>0</v>
      </c>
      <c r="K691" s="204"/>
      <c r="L691" s="209"/>
      <c r="M691" s="210"/>
      <c r="N691" s="211"/>
      <c r="O691" s="211"/>
      <c r="P691" s="212">
        <f>P692+P744+P756+P801+P1037+P1069+P1158+P1176+P1334+P1533+P1648</f>
        <v>0</v>
      </c>
      <c r="Q691" s="211"/>
      <c r="R691" s="212">
        <f>R692+R744+R756+R801+R1037+R1069+R1158+R1176+R1334+R1533+R1648</f>
        <v>4.7133849800000007</v>
      </c>
      <c r="S691" s="211"/>
      <c r="T691" s="213">
        <f>T692+T744+T756+T801+T1037+T1069+T1158+T1176+T1334+T1533+T1648</f>
        <v>1.54267412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4" t="s">
        <v>86</v>
      </c>
      <c r="AT691" s="215" t="s">
        <v>76</v>
      </c>
      <c r="AU691" s="215" t="s">
        <v>77</v>
      </c>
      <c r="AY691" s="214" t="s">
        <v>145</v>
      </c>
      <c r="BK691" s="216">
        <f>BK692+BK744+BK756+BK801+BK1037+BK1069+BK1158+BK1176+BK1334+BK1533+BK1648</f>
        <v>0</v>
      </c>
    </row>
    <row r="692" s="12" customFormat="1" ht="22.8" customHeight="1">
      <c r="A692" s="12"/>
      <c r="B692" s="203"/>
      <c r="C692" s="204"/>
      <c r="D692" s="205" t="s">
        <v>76</v>
      </c>
      <c r="E692" s="217" t="s">
        <v>610</v>
      </c>
      <c r="F692" s="217" t="s">
        <v>611</v>
      </c>
      <c r="G692" s="204"/>
      <c r="H692" s="204"/>
      <c r="I692" s="207"/>
      <c r="J692" s="218">
        <f>BK692</f>
        <v>0</v>
      </c>
      <c r="K692" s="204"/>
      <c r="L692" s="209"/>
      <c r="M692" s="210"/>
      <c r="N692" s="211"/>
      <c r="O692" s="211"/>
      <c r="P692" s="212">
        <f>SUM(P693:P743)</f>
        <v>0</v>
      </c>
      <c r="Q692" s="211"/>
      <c r="R692" s="212">
        <f>SUM(R693:R743)</f>
        <v>0.10270857</v>
      </c>
      <c r="S692" s="211"/>
      <c r="T692" s="213">
        <f>SUM(T693:T743)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14" t="s">
        <v>86</v>
      </c>
      <c r="AT692" s="215" t="s">
        <v>76</v>
      </c>
      <c r="AU692" s="215" t="s">
        <v>14</v>
      </c>
      <c r="AY692" s="214" t="s">
        <v>145</v>
      </c>
      <c r="BK692" s="216">
        <f>SUM(BK693:BK743)</f>
        <v>0</v>
      </c>
    </row>
    <row r="693" s="2" customFormat="1" ht="24.15" customHeight="1">
      <c r="A693" s="39"/>
      <c r="B693" s="40"/>
      <c r="C693" s="219" t="s">
        <v>612</v>
      </c>
      <c r="D693" s="219" t="s">
        <v>150</v>
      </c>
      <c r="E693" s="220" t="s">
        <v>613</v>
      </c>
      <c r="F693" s="221" t="s">
        <v>614</v>
      </c>
      <c r="G693" s="222" t="s">
        <v>193</v>
      </c>
      <c r="H693" s="223">
        <v>16.949999999999999</v>
      </c>
      <c r="I693" s="224"/>
      <c r="J693" s="225">
        <f>ROUND(I693*H693,2)</f>
        <v>0</v>
      </c>
      <c r="K693" s="221" t="s">
        <v>154</v>
      </c>
      <c r="L693" s="45"/>
      <c r="M693" s="226" t="s">
        <v>1</v>
      </c>
      <c r="N693" s="227" t="s">
        <v>42</v>
      </c>
      <c r="O693" s="92"/>
      <c r="P693" s="228">
        <f>O693*H693</f>
        <v>0</v>
      </c>
      <c r="Q693" s="228">
        <v>0</v>
      </c>
      <c r="R693" s="228">
        <f>Q693*H693</f>
        <v>0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296</v>
      </c>
      <c r="AT693" s="230" t="s">
        <v>150</v>
      </c>
      <c r="AU693" s="230" t="s">
        <v>86</v>
      </c>
      <c r="AY693" s="18" t="s">
        <v>145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14</v>
      </c>
      <c r="BK693" s="231">
        <f>ROUND(I693*H693,2)</f>
        <v>0</v>
      </c>
      <c r="BL693" s="18" t="s">
        <v>296</v>
      </c>
      <c r="BM693" s="230" t="s">
        <v>615</v>
      </c>
    </row>
    <row r="694" s="2" customFormat="1">
      <c r="A694" s="39"/>
      <c r="B694" s="40"/>
      <c r="C694" s="41"/>
      <c r="D694" s="232" t="s">
        <v>157</v>
      </c>
      <c r="E694" s="41"/>
      <c r="F694" s="233" t="s">
        <v>616</v>
      </c>
      <c r="G694" s="41"/>
      <c r="H694" s="41"/>
      <c r="I694" s="234"/>
      <c r="J694" s="41"/>
      <c r="K694" s="41"/>
      <c r="L694" s="45"/>
      <c r="M694" s="235"/>
      <c r="N694" s="236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157</v>
      </c>
      <c r="AU694" s="18" t="s">
        <v>86</v>
      </c>
    </row>
    <row r="695" s="2" customFormat="1">
      <c r="A695" s="39"/>
      <c r="B695" s="40"/>
      <c r="C695" s="41"/>
      <c r="D695" s="237" t="s">
        <v>159</v>
      </c>
      <c r="E695" s="41"/>
      <c r="F695" s="238" t="s">
        <v>617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159</v>
      </c>
      <c r="AU695" s="18" t="s">
        <v>86</v>
      </c>
    </row>
    <row r="696" s="13" customFormat="1">
      <c r="A696" s="13"/>
      <c r="B696" s="239"/>
      <c r="C696" s="240"/>
      <c r="D696" s="232" t="s">
        <v>161</v>
      </c>
      <c r="E696" s="241" t="s">
        <v>1</v>
      </c>
      <c r="F696" s="242" t="s">
        <v>162</v>
      </c>
      <c r="G696" s="240"/>
      <c r="H696" s="241" t="s">
        <v>1</v>
      </c>
      <c r="I696" s="243"/>
      <c r="J696" s="240"/>
      <c r="K696" s="240"/>
      <c r="L696" s="244"/>
      <c r="M696" s="245"/>
      <c r="N696" s="246"/>
      <c r="O696" s="246"/>
      <c r="P696" s="246"/>
      <c r="Q696" s="246"/>
      <c r="R696" s="246"/>
      <c r="S696" s="246"/>
      <c r="T696" s="24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8" t="s">
        <v>161</v>
      </c>
      <c r="AU696" s="248" t="s">
        <v>86</v>
      </c>
      <c r="AV696" s="13" t="s">
        <v>14</v>
      </c>
      <c r="AW696" s="13" t="s">
        <v>33</v>
      </c>
      <c r="AX696" s="13" t="s">
        <v>77</v>
      </c>
      <c r="AY696" s="248" t="s">
        <v>145</v>
      </c>
    </row>
    <row r="697" s="13" customFormat="1">
      <c r="A697" s="13"/>
      <c r="B697" s="239"/>
      <c r="C697" s="240"/>
      <c r="D697" s="232" t="s">
        <v>161</v>
      </c>
      <c r="E697" s="241" t="s">
        <v>1</v>
      </c>
      <c r="F697" s="242" t="s">
        <v>163</v>
      </c>
      <c r="G697" s="240"/>
      <c r="H697" s="241" t="s">
        <v>1</v>
      </c>
      <c r="I697" s="243"/>
      <c r="J697" s="240"/>
      <c r="K697" s="240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161</v>
      </c>
      <c r="AU697" s="248" t="s">
        <v>86</v>
      </c>
      <c r="AV697" s="13" t="s">
        <v>14</v>
      </c>
      <c r="AW697" s="13" t="s">
        <v>33</v>
      </c>
      <c r="AX697" s="13" t="s">
        <v>77</v>
      </c>
      <c r="AY697" s="248" t="s">
        <v>145</v>
      </c>
    </row>
    <row r="698" s="14" customFormat="1">
      <c r="A698" s="14"/>
      <c r="B698" s="249"/>
      <c r="C698" s="250"/>
      <c r="D698" s="232" t="s">
        <v>161</v>
      </c>
      <c r="E698" s="251" t="s">
        <v>1</v>
      </c>
      <c r="F698" s="252" t="s">
        <v>618</v>
      </c>
      <c r="G698" s="250"/>
      <c r="H698" s="253">
        <v>9.6199999999999992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9" t="s">
        <v>161</v>
      </c>
      <c r="AU698" s="259" t="s">
        <v>86</v>
      </c>
      <c r="AV698" s="14" t="s">
        <v>86</v>
      </c>
      <c r="AW698" s="14" t="s">
        <v>33</v>
      </c>
      <c r="AX698" s="14" t="s">
        <v>77</v>
      </c>
      <c r="AY698" s="259" t="s">
        <v>145</v>
      </c>
    </row>
    <row r="699" s="13" customFormat="1">
      <c r="A699" s="13"/>
      <c r="B699" s="239"/>
      <c r="C699" s="240"/>
      <c r="D699" s="232" t="s">
        <v>161</v>
      </c>
      <c r="E699" s="241" t="s">
        <v>1</v>
      </c>
      <c r="F699" s="242" t="s">
        <v>258</v>
      </c>
      <c r="G699" s="240"/>
      <c r="H699" s="241" t="s">
        <v>1</v>
      </c>
      <c r="I699" s="243"/>
      <c r="J699" s="240"/>
      <c r="K699" s="240"/>
      <c r="L699" s="244"/>
      <c r="M699" s="245"/>
      <c r="N699" s="246"/>
      <c r="O699" s="246"/>
      <c r="P699" s="246"/>
      <c r="Q699" s="246"/>
      <c r="R699" s="246"/>
      <c r="S699" s="246"/>
      <c r="T699" s="24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8" t="s">
        <v>161</v>
      </c>
      <c r="AU699" s="248" t="s">
        <v>86</v>
      </c>
      <c r="AV699" s="13" t="s">
        <v>14</v>
      </c>
      <c r="AW699" s="13" t="s">
        <v>33</v>
      </c>
      <c r="AX699" s="13" t="s">
        <v>77</v>
      </c>
      <c r="AY699" s="248" t="s">
        <v>145</v>
      </c>
    </row>
    <row r="700" s="14" customFormat="1">
      <c r="A700" s="14"/>
      <c r="B700" s="249"/>
      <c r="C700" s="250"/>
      <c r="D700" s="232" t="s">
        <v>161</v>
      </c>
      <c r="E700" s="251" t="s">
        <v>1</v>
      </c>
      <c r="F700" s="252" t="s">
        <v>619</v>
      </c>
      <c r="G700" s="250"/>
      <c r="H700" s="253">
        <v>7.3300000000000001</v>
      </c>
      <c r="I700" s="254"/>
      <c r="J700" s="250"/>
      <c r="K700" s="250"/>
      <c r="L700" s="255"/>
      <c r="M700" s="256"/>
      <c r="N700" s="257"/>
      <c r="O700" s="257"/>
      <c r="P700" s="257"/>
      <c r="Q700" s="257"/>
      <c r="R700" s="257"/>
      <c r="S700" s="257"/>
      <c r="T700" s="25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9" t="s">
        <v>161</v>
      </c>
      <c r="AU700" s="259" t="s">
        <v>86</v>
      </c>
      <c r="AV700" s="14" t="s">
        <v>86</v>
      </c>
      <c r="AW700" s="14" t="s">
        <v>33</v>
      </c>
      <c r="AX700" s="14" t="s">
        <v>77</v>
      </c>
      <c r="AY700" s="259" t="s">
        <v>145</v>
      </c>
    </row>
    <row r="701" s="15" customFormat="1">
      <c r="A701" s="15"/>
      <c r="B701" s="260"/>
      <c r="C701" s="261"/>
      <c r="D701" s="232" t="s">
        <v>161</v>
      </c>
      <c r="E701" s="262" t="s">
        <v>1</v>
      </c>
      <c r="F701" s="263" t="s">
        <v>165</v>
      </c>
      <c r="G701" s="261"/>
      <c r="H701" s="264">
        <v>16.949999999999999</v>
      </c>
      <c r="I701" s="265"/>
      <c r="J701" s="261"/>
      <c r="K701" s="261"/>
      <c r="L701" s="266"/>
      <c r="M701" s="267"/>
      <c r="N701" s="268"/>
      <c r="O701" s="268"/>
      <c r="P701" s="268"/>
      <c r="Q701" s="268"/>
      <c r="R701" s="268"/>
      <c r="S701" s="268"/>
      <c r="T701" s="26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0" t="s">
        <v>161</v>
      </c>
      <c r="AU701" s="270" t="s">
        <v>86</v>
      </c>
      <c r="AV701" s="15" t="s">
        <v>155</v>
      </c>
      <c r="AW701" s="15" t="s">
        <v>33</v>
      </c>
      <c r="AX701" s="15" t="s">
        <v>14</v>
      </c>
      <c r="AY701" s="270" t="s">
        <v>145</v>
      </c>
    </row>
    <row r="702" s="2" customFormat="1" ht="16.5" customHeight="1">
      <c r="A702" s="39"/>
      <c r="B702" s="40"/>
      <c r="C702" s="282" t="s">
        <v>620</v>
      </c>
      <c r="D702" s="282" t="s">
        <v>358</v>
      </c>
      <c r="E702" s="283" t="s">
        <v>621</v>
      </c>
      <c r="F702" s="284" t="s">
        <v>622</v>
      </c>
      <c r="G702" s="285" t="s">
        <v>193</v>
      </c>
      <c r="H702" s="286">
        <v>20.468</v>
      </c>
      <c r="I702" s="287"/>
      <c r="J702" s="288">
        <f>ROUND(I702*H702,2)</f>
        <v>0</v>
      </c>
      <c r="K702" s="284" t="s">
        <v>154</v>
      </c>
      <c r="L702" s="289"/>
      <c r="M702" s="290" t="s">
        <v>1</v>
      </c>
      <c r="N702" s="291" t="s">
        <v>42</v>
      </c>
      <c r="O702" s="92"/>
      <c r="P702" s="228">
        <f>O702*H702</f>
        <v>0</v>
      </c>
      <c r="Q702" s="228">
        <v>0.00046000000000000001</v>
      </c>
      <c r="R702" s="228">
        <f>Q702*H702</f>
        <v>0.0094152799999999998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425</v>
      </c>
      <c r="AT702" s="230" t="s">
        <v>358</v>
      </c>
      <c r="AU702" s="230" t="s">
        <v>86</v>
      </c>
      <c r="AY702" s="18" t="s">
        <v>145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14</v>
      </c>
      <c r="BK702" s="231">
        <f>ROUND(I702*H702,2)</f>
        <v>0</v>
      </c>
      <c r="BL702" s="18" t="s">
        <v>296</v>
      </c>
      <c r="BM702" s="230" t="s">
        <v>623</v>
      </c>
    </row>
    <row r="703" s="2" customFormat="1">
      <c r="A703" s="39"/>
      <c r="B703" s="40"/>
      <c r="C703" s="41"/>
      <c r="D703" s="232" t="s">
        <v>157</v>
      </c>
      <c r="E703" s="41"/>
      <c r="F703" s="233" t="s">
        <v>622</v>
      </c>
      <c r="G703" s="41"/>
      <c r="H703" s="41"/>
      <c r="I703" s="234"/>
      <c r="J703" s="41"/>
      <c r="K703" s="41"/>
      <c r="L703" s="45"/>
      <c r="M703" s="235"/>
      <c r="N703" s="23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157</v>
      </c>
      <c r="AU703" s="18" t="s">
        <v>86</v>
      </c>
    </row>
    <row r="704" s="13" customFormat="1">
      <c r="A704" s="13"/>
      <c r="B704" s="239"/>
      <c r="C704" s="240"/>
      <c r="D704" s="232" t="s">
        <v>161</v>
      </c>
      <c r="E704" s="241" t="s">
        <v>1</v>
      </c>
      <c r="F704" s="242" t="s">
        <v>162</v>
      </c>
      <c r="G704" s="240"/>
      <c r="H704" s="241" t="s">
        <v>1</v>
      </c>
      <c r="I704" s="243"/>
      <c r="J704" s="240"/>
      <c r="K704" s="240"/>
      <c r="L704" s="244"/>
      <c r="M704" s="245"/>
      <c r="N704" s="246"/>
      <c r="O704" s="246"/>
      <c r="P704" s="246"/>
      <c r="Q704" s="246"/>
      <c r="R704" s="246"/>
      <c r="S704" s="246"/>
      <c r="T704" s="24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8" t="s">
        <v>161</v>
      </c>
      <c r="AU704" s="248" t="s">
        <v>86</v>
      </c>
      <c r="AV704" s="13" t="s">
        <v>14</v>
      </c>
      <c r="AW704" s="13" t="s">
        <v>33</v>
      </c>
      <c r="AX704" s="13" t="s">
        <v>77</v>
      </c>
      <c r="AY704" s="248" t="s">
        <v>145</v>
      </c>
    </row>
    <row r="705" s="13" customFormat="1">
      <c r="A705" s="13"/>
      <c r="B705" s="239"/>
      <c r="C705" s="240"/>
      <c r="D705" s="232" t="s">
        <v>161</v>
      </c>
      <c r="E705" s="241" t="s">
        <v>1</v>
      </c>
      <c r="F705" s="242" t="s">
        <v>163</v>
      </c>
      <c r="G705" s="240"/>
      <c r="H705" s="241" t="s">
        <v>1</v>
      </c>
      <c r="I705" s="243"/>
      <c r="J705" s="240"/>
      <c r="K705" s="240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161</v>
      </c>
      <c r="AU705" s="248" t="s">
        <v>86</v>
      </c>
      <c r="AV705" s="13" t="s">
        <v>14</v>
      </c>
      <c r="AW705" s="13" t="s">
        <v>33</v>
      </c>
      <c r="AX705" s="13" t="s">
        <v>77</v>
      </c>
      <c r="AY705" s="248" t="s">
        <v>145</v>
      </c>
    </row>
    <row r="706" s="14" customFormat="1">
      <c r="A706" s="14"/>
      <c r="B706" s="249"/>
      <c r="C706" s="250"/>
      <c r="D706" s="232" t="s">
        <v>161</v>
      </c>
      <c r="E706" s="251" t="s">
        <v>1</v>
      </c>
      <c r="F706" s="252" t="s">
        <v>624</v>
      </c>
      <c r="G706" s="250"/>
      <c r="H706" s="253">
        <v>11.063000000000001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161</v>
      </c>
      <c r="AU706" s="259" t="s">
        <v>86</v>
      </c>
      <c r="AV706" s="14" t="s">
        <v>86</v>
      </c>
      <c r="AW706" s="14" t="s">
        <v>33</v>
      </c>
      <c r="AX706" s="14" t="s">
        <v>77</v>
      </c>
      <c r="AY706" s="259" t="s">
        <v>145</v>
      </c>
    </row>
    <row r="707" s="13" customFormat="1">
      <c r="A707" s="13"/>
      <c r="B707" s="239"/>
      <c r="C707" s="240"/>
      <c r="D707" s="232" t="s">
        <v>161</v>
      </c>
      <c r="E707" s="241" t="s">
        <v>1</v>
      </c>
      <c r="F707" s="242" t="s">
        <v>258</v>
      </c>
      <c r="G707" s="240"/>
      <c r="H707" s="241" t="s">
        <v>1</v>
      </c>
      <c r="I707" s="243"/>
      <c r="J707" s="240"/>
      <c r="K707" s="240"/>
      <c r="L707" s="244"/>
      <c r="M707" s="245"/>
      <c r="N707" s="246"/>
      <c r="O707" s="246"/>
      <c r="P707" s="246"/>
      <c r="Q707" s="246"/>
      <c r="R707" s="246"/>
      <c r="S707" s="246"/>
      <c r="T707" s="24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8" t="s">
        <v>161</v>
      </c>
      <c r="AU707" s="248" t="s">
        <v>86</v>
      </c>
      <c r="AV707" s="13" t="s">
        <v>14</v>
      </c>
      <c r="AW707" s="13" t="s">
        <v>33</v>
      </c>
      <c r="AX707" s="13" t="s">
        <v>77</v>
      </c>
      <c r="AY707" s="248" t="s">
        <v>145</v>
      </c>
    </row>
    <row r="708" s="14" customFormat="1">
      <c r="A708" s="14"/>
      <c r="B708" s="249"/>
      <c r="C708" s="250"/>
      <c r="D708" s="232" t="s">
        <v>161</v>
      </c>
      <c r="E708" s="251" t="s">
        <v>1</v>
      </c>
      <c r="F708" s="252" t="s">
        <v>625</v>
      </c>
      <c r="G708" s="250"/>
      <c r="H708" s="253">
        <v>8.4299999999999997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161</v>
      </c>
      <c r="AU708" s="259" t="s">
        <v>86</v>
      </c>
      <c r="AV708" s="14" t="s">
        <v>86</v>
      </c>
      <c r="AW708" s="14" t="s">
        <v>33</v>
      </c>
      <c r="AX708" s="14" t="s">
        <v>77</v>
      </c>
      <c r="AY708" s="259" t="s">
        <v>145</v>
      </c>
    </row>
    <row r="709" s="15" customFormat="1">
      <c r="A709" s="15"/>
      <c r="B709" s="260"/>
      <c r="C709" s="261"/>
      <c r="D709" s="232" t="s">
        <v>161</v>
      </c>
      <c r="E709" s="262" t="s">
        <v>1</v>
      </c>
      <c r="F709" s="263" t="s">
        <v>165</v>
      </c>
      <c r="G709" s="261"/>
      <c r="H709" s="264">
        <v>19.492999999999999</v>
      </c>
      <c r="I709" s="265"/>
      <c r="J709" s="261"/>
      <c r="K709" s="261"/>
      <c r="L709" s="266"/>
      <c r="M709" s="267"/>
      <c r="N709" s="268"/>
      <c r="O709" s="268"/>
      <c r="P709" s="268"/>
      <c r="Q709" s="268"/>
      <c r="R709" s="268"/>
      <c r="S709" s="268"/>
      <c r="T709" s="26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0" t="s">
        <v>161</v>
      </c>
      <c r="AU709" s="270" t="s">
        <v>86</v>
      </c>
      <c r="AV709" s="15" t="s">
        <v>155</v>
      </c>
      <c r="AW709" s="15" t="s">
        <v>33</v>
      </c>
      <c r="AX709" s="15" t="s">
        <v>14</v>
      </c>
      <c r="AY709" s="270" t="s">
        <v>145</v>
      </c>
    </row>
    <row r="710" s="14" customFormat="1">
      <c r="A710" s="14"/>
      <c r="B710" s="249"/>
      <c r="C710" s="250"/>
      <c r="D710" s="232" t="s">
        <v>161</v>
      </c>
      <c r="E710" s="250"/>
      <c r="F710" s="252" t="s">
        <v>626</v>
      </c>
      <c r="G710" s="250"/>
      <c r="H710" s="253">
        <v>20.468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161</v>
      </c>
      <c r="AU710" s="259" t="s">
        <v>86</v>
      </c>
      <c r="AV710" s="14" t="s">
        <v>86</v>
      </c>
      <c r="AW710" s="14" t="s">
        <v>4</v>
      </c>
      <c r="AX710" s="14" t="s">
        <v>14</v>
      </c>
      <c r="AY710" s="259" t="s">
        <v>145</v>
      </c>
    </row>
    <row r="711" s="2" customFormat="1" ht="16.5" customHeight="1">
      <c r="A711" s="39"/>
      <c r="B711" s="40"/>
      <c r="C711" s="282" t="s">
        <v>627</v>
      </c>
      <c r="D711" s="282" t="s">
        <v>358</v>
      </c>
      <c r="E711" s="283" t="s">
        <v>628</v>
      </c>
      <c r="F711" s="284" t="s">
        <v>629</v>
      </c>
      <c r="G711" s="285" t="s">
        <v>234</v>
      </c>
      <c r="H711" s="286">
        <v>8</v>
      </c>
      <c r="I711" s="287"/>
      <c r="J711" s="288">
        <f>ROUND(I711*H711,2)</f>
        <v>0</v>
      </c>
      <c r="K711" s="284" t="s">
        <v>154</v>
      </c>
      <c r="L711" s="289"/>
      <c r="M711" s="290" t="s">
        <v>1</v>
      </c>
      <c r="N711" s="291" t="s">
        <v>42</v>
      </c>
      <c r="O711" s="92"/>
      <c r="P711" s="228">
        <f>O711*H711</f>
        <v>0</v>
      </c>
      <c r="Q711" s="228">
        <v>3.0000000000000001E-05</v>
      </c>
      <c r="R711" s="228">
        <f>Q711*H711</f>
        <v>0.00024000000000000001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425</v>
      </c>
      <c r="AT711" s="230" t="s">
        <v>358</v>
      </c>
      <c r="AU711" s="230" t="s">
        <v>86</v>
      </c>
      <c r="AY711" s="18" t="s">
        <v>145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14</v>
      </c>
      <c r="BK711" s="231">
        <f>ROUND(I711*H711,2)</f>
        <v>0</v>
      </c>
      <c r="BL711" s="18" t="s">
        <v>296</v>
      </c>
      <c r="BM711" s="230" t="s">
        <v>630</v>
      </c>
    </row>
    <row r="712" s="2" customFormat="1">
      <c r="A712" s="39"/>
      <c r="B712" s="40"/>
      <c r="C712" s="41"/>
      <c r="D712" s="232" t="s">
        <v>157</v>
      </c>
      <c r="E712" s="41"/>
      <c r="F712" s="233" t="s">
        <v>629</v>
      </c>
      <c r="G712" s="41"/>
      <c r="H712" s="41"/>
      <c r="I712" s="234"/>
      <c r="J712" s="41"/>
      <c r="K712" s="41"/>
      <c r="L712" s="45"/>
      <c r="M712" s="235"/>
      <c r="N712" s="23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157</v>
      </c>
      <c r="AU712" s="18" t="s">
        <v>86</v>
      </c>
    </row>
    <row r="713" s="13" customFormat="1">
      <c r="A713" s="13"/>
      <c r="B713" s="239"/>
      <c r="C713" s="240"/>
      <c r="D713" s="232" t="s">
        <v>161</v>
      </c>
      <c r="E713" s="241" t="s">
        <v>1</v>
      </c>
      <c r="F713" s="242" t="s">
        <v>163</v>
      </c>
      <c r="G713" s="240"/>
      <c r="H713" s="241" t="s">
        <v>1</v>
      </c>
      <c r="I713" s="243"/>
      <c r="J713" s="240"/>
      <c r="K713" s="240"/>
      <c r="L713" s="244"/>
      <c r="M713" s="245"/>
      <c r="N713" s="246"/>
      <c r="O713" s="246"/>
      <c r="P713" s="246"/>
      <c r="Q713" s="246"/>
      <c r="R713" s="246"/>
      <c r="S713" s="246"/>
      <c r="T713" s="24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8" t="s">
        <v>161</v>
      </c>
      <c r="AU713" s="248" t="s">
        <v>86</v>
      </c>
      <c r="AV713" s="13" t="s">
        <v>14</v>
      </c>
      <c r="AW713" s="13" t="s">
        <v>33</v>
      </c>
      <c r="AX713" s="13" t="s">
        <v>77</v>
      </c>
      <c r="AY713" s="248" t="s">
        <v>145</v>
      </c>
    </row>
    <row r="714" s="14" customFormat="1">
      <c r="A714" s="14"/>
      <c r="B714" s="249"/>
      <c r="C714" s="250"/>
      <c r="D714" s="232" t="s">
        <v>161</v>
      </c>
      <c r="E714" s="251" t="s">
        <v>1</v>
      </c>
      <c r="F714" s="252" t="s">
        <v>155</v>
      </c>
      <c r="G714" s="250"/>
      <c r="H714" s="253">
        <v>4</v>
      </c>
      <c r="I714" s="254"/>
      <c r="J714" s="250"/>
      <c r="K714" s="250"/>
      <c r="L714" s="255"/>
      <c r="M714" s="256"/>
      <c r="N714" s="257"/>
      <c r="O714" s="257"/>
      <c r="P714" s="257"/>
      <c r="Q714" s="257"/>
      <c r="R714" s="257"/>
      <c r="S714" s="257"/>
      <c r="T714" s="25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9" t="s">
        <v>161</v>
      </c>
      <c r="AU714" s="259" t="s">
        <v>86</v>
      </c>
      <c r="AV714" s="14" t="s">
        <v>86</v>
      </c>
      <c r="AW714" s="14" t="s">
        <v>33</v>
      </c>
      <c r="AX714" s="14" t="s">
        <v>77</v>
      </c>
      <c r="AY714" s="259" t="s">
        <v>145</v>
      </c>
    </row>
    <row r="715" s="13" customFormat="1">
      <c r="A715" s="13"/>
      <c r="B715" s="239"/>
      <c r="C715" s="240"/>
      <c r="D715" s="232" t="s">
        <v>161</v>
      </c>
      <c r="E715" s="241" t="s">
        <v>1</v>
      </c>
      <c r="F715" s="242" t="s">
        <v>258</v>
      </c>
      <c r="G715" s="240"/>
      <c r="H715" s="241" t="s">
        <v>1</v>
      </c>
      <c r="I715" s="243"/>
      <c r="J715" s="240"/>
      <c r="K715" s="240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161</v>
      </c>
      <c r="AU715" s="248" t="s">
        <v>86</v>
      </c>
      <c r="AV715" s="13" t="s">
        <v>14</v>
      </c>
      <c r="AW715" s="13" t="s">
        <v>33</v>
      </c>
      <c r="AX715" s="13" t="s">
        <v>77</v>
      </c>
      <c r="AY715" s="248" t="s">
        <v>145</v>
      </c>
    </row>
    <row r="716" s="14" customFormat="1">
      <c r="A716" s="14"/>
      <c r="B716" s="249"/>
      <c r="C716" s="250"/>
      <c r="D716" s="232" t="s">
        <v>161</v>
      </c>
      <c r="E716" s="251" t="s">
        <v>1</v>
      </c>
      <c r="F716" s="252" t="s">
        <v>155</v>
      </c>
      <c r="G716" s="250"/>
      <c r="H716" s="253">
        <v>4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161</v>
      </c>
      <c r="AU716" s="259" t="s">
        <v>86</v>
      </c>
      <c r="AV716" s="14" t="s">
        <v>86</v>
      </c>
      <c r="AW716" s="14" t="s">
        <v>33</v>
      </c>
      <c r="AX716" s="14" t="s">
        <v>77</v>
      </c>
      <c r="AY716" s="259" t="s">
        <v>145</v>
      </c>
    </row>
    <row r="717" s="15" customFormat="1">
      <c r="A717" s="15"/>
      <c r="B717" s="260"/>
      <c r="C717" s="261"/>
      <c r="D717" s="232" t="s">
        <v>161</v>
      </c>
      <c r="E717" s="262" t="s">
        <v>1</v>
      </c>
      <c r="F717" s="263" t="s">
        <v>165</v>
      </c>
      <c r="G717" s="261"/>
      <c r="H717" s="264">
        <v>8</v>
      </c>
      <c r="I717" s="265"/>
      <c r="J717" s="261"/>
      <c r="K717" s="261"/>
      <c r="L717" s="266"/>
      <c r="M717" s="267"/>
      <c r="N717" s="268"/>
      <c r="O717" s="268"/>
      <c r="P717" s="268"/>
      <c r="Q717" s="268"/>
      <c r="R717" s="268"/>
      <c r="S717" s="268"/>
      <c r="T717" s="26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0" t="s">
        <v>161</v>
      </c>
      <c r="AU717" s="270" t="s">
        <v>86</v>
      </c>
      <c r="AV717" s="15" t="s">
        <v>155</v>
      </c>
      <c r="AW717" s="15" t="s">
        <v>33</v>
      </c>
      <c r="AX717" s="15" t="s">
        <v>14</v>
      </c>
      <c r="AY717" s="270" t="s">
        <v>145</v>
      </c>
    </row>
    <row r="718" s="2" customFormat="1" ht="33" customHeight="1">
      <c r="A718" s="39"/>
      <c r="B718" s="40"/>
      <c r="C718" s="219" t="s">
        <v>631</v>
      </c>
      <c r="D718" s="219" t="s">
        <v>150</v>
      </c>
      <c r="E718" s="220" t="s">
        <v>632</v>
      </c>
      <c r="F718" s="221" t="s">
        <v>633</v>
      </c>
      <c r="G718" s="222" t="s">
        <v>175</v>
      </c>
      <c r="H718" s="223">
        <v>8.1300000000000008</v>
      </c>
      <c r="I718" s="224"/>
      <c r="J718" s="225">
        <f>ROUND(I718*H718,2)</f>
        <v>0</v>
      </c>
      <c r="K718" s="221" t="s">
        <v>154</v>
      </c>
      <c r="L718" s="45"/>
      <c r="M718" s="226" t="s">
        <v>1</v>
      </c>
      <c r="N718" s="227" t="s">
        <v>42</v>
      </c>
      <c r="O718" s="92"/>
      <c r="P718" s="228">
        <f>O718*H718</f>
        <v>0</v>
      </c>
      <c r="Q718" s="228">
        <v>0.0047299999999999998</v>
      </c>
      <c r="R718" s="228">
        <f>Q718*H718</f>
        <v>0.0384549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296</v>
      </c>
      <c r="AT718" s="230" t="s">
        <v>150</v>
      </c>
      <c r="AU718" s="230" t="s">
        <v>86</v>
      </c>
      <c r="AY718" s="18" t="s">
        <v>145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14</v>
      </c>
      <c r="BK718" s="231">
        <f>ROUND(I718*H718,2)</f>
        <v>0</v>
      </c>
      <c r="BL718" s="18" t="s">
        <v>296</v>
      </c>
      <c r="BM718" s="230" t="s">
        <v>634</v>
      </c>
    </row>
    <row r="719" s="2" customFormat="1">
      <c r="A719" s="39"/>
      <c r="B719" s="40"/>
      <c r="C719" s="41"/>
      <c r="D719" s="232" t="s">
        <v>157</v>
      </c>
      <c r="E719" s="41"/>
      <c r="F719" s="233" t="s">
        <v>635</v>
      </c>
      <c r="G719" s="41"/>
      <c r="H719" s="41"/>
      <c r="I719" s="234"/>
      <c r="J719" s="41"/>
      <c r="K719" s="41"/>
      <c r="L719" s="45"/>
      <c r="M719" s="235"/>
      <c r="N719" s="23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157</v>
      </c>
      <c r="AU719" s="18" t="s">
        <v>86</v>
      </c>
    </row>
    <row r="720" s="2" customFormat="1">
      <c r="A720" s="39"/>
      <c r="B720" s="40"/>
      <c r="C720" s="41"/>
      <c r="D720" s="237" t="s">
        <v>159</v>
      </c>
      <c r="E720" s="41"/>
      <c r="F720" s="238" t="s">
        <v>636</v>
      </c>
      <c r="G720" s="41"/>
      <c r="H720" s="41"/>
      <c r="I720" s="234"/>
      <c r="J720" s="41"/>
      <c r="K720" s="41"/>
      <c r="L720" s="45"/>
      <c r="M720" s="235"/>
      <c r="N720" s="23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159</v>
      </c>
      <c r="AU720" s="18" t="s">
        <v>86</v>
      </c>
    </row>
    <row r="721" s="13" customFormat="1">
      <c r="A721" s="13"/>
      <c r="B721" s="239"/>
      <c r="C721" s="240"/>
      <c r="D721" s="232" t="s">
        <v>161</v>
      </c>
      <c r="E721" s="241" t="s">
        <v>1</v>
      </c>
      <c r="F721" s="242" t="s">
        <v>163</v>
      </c>
      <c r="G721" s="240"/>
      <c r="H721" s="241" t="s">
        <v>1</v>
      </c>
      <c r="I721" s="243"/>
      <c r="J721" s="240"/>
      <c r="K721" s="240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161</v>
      </c>
      <c r="AU721" s="248" t="s">
        <v>86</v>
      </c>
      <c r="AV721" s="13" t="s">
        <v>14</v>
      </c>
      <c r="AW721" s="13" t="s">
        <v>33</v>
      </c>
      <c r="AX721" s="13" t="s">
        <v>77</v>
      </c>
      <c r="AY721" s="248" t="s">
        <v>145</v>
      </c>
    </row>
    <row r="722" s="14" customFormat="1">
      <c r="A722" s="14"/>
      <c r="B722" s="249"/>
      <c r="C722" s="250"/>
      <c r="D722" s="232" t="s">
        <v>161</v>
      </c>
      <c r="E722" s="251" t="s">
        <v>1</v>
      </c>
      <c r="F722" s="252" t="s">
        <v>637</v>
      </c>
      <c r="G722" s="250"/>
      <c r="H722" s="253">
        <v>5.1699999999999999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161</v>
      </c>
      <c r="AU722" s="259" t="s">
        <v>86</v>
      </c>
      <c r="AV722" s="14" t="s">
        <v>86</v>
      </c>
      <c r="AW722" s="14" t="s">
        <v>33</v>
      </c>
      <c r="AX722" s="14" t="s">
        <v>77</v>
      </c>
      <c r="AY722" s="259" t="s">
        <v>145</v>
      </c>
    </row>
    <row r="723" s="13" customFormat="1">
      <c r="A723" s="13"/>
      <c r="B723" s="239"/>
      <c r="C723" s="240"/>
      <c r="D723" s="232" t="s">
        <v>161</v>
      </c>
      <c r="E723" s="241" t="s">
        <v>1</v>
      </c>
      <c r="F723" s="242" t="s">
        <v>258</v>
      </c>
      <c r="G723" s="240"/>
      <c r="H723" s="241" t="s">
        <v>1</v>
      </c>
      <c r="I723" s="243"/>
      <c r="J723" s="240"/>
      <c r="K723" s="240"/>
      <c r="L723" s="244"/>
      <c r="M723" s="245"/>
      <c r="N723" s="246"/>
      <c r="O723" s="246"/>
      <c r="P723" s="246"/>
      <c r="Q723" s="246"/>
      <c r="R723" s="246"/>
      <c r="S723" s="246"/>
      <c r="T723" s="24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8" t="s">
        <v>161</v>
      </c>
      <c r="AU723" s="248" t="s">
        <v>86</v>
      </c>
      <c r="AV723" s="13" t="s">
        <v>14</v>
      </c>
      <c r="AW723" s="13" t="s">
        <v>33</v>
      </c>
      <c r="AX723" s="13" t="s">
        <v>77</v>
      </c>
      <c r="AY723" s="248" t="s">
        <v>145</v>
      </c>
    </row>
    <row r="724" s="14" customFormat="1">
      <c r="A724" s="14"/>
      <c r="B724" s="249"/>
      <c r="C724" s="250"/>
      <c r="D724" s="232" t="s">
        <v>161</v>
      </c>
      <c r="E724" s="251" t="s">
        <v>1</v>
      </c>
      <c r="F724" s="252" t="s">
        <v>638</v>
      </c>
      <c r="G724" s="250"/>
      <c r="H724" s="253">
        <v>2.96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9" t="s">
        <v>161</v>
      </c>
      <c r="AU724" s="259" t="s">
        <v>86</v>
      </c>
      <c r="AV724" s="14" t="s">
        <v>86</v>
      </c>
      <c r="AW724" s="14" t="s">
        <v>33</v>
      </c>
      <c r="AX724" s="14" t="s">
        <v>77</v>
      </c>
      <c r="AY724" s="259" t="s">
        <v>145</v>
      </c>
    </row>
    <row r="725" s="15" customFormat="1">
      <c r="A725" s="15"/>
      <c r="B725" s="260"/>
      <c r="C725" s="261"/>
      <c r="D725" s="232" t="s">
        <v>161</v>
      </c>
      <c r="E725" s="262" t="s">
        <v>1</v>
      </c>
      <c r="F725" s="263" t="s">
        <v>165</v>
      </c>
      <c r="G725" s="261"/>
      <c r="H725" s="264">
        <v>8.1300000000000008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0" t="s">
        <v>161</v>
      </c>
      <c r="AU725" s="270" t="s">
        <v>86</v>
      </c>
      <c r="AV725" s="15" t="s">
        <v>155</v>
      </c>
      <c r="AW725" s="15" t="s">
        <v>33</v>
      </c>
      <c r="AX725" s="15" t="s">
        <v>14</v>
      </c>
      <c r="AY725" s="270" t="s">
        <v>145</v>
      </c>
    </row>
    <row r="726" s="2" customFormat="1" ht="24.15" customHeight="1">
      <c r="A726" s="39"/>
      <c r="B726" s="40"/>
      <c r="C726" s="219" t="s">
        <v>639</v>
      </c>
      <c r="D726" s="219" t="s">
        <v>150</v>
      </c>
      <c r="E726" s="220" t="s">
        <v>640</v>
      </c>
      <c r="F726" s="221" t="s">
        <v>641</v>
      </c>
      <c r="G726" s="222" t="s">
        <v>175</v>
      </c>
      <c r="H726" s="223">
        <v>11.542999999999999</v>
      </c>
      <c r="I726" s="224"/>
      <c r="J726" s="225">
        <f>ROUND(I726*H726,2)</f>
        <v>0</v>
      </c>
      <c r="K726" s="221" t="s">
        <v>154</v>
      </c>
      <c r="L726" s="45"/>
      <c r="M726" s="226" t="s">
        <v>1</v>
      </c>
      <c r="N726" s="227" t="s">
        <v>42</v>
      </c>
      <c r="O726" s="92"/>
      <c r="P726" s="228">
        <f>O726*H726</f>
        <v>0</v>
      </c>
      <c r="Q726" s="228">
        <v>0.0047299999999999998</v>
      </c>
      <c r="R726" s="228">
        <f>Q726*H726</f>
        <v>0.054598389999999997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296</v>
      </c>
      <c r="AT726" s="230" t="s">
        <v>150</v>
      </c>
      <c r="AU726" s="230" t="s">
        <v>86</v>
      </c>
      <c r="AY726" s="18" t="s">
        <v>145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14</v>
      </c>
      <c r="BK726" s="231">
        <f>ROUND(I726*H726,2)</f>
        <v>0</v>
      </c>
      <c r="BL726" s="18" t="s">
        <v>296</v>
      </c>
      <c r="BM726" s="230" t="s">
        <v>642</v>
      </c>
    </row>
    <row r="727" s="2" customFormat="1">
      <c r="A727" s="39"/>
      <c r="B727" s="40"/>
      <c r="C727" s="41"/>
      <c r="D727" s="232" t="s">
        <v>157</v>
      </c>
      <c r="E727" s="41"/>
      <c r="F727" s="233" t="s">
        <v>643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157</v>
      </c>
      <c r="AU727" s="18" t="s">
        <v>86</v>
      </c>
    </row>
    <row r="728" s="2" customFormat="1">
      <c r="A728" s="39"/>
      <c r="B728" s="40"/>
      <c r="C728" s="41"/>
      <c r="D728" s="237" t="s">
        <v>159</v>
      </c>
      <c r="E728" s="41"/>
      <c r="F728" s="238" t="s">
        <v>644</v>
      </c>
      <c r="G728" s="41"/>
      <c r="H728" s="41"/>
      <c r="I728" s="234"/>
      <c r="J728" s="41"/>
      <c r="K728" s="41"/>
      <c r="L728" s="45"/>
      <c r="M728" s="235"/>
      <c r="N728" s="236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159</v>
      </c>
      <c r="AU728" s="18" t="s">
        <v>86</v>
      </c>
    </row>
    <row r="729" s="13" customFormat="1">
      <c r="A729" s="13"/>
      <c r="B729" s="239"/>
      <c r="C729" s="240"/>
      <c r="D729" s="232" t="s">
        <v>161</v>
      </c>
      <c r="E729" s="241" t="s">
        <v>1</v>
      </c>
      <c r="F729" s="242" t="s">
        <v>162</v>
      </c>
      <c r="G729" s="240"/>
      <c r="H729" s="241" t="s">
        <v>1</v>
      </c>
      <c r="I729" s="243"/>
      <c r="J729" s="240"/>
      <c r="K729" s="240"/>
      <c r="L729" s="244"/>
      <c r="M729" s="245"/>
      <c r="N729" s="246"/>
      <c r="O729" s="246"/>
      <c r="P729" s="246"/>
      <c r="Q729" s="246"/>
      <c r="R729" s="246"/>
      <c r="S729" s="246"/>
      <c r="T729" s="24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8" t="s">
        <v>161</v>
      </c>
      <c r="AU729" s="248" t="s">
        <v>86</v>
      </c>
      <c r="AV729" s="13" t="s">
        <v>14</v>
      </c>
      <c r="AW729" s="13" t="s">
        <v>33</v>
      </c>
      <c r="AX729" s="13" t="s">
        <v>77</v>
      </c>
      <c r="AY729" s="248" t="s">
        <v>145</v>
      </c>
    </row>
    <row r="730" s="13" customFormat="1">
      <c r="A730" s="13"/>
      <c r="B730" s="239"/>
      <c r="C730" s="240"/>
      <c r="D730" s="232" t="s">
        <v>161</v>
      </c>
      <c r="E730" s="241" t="s">
        <v>1</v>
      </c>
      <c r="F730" s="242" t="s">
        <v>163</v>
      </c>
      <c r="G730" s="240"/>
      <c r="H730" s="241" t="s">
        <v>1</v>
      </c>
      <c r="I730" s="243"/>
      <c r="J730" s="240"/>
      <c r="K730" s="240"/>
      <c r="L730" s="244"/>
      <c r="M730" s="245"/>
      <c r="N730" s="246"/>
      <c r="O730" s="246"/>
      <c r="P730" s="246"/>
      <c r="Q730" s="246"/>
      <c r="R730" s="246"/>
      <c r="S730" s="246"/>
      <c r="T730" s="24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8" t="s">
        <v>161</v>
      </c>
      <c r="AU730" s="248" t="s">
        <v>86</v>
      </c>
      <c r="AV730" s="13" t="s">
        <v>14</v>
      </c>
      <c r="AW730" s="13" t="s">
        <v>33</v>
      </c>
      <c r="AX730" s="13" t="s">
        <v>77</v>
      </c>
      <c r="AY730" s="248" t="s">
        <v>145</v>
      </c>
    </row>
    <row r="731" s="14" customFormat="1">
      <c r="A731" s="14"/>
      <c r="B731" s="249"/>
      <c r="C731" s="250"/>
      <c r="D731" s="232" t="s">
        <v>161</v>
      </c>
      <c r="E731" s="251" t="s">
        <v>1</v>
      </c>
      <c r="F731" s="252" t="s">
        <v>645</v>
      </c>
      <c r="G731" s="250"/>
      <c r="H731" s="253">
        <v>1.4430000000000001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161</v>
      </c>
      <c r="AU731" s="259" t="s">
        <v>86</v>
      </c>
      <c r="AV731" s="14" t="s">
        <v>86</v>
      </c>
      <c r="AW731" s="14" t="s">
        <v>33</v>
      </c>
      <c r="AX731" s="14" t="s">
        <v>77</v>
      </c>
      <c r="AY731" s="259" t="s">
        <v>145</v>
      </c>
    </row>
    <row r="732" s="13" customFormat="1">
      <c r="A732" s="13"/>
      <c r="B732" s="239"/>
      <c r="C732" s="240"/>
      <c r="D732" s="232" t="s">
        <v>161</v>
      </c>
      <c r="E732" s="241" t="s">
        <v>1</v>
      </c>
      <c r="F732" s="242" t="s">
        <v>258</v>
      </c>
      <c r="G732" s="240"/>
      <c r="H732" s="241" t="s">
        <v>1</v>
      </c>
      <c r="I732" s="243"/>
      <c r="J732" s="240"/>
      <c r="K732" s="240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161</v>
      </c>
      <c r="AU732" s="248" t="s">
        <v>86</v>
      </c>
      <c r="AV732" s="13" t="s">
        <v>14</v>
      </c>
      <c r="AW732" s="13" t="s">
        <v>33</v>
      </c>
      <c r="AX732" s="13" t="s">
        <v>77</v>
      </c>
      <c r="AY732" s="248" t="s">
        <v>145</v>
      </c>
    </row>
    <row r="733" s="14" customFormat="1">
      <c r="A733" s="14"/>
      <c r="B733" s="249"/>
      <c r="C733" s="250"/>
      <c r="D733" s="232" t="s">
        <v>161</v>
      </c>
      <c r="E733" s="251" t="s">
        <v>1</v>
      </c>
      <c r="F733" s="252" t="s">
        <v>646</v>
      </c>
      <c r="G733" s="250"/>
      <c r="H733" s="253">
        <v>1.1000000000000001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161</v>
      </c>
      <c r="AU733" s="259" t="s">
        <v>86</v>
      </c>
      <c r="AV733" s="14" t="s">
        <v>86</v>
      </c>
      <c r="AW733" s="14" t="s">
        <v>33</v>
      </c>
      <c r="AX733" s="14" t="s">
        <v>77</v>
      </c>
      <c r="AY733" s="259" t="s">
        <v>145</v>
      </c>
    </row>
    <row r="734" s="13" customFormat="1">
      <c r="A734" s="13"/>
      <c r="B734" s="239"/>
      <c r="C734" s="240"/>
      <c r="D734" s="232" t="s">
        <v>161</v>
      </c>
      <c r="E734" s="241" t="s">
        <v>1</v>
      </c>
      <c r="F734" s="242" t="s">
        <v>263</v>
      </c>
      <c r="G734" s="240"/>
      <c r="H734" s="241" t="s">
        <v>1</v>
      </c>
      <c r="I734" s="243"/>
      <c r="J734" s="240"/>
      <c r="K734" s="240"/>
      <c r="L734" s="244"/>
      <c r="M734" s="245"/>
      <c r="N734" s="246"/>
      <c r="O734" s="246"/>
      <c r="P734" s="246"/>
      <c r="Q734" s="246"/>
      <c r="R734" s="246"/>
      <c r="S734" s="246"/>
      <c r="T734" s="24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8" t="s">
        <v>161</v>
      </c>
      <c r="AU734" s="248" t="s">
        <v>86</v>
      </c>
      <c r="AV734" s="13" t="s">
        <v>14</v>
      </c>
      <c r="AW734" s="13" t="s">
        <v>33</v>
      </c>
      <c r="AX734" s="13" t="s">
        <v>77</v>
      </c>
      <c r="AY734" s="248" t="s">
        <v>145</v>
      </c>
    </row>
    <row r="735" s="14" customFormat="1">
      <c r="A735" s="14"/>
      <c r="B735" s="249"/>
      <c r="C735" s="250"/>
      <c r="D735" s="232" t="s">
        <v>161</v>
      </c>
      <c r="E735" s="251" t="s">
        <v>1</v>
      </c>
      <c r="F735" s="252" t="s">
        <v>647</v>
      </c>
      <c r="G735" s="250"/>
      <c r="H735" s="253">
        <v>3</v>
      </c>
      <c r="I735" s="254"/>
      <c r="J735" s="250"/>
      <c r="K735" s="250"/>
      <c r="L735" s="255"/>
      <c r="M735" s="256"/>
      <c r="N735" s="257"/>
      <c r="O735" s="257"/>
      <c r="P735" s="257"/>
      <c r="Q735" s="257"/>
      <c r="R735" s="257"/>
      <c r="S735" s="257"/>
      <c r="T735" s="25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9" t="s">
        <v>161</v>
      </c>
      <c r="AU735" s="259" t="s">
        <v>86</v>
      </c>
      <c r="AV735" s="14" t="s">
        <v>86</v>
      </c>
      <c r="AW735" s="14" t="s">
        <v>33</v>
      </c>
      <c r="AX735" s="14" t="s">
        <v>77</v>
      </c>
      <c r="AY735" s="259" t="s">
        <v>145</v>
      </c>
    </row>
    <row r="736" s="13" customFormat="1">
      <c r="A736" s="13"/>
      <c r="B736" s="239"/>
      <c r="C736" s="240"/>
      <c r="D736" s="232" t="s">
        <v>161</v>
      </c>
      <c r="E736" s="241" t="s">
        <v>1</v>
      </c>
      <c r="F736" s="242" t="s">
        <v>245</v>
      </c>
      <c r="G736" s="240"/>
      <c r="H736" s="241" t="s">
        <v>1</v>
      </c>
      <c r="I736" s="243"/>
      <c r="J736" s="240"/>
      <c r="K736" s="240"/>
      <c r="L736" s="244"/>
      <c r="M736" s="245"/>
      <c r="N736" s="246"/>
      <c r="O736" s="246"/>
      <c r="P736" s="246"/>
      <c r="Q736" s="246"/>
      <c r="R736" s="246"/>
      <c r="S736" s="246"/>
      <c r="T736" s="24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8" t="s">
        <v>161</v>
      </c>
      <c r="AU736" s="248" t="s">
        <v>86</v>
      </c>
      <c r="AV736" s="13" t="s">
        <v>14</v>
      </c>
      <c r="AW736" s="13" t="s">
        <v>33</v>
      </c>
      <c r="AX736" s="13" t="s">
        <v>77</v>
      </c>
      <c r="AY736" s="248" t="s">
        <v>145</v>
      </c>
    </row>
    <row r="737" s="14" customFormat="1">
      <c r="A737" s="14"/>
      <c r="B737" s="249"/>
      <c r="C737" s="250"/>
      <c r="D737" s="232" t="s">
        <v>161</v>
      </c>
      <c r="E737" s="251" t="s">
        <v>1</v>
      </c>
      <c r="F737" s="252" t="s">
        <v>647</v>
      </c>
      <c r="G737" s="250"/>
      <c r="H737" s="253">
        <v>3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161</v>
      </c>
      <c r="AU737" s="259" t="s">
        <v>86</v>
      </c>
      <c r="AV737" s="14" t="s">
        <v>86</v>
      </c>
      <c r="AW737" s="14" t="s">
        <v>33</v>
      </c>
      <c r="AX737" s="14" t="s">
        <v>77</v>
      </c>
      <c r="AY737" s="259" t="s">
        <v>145</v>
      </c>
    </row>
    <row r="738" s="13" customFormat="1">
      <c r="A738" s="13"/>
      <c r="B738" s="239"/>
      <c r="C738" s="240"/>
      <c r="D738" s="232" t="s">
        <v>161</v>
      </c>
      <c r="E738" s="241" t="s">
        <v>1</v>
      </c>
      <c r="F738" s="242" t="s">
        <v>246</v>
      </c>
      <c r="G738" s="240"/>
      <c r="H738" s="241" t="s">
        <v>1</v>
      </c>
      <c r="I738" s="243"/>
      <c r="J738" s="240"/>
      <c r="K738" s="240"/>
      <c r="L738" s="244"/>
      <c r="M738" s="245"/>
      <c r="N738" s="246"/>
      <c r="O738" s="246"/>
      <c r="P738" s="246"/>
      <c r="Q738" s="246"/>
      <c r="R738" s="246"/>
      <c r="S738" s="246"/>
      <c r="T738" s="24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8" t="s">
        <v>161</v>
      </c>
      <c r="AU738" s="248" t="s">
        <v>86</v>
      </c>
      <c r="AV738" s="13" t="s">
        <v>14</v>
      </c>
      <c r="AW738" s="13" t="s">
        <v>33</v>
      </c>
      <c r="AX738" s="13" t="s">
        <v>77</v>
      </c>
      <c r="AY738" s="248" t="s">
        <v>145</v>
      </c>
    </row>
    <row r="739" s="14" customFormat="1">
      <c r="A739" s="14"/>
      <c r="B739" s="249"/>
      <c r="C739" s="250"/>
      <c r="D739" s="232" t="s">
        <v>161</v>
      </c>
      <c r="E739" s="251" t="s">
        <v>1</v>
      </c>
      <c r="F739" s="252" t="s">
        <v>647</v>
      </c>
      <c r="G739" s="250"/>
      <c r="H739" s="253">
        <v>3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9" t="s">
        <v>161</v>
      </c>
      <c r="AU739" s="259" t="s">
        <v>86</v>
      </c>
      <c r="AV739" s="14" t="s">
        <v>86</v>
      </c>
      <c r="AW739" s="14" t="s">
        <v>33</v>
      </c>
      <c r="AX739" s="14" t="s">
        <v>77</v>
      </c>
      <c r="AY739" s="259" t="s">
        <v>145</v>
      </c>
    </row>
    <row r="740" s="15" customFormat="1">
      <c r="A740" s="15"/>
      <c r="B740" s="260"/>
      <c r="C740" s="261"/>
      <c r="D740" s="232" t="s">
        <v>161</v>
      </c>
      <c r="E740" s="262" t="s">
        <v>1</v>
      </c>
      <c r="F740" s="263" t="s">
        <v>165</v>
      </c>
      <c r="G740" s="261"/>
      <c r="H740" s="264">
        <v>11.542999999999999</v>
      </c>
      <c r="I740" s="265"/>
      <c r="J740" s="261"/>
      <c r="K740" s="261"/>
      <c r="L740" s="266"/>
      <c r="M740" s="267"/>
      <c r="N740" s="268"/>
      <c r="O740" s="268"/>
      <c r="P740" s="268"/>
      <c r="Q740" s="268"/>
      <c r="R740" s="268"/>
      <c r="S740" s="268"/>
      <c r="T740" s="26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0" t="s">
        <v>161</v>
      </c>
      <c r="AU740" s="270" t="s">
        <v>86</v>
      </c>
      <c r="AV740" s="15" t="s">
        <v>155</v>
      </c>
      <c r="AW740" s="15" t="s">
        <v>33</v>
      </c>
      <c r="AX740" s="15" t="s">
        <v>14</v>
      </c>
      <c r="AY740" s="270" t="s">
        <v>145</v>
      </c>
    </row>
    <row r="741" s="2" customFormat="1" ht="37.8" customHeight="1">
      <c r="A741" s="39"/>
      <c r="B741" s="40"/>
      <c r="C741" s="219" t="s">
        <v>648</v>
      </c>
      <c r="D741" s="219" t="s">
        <v>150</v>
      </c>
      <c r="E741" s="220" t="s">
        <v>649</v>
      </c>
      <c r="F741" s="221" t="s">
        <v>650</v>
      </c>
      <c r="G741" s="222" t="s">
        <v>651</v>
      </c>
      <c r="H741" s="293"/>
      <c r="I741" s="224"/>
      <c r="J741" s="225">
        <f>ROUND(I741*H741,2)</f>
        <v>0</v>
      </c>
      <c r="K741" s="221" t="s">
        <v>154</v>
      </c>
      <c r="L741" s="45"/>
      <c r="M741" s="226" t="s">
        <v>1</v>
      </c>
      <c r="N741" s="227" t="s">
        <v>42</v>
      </c>
      <c r="O741" s="92"/>
      <c r="P741" s="228">
        <f>O741*H741</f>
        <v>0</v>
      </c>
      <c r="Q741" s="228">
        <v>0</v>
      </c>
      <c r="R741" s="228">
        <f>Q741*H741</f>
        <v>0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296</v>
      </c>
      <c r="AT741" s="230" t="s">
        <v>150</v>
      </c>
      <c r="AU741" s="230" t="s">
        <v>86</v>
      </c>
      <c r="AY741" s="18" t="s">
        <v>145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14</v>
      </c>
      <c r="BK741" s="231">
        <f>ROUND(I741*H741,2)</f>
        <v>0</v>
      </c>
      <c r="BL741" s="18" t="s">
        <v>296</v>
      </c>
      <c r="BM741" s="230" t="s">
        <v>652</v>
      </c>
    </row>
    <row r="742" s="2" customFormat="1">
      <c r="A742" s="39"/>
      <c r="B742" s="40"/>
      <c r="C742" s="41"/>
      <c r="D742" s="232" t="s">
        <v>157</v>
      </c>
      <c r="E742" s="41"/>
      <c r="F742" s="233" t="s">
        <v>653</v>
      </c>
      <c r="G742" s="41"/>
      <c r="H742" s="41"/>
      <c r="I742" s="234"/>
      <c r="J742" s="41"/>
      <c r="K742" s="41"/>
      <c r="L742" s="45"/>
      <c r="M742" s="235"/>
      <c r="N742" s="236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157</v>
      </c>
      <c r="AU742" s="18" t="s">
        <v>86</v>
      </c>
    </row>
    <row r="743" s="2" customFormat="1">
      <c r="A743" s="39"/>
      <c r="B743" s="40"/>
      <c r="C743" s="41"/>
      <c r="D743" s="237" t="s">
        <v>159</v>
      </c>
      <c r="E743" s="41"/>
      <c r="F743" s="238" t="s">
        <v>654</v>
      </c>
      <c r="G743" s="41"/>
      <c r="H743" s="41"/>
      <c r="I743" s="234"/>
      <c r="J743" s="41"/>
      <c r="K743" s="41"/>
      <c r="L743" s="45"/>
      <c r="M743" s="235"/>
      <c r="N743" s="236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159</v>
      </c>
      <c r="AU743" s="18" t="s">
        <v>86</v>
      </c>
    </row>
    <row r="744" s="12" customFormat="1" ht="22.8" customHeight="1">
      <c r="A744" s="12"/>
      <c r="B744" s="203"/>
      <c r="C744" s="204"/>
      <c r="D744" s="205" t="s">
        <v>76</v>
      </c>
      <c r="E744" s="217" t="s">
        <v>655</v>
      </c>
      <c r="F744" s="217" t="s">
        <v>656</v>
      </c>
      <c r="G744" s="204"/>
      <c r="H744" s="204"/>
      <c r="I744" s="207"/>
      <c r="J744" s="218">
        <f>BK744</f>
        <v>0</v>
      </c>
      <c r="K744" s="204"/>
      <c r="L744" s="209"/>
      <c r="M744" s="210"/>
      <c r="N744" s="211"/>
      <c r="O744" s="211"/>
      <c r="P744" s="212">
        <f>SUM(P745:P755)</f>
        <v>0</v>
      </c>
      <c r="Q744" s="211"/>
      <c r="R744" s="212">
        <f>SUM(R745:R755)</f>
        <v>0</v>
      </c>
      <c r="S744" s="211"/>
      <c r="T744" s="213">
        <f>SUM(T745:T755)</f>
        <v>0.083049999999999999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4" t="s">
        <v>86</v>
      </c>
      <c r="AT744" s="215" t="s">
        <v>76</v>
      </c>
      <c r="AU744" s="215" t="s">
        <v>14</v>
      </c>
      <c r="AY744" s="214" t="s">
        <v>145</v>
      </c>
      <c r="BK744" s="216">
        <f>SUM(BK745:BK755)</f>
        <v>0</v>
      </c>
    </row>
    <row r="745" s="2" customFormat="1" ht="24.15" customHeight="1">
      <c r="A745" s="39"/>
      <c r="B745" s="40"/>
      <c r="C745" s="219" t="s">
        <v>214</v>
      </c>
      <c r="D745" s="219" t="s">
        <v>150</v>
      </c>
      <c r="E745" s="220" t="s">
        <v>657</v>
      </c>
      <c r="F745" s="221" t="s">
        <v>658</v>
      </c>
      <c r="G745" s="222" t="s">
        <v>175</v>
      </c>
      <c r="H745" s="223">
        <v>33.219999999999999</v>
      </c>
      <c r="I745" s="224"/>
      <c r="J745" s="225">
        <f>ROUND(I745*H745,2)</f>
        <v>0</v>
      </c>
      <c r="K745" s="221" t="s">
        <v>154</v>
      </c>
      <c r="L745" s="45"/>
      <c r="M745" s="226" t="s">
        <v>1</v>
      </c>
      <c r="N745" s="227" t="s">
        <v>42</v>
      </c>
      <c r="O745" s="92"/>
      <c r="P745" s="228">
        <f>O745*H745</f>
        <v>0</v>
      </c>
      <c r="Q745" s="228">
        <v>0</v>
      </c>
      <c r="R745" s="228">
        <f>Q745*H745</f>
        <v>0</v>
      </c>
      <c r="S745" s="228">
        <v>0.0025000000000000001</v>
      </c>
      <c r="T745" s="229">
        <f>S745*H745</f>
        <v>0.083049999999999999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296</v>
      </c>
      <c r="AT745" s="230" t="s">
        <v>150</v>
      </c>
      <c r="AU745" s="230" t="s">
        <v>86</v>
      </c>
      <c r="AY745" s="18" t="s">
        <v>145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14</v>
      </c>
      <c r="BK745" s="231">
        <f>ROUND(I745*H745,2)</f>
        <v>0</v>
      </c>
      <c r="BL745" s="18" t="s">
        <v>296</v>
      </c>
      <c r="BM745" s="230" t="s">
        <v>659</v>
      </c>
    </row>
    <row r="746" s="2" customFormat="1">
      <c r="A746" s="39"/>
      <c r="B746" s="40"/>
      <c r="C746" s="41"/>
      <c r="D746" s="232" t="s">
        <v>157</v>
      </c>
      <c r="E746" s="41"/>
      <c r="F746" s="233" t="s">
        <v>660</v>
      </c>
      <c r="G746" s="41"/>
      <c r="H746" s="41"/>
      <c r="I746" s="234"/>
      <c r="J746" s="41"/>
      <c r="K746" s="41"/>
      <c r="L746" s="45"/>
      <c r="M746" s="235"/>
      <c r="N746" s="236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157</v>
      </c>
      <c r="AU746" s="18" t="s">
        <v>86</v>
      </c>
    </row>
    <row r="747" s="2" customFormat="1">
      <c r="A747" s="39"/>
      <c r="B747" s="40"/>
      <c r="C747" s="41"/>
      <c r="D747" s="237" t="s">
        <v>159</v>
      </c>
      <c r="E747" s="41"/>
      <c r="F747" s="238" t="s">
        <v>661</v>
      </c>
      <c r="G747" s="41"/>
      <c r="H747" s="41"/>
      <c r="I747" s="234"/>
      <c r="J747" s="41"/>
      <c r="K747" s="41"/>
      <c r="L747" s="45"/>
      <c r="M747" s="235"/>
      <c r="N747" s="236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159</v>
      </c>
      <c r="AU747" s="18" t="s">
        <v>86</v>
      </c>
    </row>
    <row r="748" s="13" customFormat="1">
      <c r="A748" s="13"/>
      <c r="B748" s="239"/>
      <c r="C748" s="240"/>
      <c r="D748" s="232" t="s">
        <v>161</v>
      </c>
      <c r="E748" s="241" t="s">
        <v>1</v>
      </c>
      <c r="F748" s="242" t="s">
        <v>162</v>
      </c>
      <c r="G748" s="240"/>
      <c r="H748" s="241" t="s">
        <v>1</v>
      </c>
      <c r="I748" s="243"/>
      <c r="J748" s="240"/>
      <c r="K748" s="240"/>
      <c r="L748" s="244"/>
      <c r="M748" s="245"/>
      <c r="N748" s="246"/>
      <c r="O748" s="246"/>
      <c r="P748" s="246"/>
      <c r="Q748" s="246"/>
      <c r="R748" s="246"/>
      <c r="S748" s="246"/>
      <c r="T748" s="24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8" t="s">
        <v>161</v>
      </c>
      <c r="AU748" s="248" t="s">
        <v>86</v>
      </c>
      <c r="AV748" s="13" t="s">
        <v>14</v>
      </c>
      <c r="AW748" s="13" t="s">
        <v>33</v>
      </c>
      <c r="AX748" s="13" t="s">
        <v>77</v>
      </c>
      <c r="AY748" s="248" t="s">
        <v>145</v>
      </c>
    </row>
    <row r="749" s="13" customFormat="1">
      <c r="A749" s="13"/>
      <c r="B749" s="239"/>
      <c r="C749" s="240"/>
      <c r="D749" s="232" t="s">
        <v>161</v>
      </c>
      <c r="E749" s="241" t="s">
        <v>1</v>
      </c>
      <c r="F749" s="242" t="s">
        <v>662</v>
      </c>
      <c r="G749" s="240"/>
      <c r="H749" s="241" t="s">
        <v>1</v>
      </c>
      <c r="I749" s="243"/>
      <c r="J749" s="240"/>
      <c r="K749" s="240"/>
      <c r="L749" s="244"/>
      <c r="M749" s="245"/>
      <c r="N749" s="246"/>
      <c r="O749" s="246"/>
      <c r="P749" s="246"/>
      <c r="Q749" s="246"/>
      <c r="R749" s="246"/>
      <c r="S749" s="246"/>
      <c r="T749" s="24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8" t="s">
        <v>161</v>
      </c>
      <c r="AU749" s="248" t="s">
        <v>86</v>
      </c>
      <c r="AV749" s="13" t="s">
        <v>14</v>
      </c>
      <c r="AW749" s="13" t="s">
        <v>33</v>
      </c>
      <c r="AX749" s="13" t="s">
        <v>77</v>
      </c>
      <c r="AY749" s="248" t="s">
        <v>145</v>
      </c>
    </row>
    <row r="750" s="13" customFormat="1">
      <c r="A750" s="13"/>
      <c r="B750" s="239"/>
      <c r="C750" s="240"/>
      <c r="D750" s="232" t="s">
        <v>161</v>
      </c>
      <c r="E750" s="241" t="s">
        <v>1</v>
      </c>
      <c r="F750" s="242" t="s">
        <v>663</v>
      </c>
      <c r="G750" s="240"/>
      <c r="H750" s="241" t="s">
        <v>1</v>
      </c>
      <c r="I750" s="243"/>
      <c r="J750" s="240"/>
      <c r="K750" s="240"/>
      <c r="L750" s="244"/>
      <c r="M750" s="245"/>
      <c r="N750" s="246"/>
      <c r="O750" s="246"/>
      <c r="P750" s="246"/>
      <c r="Q750" s="246"/>
      <c r="R750" s="246"/>
      <c r="S750" s="246"/>
      <c r="T750" s="24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8" t="s">
        <v>161</v>
      </c>
      <c r="AU750" s="248" t="s">
        <v>86</v>
      </c>
      <c r="AV750" s="13" t="s">
        <v>14</v>
      </c>
      <c r="AW750" s="13" t="s">
        <v>33</v>
      </c>
      <c r="AX750" s="13" t="s">
        <v>77</v>
      </c>
      <c r="AY750" s="248" t="s">
        <v>145</v>
      </c>
    </row>
    <row r="751" s="14" customFormat="1">
      <c r="A751" s="14"/>
      <c r="B751" s="249"/>
      <c r="C751" s="250"/>
      <c r="D751" s="232" t="s">
        <v>161</v>
      </c>
      <c r="E751" s="251" t="s">
        <v>1</v>
      </c>
      <c r="F751" s="252" t="s">
        <v>664</v>
      </c>
      <c r="G751" s="250"/>
      <c r="H751" s="253">
        <v>33.219999999999999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161</v>
      </c>
      <c r="AU751" s="259" t="s">
        <v>86</v>
      </c>
      <c r="AV751" s="14" t="s">
        <v>86</v>
      </c>
      <c r="AW751" s="14" t="s">
        <v>33</v>
      </c>
      <c r="AX751" s="14" t="s">
        <v>77</v>
      </c>
      <c r="AY751" s="259" t="s">
        <v>145</v>
      </c>
    </row>
    <row r="752" s="15" customFormat="1">
      <c r="A752" s="15"/>
      <c r="B752" s="260"/>
      <c r="C752" s="261"/>
      <c r="D752" s="232" t="s">
        <v>161</v>
      </c>
      <c r="E752" s="262" t="s">
        <v>1</v>
      </c>
      <c r="F752" s="263" t="s">
        <v>165</v>
      </c>
      <c r="G752" s="261"/>
      <c r="H752" s="264">
        <v>33.219999999999999</v>
      </c>
      <c r="I752" s="265"/>
      <c r="J752" s="261"/>
      <c r="K752" s="261"/>
      <c r="L752" s="266"/>
      <c r="M752" s="267"/>
      <c r="N752" s="268"/>
      <c r="O752" s="268"/>
      <c r="P752" s="268"/>
      <c r="Q752" s="268"/>
      <c r="R752" s="268"/>
      <c r="S752" s="268"/>
      <c r="T752" s="26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0" t="s">
        <v>161</v>
      </c>
      <c r="AU752" s="270" t="s">
        <v>86</v>
      </c>
      <c r="AV752" s="15" t="s">
        <v>155</v>
      </c>
      <c r="AW752" s="15" t="s">
        <v>33</v>
      </c>
      <c r="AX752" s="15" t="s">
        <v>14</v>
      </c>
      <c r="AY752" s="270" t="s">
        <v>145</v>
      </c>
    </row>
    <row r="753" s="2" customFormat="1" ht="24.15" customHeight="1">
      <c r="A753" s="39"/>
      <c r="B753" s="40"/>
      <c r="C753" s="219" t="s">
        <v>665</v>
      </c>
      <c r="D753" s="219" t="s">
        <v>150</v>
      </c>
      <c r="E753" s="220" t="s">
        <v>666</v>
      </c>
      <c r="F753" s="221" t="s">
        <v>667</v>
      </c>
      <c r="G753" s="222" t="s">
        <v>651</v>
      </c>
      <c r="H753" s="293"/>
      <c r="I753" s="224"/>
      <c r="J753" s="225">
        <f>ROUND(I753*H753,2)</f>
        <v>0</v>
      </c>
      <c r="K753" s="221" t="s">
        <v>154</v>
      </c>
      <c r="L753" s="45"/>
      <c r="M753" s="226" t="s">
        <v>1</v>
      </c>
      <c r="N753" s="227" t="s">
        <v>42</v>
      </c>
      <c r="O753" s="92"/>
      <c r="P753" s="228">
        <f>O753*H753</f>
        <v>0</v>
      </c>
      <c r="Q753" s="228">
        <v>0</v>
      </c>
      <c r="R753" s="228">
        <f>Q753*H753</f>
        <v>0</v>
      </c>
      <c r="S753" s="228">
        <v>0</v>
      </c>
      <c r="T753" s="22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0" t="s">
        <v>296</v>
      </c>
      <c r="AT753" s="230" t="s">
        <v>150</v>
      </c>
      <c r="AU753" s="230" t="s">
        <v>86</v>
      </c>
      <c r="AY753" s="18" t="s">
        <v>145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8" t="s">
        <v>14</v>
      </c>
      <c r="BK753" s="231">
        <f>ROUND(I753*H753,2)</f>
        <v>0</v>
      </c>
      <c r="BL753" s="18" t="s">
        <v>296</v>
      </c>
      <c r="BM753" s="230" t="s">
        <v>668</v>
      </c>
    </row>
    <row r="754" s="2" customFormat="1">
      <c r="A754" s="39"/>
      <c r="B754" s="40"/>
      <c r="C754" s="41"/>
      <c r="D754" s="232" t="s">
        <v>157</v>
      </c>
      <c r="E754" s="41"/>
      <c r="F754" s="233" t="s">
        <v>669</v>
      </c>
      <c r="G754" s="41"/>
      <c r="H754" s="41"/>
      <c r="I754" s="234"/>
      <c r="J754" s="41"/>
      <c r="K754" s="41"/>
      <c r="L754" s="45"/>
      <c r="M754" s="235"/>
      <c r="N754" s="236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157</v>
      </c>
      <c r="AU754" s="18" t="s">
        <v>86</v>
      </c>
    </row>
    <row r="755" s="2" customFormat="1">
      <c r="A755" s="39"/>
      <c r="B755" s="40"/>
      <c r="C755" s="41"/>
      <c r="D755" s="237" t="s">
        <v>159</v>
      </c>
      <c r="E755" s="41"/>
      <c r="F755" s="238" t="s">
        <v>670</v>
      </c>
      <c r="G755" s="41"/>
      <c r="H755" s="41"/>
      <c r="I755" s="234"/>
      <c r="J755" s="41"/>
      <c r="K755" s="41"/>
      <c r="L755" s="45"/>
      <c r="M755" s="235"/>
      <c r="N755" s="236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159</v>
      </c>
      <c r="AU755" s="18" t="s">
        <v>86</v>
      </c>
    </row>
    <row r="756" s="12" customFormat="1" ht="22.8" customHeight="1">
      <c r="A756" s="12"/>
      <c r="B756" s="203"/>
      <c r="C756" s="204"/>
      <c r="D756" s="205" t="s">
        <v>76</v>
      </c>
      <c r="E756" s="217" t="s">
        <v>671</v>
      </c>
      <c r="F756" s="217" t="s">
        <v>672</v>
      </c>
      <c r="G756" s="204"/>
      <c r="H756" s="204"/>
      <c r="I756" s="207"/>
      <c r="J756" s="218">
        <f>BK756</f>
        <v>0</v>
      </c>
      <c r="K756" s="204"/>
      <c r="L756" s="209"/>
      <c r="M756" s="210"/>
      <c r="N756" s="211"/>
      <c r="O756" s="211"/>
      <c r="P756" s="212">
        <f>SUM(P757:P800)</f>
        <v>0</v>
      </c>
      <c r="Q756" s="211"/>
      <c r="R756" s="212">
        <f>SUM(R757:R800)</f>
        <v>1.7146600000000001</v>
      </c>
      <c r="S756" s="211"/>
      <c r="T756" s="213">
        <f>SUM(T757:T800)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4" t="s">
        <v>86</v>
      </c>
      <c r="AT756" s="215" t="s">
        <v>76</v>
      </c>
      <c r="AU756" s="215" t="s">
        <v>14</v>
      </c>
      <c r="AY756" s="214" t="s">
        <v>145</v>
      </c>
      <c r="BK756" s="216">
        <f>SUM(BK757:BK800)</f>
        <v>0</v>
      </c>
    </row>
    <row r="757" s="2" customFormat="1" ht="24.15" customHeight="1">
      <c r="A757" s="39"/>
      <c r="B757" s="40"/>
      <c r="C757" s="219" t="s">
        <v>673</v>
      </c>
      <c r="D757" s="219" t="s">
        <v>150</v>
      </c>
      <c r="E757" s="220" t="s">
        <v>674</v>
      </c>
      <c r="F757" s="221" t="s">
        <v>675</v>
      </c>
      <c r="G757" s="222" t="s">
        <v>175</v>
      </c>
      <c r="H757" s="223">
        <v>34.125</v>
      </c>
      <c r="I757" s="224"/>
      <c r="J757" s="225">
        <f>ROUND(I757*H757,2)</f>
        <v>0</v>
      </c>
      <c r="K757" s="221" t="s">
        <v>154</v>
      </c>
      <c r="L757" s="45"/>
      <c r="M757" s="226" t="s">
        <v>1</v>
      </c>
      <c r="N757" s="227" t="s">
        <v>42</v>
      </c>
      <c r="O757" s="92"/>
      <c r="P757" s="228">
        <f>O757*H757</f>
        <v>0</v>
      </c>
      <c r="Q757" s="228">
        <v>0.028660000000000001</v>
      </c>
      <c r="R757" s="228">
        <f>Q757*H757</f>
        <v>0.97802250000000002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296</v>
      </c>
      <c r="AT757" s="230" t="s">
        <v>150</v>
      </c>
      <c r="AU757" s="230" t="s">
        <v>86</v>
      </c>
      <c r="AY757" s="18" t="s">
        <v>145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14</v>
      </c>
      <c r="BK757" s="231">
        <f>ROUND(I757*H757,2)</f>
        <v>0</v>
      </c>
      <c r="BL757" s="18" t="s">
        <v>296</v>
      </c>
      <c r="BM757" s="230" t="s">
        <v>676</v>
      </c>
    </row>
    <row r="758" s="2" customFormat="1">
      <c r="A758" s="39"/>
      <c r="B758" s="40"/>
      <c r="C758" s="41"/>
      <c r="D758" s="232" t="s">
        <v>157</v>
      </c>
      <c r="E758" s="41"/>
      <c r="F758" s="233" t="s">
        <v>677</v>
      </c>
      <c r="G758" s="41"/>
      <c r="H758" s="41"/>
      <c r="I758" s="234"/>
      <c r="J758" s="41"/>
      <c r="K758" s="41"/>
      <c r="L758" s="45"/>
      <c r="M758" s="235"/>
      <c r="N758" s="236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157</v>
      </c>
      <c r="AU758" s="18" t="s">
        <v>86</v>
      </c>
    </row>
    <row r="759" s="2" customFormat="1">
      <c r="A759" s="39"/>
      <c r="B759" s="40"/>
      <c r="C759" s="41"/>
      <c r="D759" s="237" t="s">
        <v>159</v>
      </c>
      <c r="E759" s="41"/>
      <c r="F759" s="238" t="s">
        <v>678</v>
      </c>
      <c r="G759" s="41"/>
      <c r="H759" s="41"/>
      <c r="I759" s="234"/>
      <c r="J759" s="41"/>
      <c r="K759" s="41"/>
      <c r="L759" s="45"/>
      <c r="M759" s="235"/>
      <c r="N759" s="236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159</v>
      </c>
      <c r="AU759" s="18" t="s">
        <v>86</v>
      </c>
    </row>
    <row r="760" s="13" customFormat="1">
      <c r="A760" s="13"/>
      <c r="B760" s="239"/>
      <c r="C760" s="240"/>
      <c r="D760" s="232" t="s">
        <v>161</v>
      </c>
      <c r="E760" s="241" t="s">
        <v>1</v>
      </c>
      <c r="F760" s="242" t="s">
        <v>162</v>
      </c>
      <c r="G760" s="240"/>
      <c r="H760" s="241" t="s">
        <v>1</v>
      </c>
      <c r="I760" s="243"/>
      <c r="J760" s="240"/>
      <c r="K760" s="240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161</v>
      </c>
      <c r="AU760" s="248" t="s">
        <v>86</v>
      </c>
      <c r="AV760" s="13" t="s">
        <v>14</v>
      </c>
      <c r="AW760" s="13" t="s">
        <v>33</v>
      </c>
      <c r="AX760" s="13" t="s">
        <v>77</v>
      </c>
      <c r="AY760" s="248" t="s">
        <v>145</v>
      </c>
    </row>
    <row r="761" s="13" customFormat="1">
      <c r="A761" s="13"/>
      <c r="B761" s="239"/>
      <c r="C761" s="240"/>
      <c r="D761" s="232" t="s">
        <v>161</v>
      </c>
      <c r="E761" s="241" t="s">
        <v>1</v>
      </c>
      <c r="F761" s="242" t="s">
        <v>460</v>
      </c>
      <c r="G761" s="240"/>
      <c r="H761" s="241" t="s">
        <v>1</v>
      </c>
      <c r="I761" s="243"/>
      <c r="J761" s="240"/>
      <c r="K761" s="240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161</v>
      </c>
      <c r="AU761" s="248" t="s">
        <v>86</v>
      </c>
      <c r="AV761" s="13" t="s">
        <v>14</v>
      </c>
      <c r="AW761" s="13" t="s">
        <v>33</v>
      </c>
      <c r="AX761" s="13" t="s">
        <v>77</v>
      </c>
      <c r="AY761" s="248" t="s">
        <v>145</v>
      </c>
    </row>
    <row r="762" s="14" customFormat="1">
      <c r="A762" s="14"/>
      <c r="B762" s="249"/>
      <c r="C762" s="250"/>
      <c r="D762" s="232" t="s">
        <v>161</v>
      </c>
      <c r="E762" s="251" t="s">
        <v>1</v>
      </c>
      <c r="F762" s="252" t="s">
        <v>679</v>
      </c>
      <c r="G762" s="250"/>
      <c r="H762" s="253">
        <v>22.800000000000001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161</v>
      </c>
      <c r="AU762" s="259" t="s">
        <v>86</v>
      </c>
      <c r="AV762" s="14" t="s">
        <v>86</v>
      </c>
      <c r="AW762" s="14" t="s">
        <v>33</v>
      </c>
      <c r="AX762" s="14" t="s">
        <v>77</v>
      </c>
      <c r="AY762" s="259" t="s">
        <v>145</v>
      </c>
    </row>
    <row r="763" s="13" customFormat="1">
      <c r="A763" s="13"/>
      <c r="B763" s="239"/>
      <c r="C763" s="240"/>
      <c r="D763" s="232" t="s">
        <v>161</v>
      </c>
      <c r="E763" s="241" t="s">
        <v>1</v>
      </c>
      <c r="F763" s="242" t="s">
        <v>462</v>
      </c>
      <c r="G763" s="240"/>
      <c r="H763" s="241" t="s">
        <v>1</v>
      </c>
      <c r="I763" s="243"/>
      <c r="J763" s="240"/>
      <c r="K763" s="240"/>
      <c r="L763" s="244"/>
      <c r="M763" s="245"/>
      <c r="N763" s="246"/>
      <c r="O763" s="246"/>
      <c r="P763" s="246"/>
      <c r="Q763" s="246"/>
      <c r="R763" s="246"/>
      <c r="S763" s="246"/>
      <c r="T763" s="24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8" t="s">
        <v>161</v>
      </c>
      <c r="AU763" s="248" t="s">
        <v>86</v>
      </c>
      <c r="AV763" s="13" t="s">
        <v>14</v>
      </c>
      <c r="AW763" s="13" t="s">
        <v>33</v>
      </c>
      <c r="AX763" s="13" t="s">
        <v>77</v>
      </c>
      <c r="AY763" s="248" t="s">
        <v>145</v>
      </c>
    </row>
    <row r="764" s="14" customFormat="1">
      <c r="A764" s="14"/>
      <c r="B764" s="249"/>
      <c r="C764" s="250"/>
      <c r="D764" s="232" t="s">
        <v>161</v>
      </c>
      <c r="E764" s="251" t="s">
        <v>1</v>
      </c>
      <c r="F764" s="252" t="s">
        <v>680</v>
      </c>
      <c r="G764" s="250"/>
      <c r="H764" s="253">
        <v>11.324999999999999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161</v>
      </c>
      <c r="AU764" s="259" t="s">
        <v>86</v>
      </c>
      <c r="AV764" s="14" t="s">
        <v>86</v>
      </c>
      <c r="AW764" s="14" t="s">
        <v>33</v>
      </c>
      <c r="AX764" s="14" t="s">
        <v>77</v>
      </c>
      <c r="AY764" s="259" t="s">
        <v>145</v>
      </c>
    </row>
    <row r="765" s="15" customFormat="1">
      <c r="A765" s="15"/>
      <c r="B765" s="260"/>
      <c r="C765" s="261"/>
      <c r="D765" s="232" t="s">
        <v>161</v>
      </c>
      <c r="E765" s="262" t="s">
        <v>1</v>
      </c>
      <c r="F765" s="263" t="s">
        <v>165</v>
      </c>
      <c r="G765" s="261"/>
      <c r="H765" s="264">
        <v>34.125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0" t="s">
        <v>161</v>
      </c>
      <c r="AU765" s="270" t="s">
        <v>86</v>
      </c>
      <c r="AV765" s="15" t="s">
        <v>155</v>
      </c>
      <c r="AW765" s="15" t="s">
        <v>33</v>
      </c>
      <c r="AX765" s="15" t="s">
        <v>14</v>
      </c>
      <c r="AY765" s="270" t="s">
        <v>145</v>
      </c>
    </row>
    <row r="766" s="2" customFormat="1" ht="33" customHeight="1">
      <c r="A766" s="39"/>
      <c r="B766" s="40"/>
      <c r="C766" s="219" t="s">
        <v>349</v>
      </c>
      <c r="D766" s="219" t="s">
        <v>150</v>
      </c>
      <c r="E766" s="220" t="s">
        <v>681</v>
      </c>
      <c r="F766" s="221" t="s">
        <v>682</v>
      </c>
      <c r="G766" s="222" t="s">
        <v>175</v>
      </c>
      <c r="H766" s="223">
        <v>16.050000000000001</v>
      </c>
      <c r="I766" s="224"/>
      <c r="J766" s="225">
        <f>ROUND(I766*H766,2)</f>
        <v>0</v>
      </c>
      <c r="K766" s="221" t="s">
        <v>154</v>
      </c>
      <c r="L766" s="45"/>
      <c r="M766" s="226" t="s">
        <v>1</v>
      </c>
      <c r="N766" s="227" t="s">
        <v>42</v>
      </c>
      <c r="O766" s="92"/>
      <c r="P766" s="228">
        <f>O766*H766</f>
        <v>0</v>
      </c>
      <c r="Q766" s="228">
        <v>0.017819999999999999</v>
      </c>
      <c r="R766" s="228">
        <f>Q766*H766</f>
        <v>0.28601100000000002</v>
      </c>
      <c r="S766" s="228">
        <v>0</v>
      </c>
      <c r="T766" s="22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0" t="s">
        <v>296</v>
      </c>
      <c r="AT766" s="230" t="s">
        <v>150</v>
      </c>
      <c r="AU766" s="230" t="s">
        <v>86</v>
      </c>
      <c r="AY766" s="18" t="s">
        <v>145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8" t="s">
        <v>14</v>
      </c>
      <c r="BK766" s="231">
        <f>ROUND(I766*H766,2)</f>
        <v>0</v>
      </c>
      <c r="BL766" s="18" t="s">
        <v>296</v>
      </c>
      <c r="BM766" s="230" t="s">
        <v>683</v>
      </c>
    </row>
    <row r="767" s="2" customFormat="1">
      <c r="A767" s="39"/>
      <c r="B767" s="40"/>
      <c r="C767" s="41"/>
      <c r="D767" s="232" t="s">
        <v>157</v>
      </c>
      <c r="E767" s="41"/>
      <c r="F767" s="233" t="s">
        <v>684</v>
      </c>
      <c r="G767" s="41"/>
      <c r="H767" s="41"/>
      <c r="I767" s="234"/>
      <c r="J767" s="41"/>
      <c r="K767" s="41"/>
      <c r="L767" s="45"/>
      <c r="M767" s="235"/>
      <c r="N767" s="236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157</v>
      </c>
      <c r="AU767" s="18" t="s">
        <v>86</v>
      </c>
    </row>
    <row r="768" s="2" customFormat="1">
      <c r="A768" s="39"/>
      <c r="B768" s="40"/>
      <c r="C768" s="41"/>
      <c r="D768" s="237" t="s">
        <v>159</v>
      </c>
      <c r="E768" s="41"/>
      <c r="F768" s="238" t="s">
        <v>685</v>
      </c>
      <c r="G768" s="41"/>
      <c r="H768" s="41"/>
      <c r="I768" s="234"/>
      <c r="J768" s="41"/>
      <c r="K768" s="41"/>
      <c r="L768" s="45"/>
      <c r="M768" s="235"/>
      <c r="N768" s="23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159</v>
      </c>
      <c r="AU768" s="18" t="s">
        <v>86</v>
      </c>
    </row>
    <row r="769" s="13" customFormat="1">
      <c r="A769" s="13"/>
      <c r="B769" s="239"/>
      <c r="C769" s="240"/>
      <c r="D769" s="232" t="s">
        <v>161</v>
      </c>
      <c r="E769" s="241" t="s">
        <v>1</v>
      </c>
      <c r="F769" s="242" t="s">
        <v>162</v>
      </c>
      <c r="G769" s="240"/>
      <c r="H769" s="241" t="s">
        <v>1</v>
      </c>
      <c r="I769" s="243"/>
      <c r="J769" s="240"/>
      <c r="K769" s="240"/>
      <c r="L769" s="244"/>
      <c r="M769" s="245"/>
      <c r="N769" s="246"/>
      <c r="O769" s="246"/>
      <c r="P769" s="246"/>
      <c r="Q769" s="246"/>
      <c r="R769" s="246"/>
      <c r="S769" s="246"/>
      <c r="T769" s="24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8" t="s">
        <v>161</v>
      </c>
      <c r="AU769" s="248" t="s">
        <v>86</v>
      </c>
      <c r="AV769" s="13" t="s">
        <v>14</v>
      </c>
      <c r="AW769" s="13" t="s">
        <v>33</v>
      </c>
      <c r="AX769" s="13" t="s">
        <v>77</v>
      </c>
      <c r="AY769" s="248" t="s">
        <v>145</v>
      </c>
    </row>
    <row r="770" s="13" customFormat="1">
      <c r="A770" s="13"/>
      <c r="B770" s="239"/>
      <c r="C770" s="240"/>
      <c r="D770" s="232" t="s">
        <v>161</v>
      </c>
      <c r="E770" s="241" t="s">
        <v>1</v>
      </c>
      <c r="F770" s="242" t="s">
        <v>246</v>
      </c>
      <c r="G770" s="240"/>
      <c r="H770" s="241" t="s">
        <v>1</v>
      </c>
      <c r="I770" s="243"/>
      <c r="J770" s="240"/>
      <c r="K770" s="240"/>
      <c r="L770" s="244"/>
      <c r="M770" s="245"/>
      <c r="N770" s="246"/>
      <c r="O770" s="246"/>
      <c r="P770" s="246"/>
      <c r="Q770" s="246"/>
      <c r="R770" s="246"/>
      <c r="S770" s="246"/>
      <c r="T770" s="24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8" t="s">
        <v>161</v>
      </c>
      <c r="AU770" s="248" t="s">
        <v>86</v>
      </c>
      <c r="AV770" s="13" t="s">
        <v>14</v>
      </c>
      <c r="AW770" s="13" t="s">
        <v>33</v>
      </c>
      <c r="AX770" s="13" t="s">
        <v>77</v>
      </c>
      <c r="AY770" s="248" t="s">
        <v>145</v>
      </c>
    </row>
    <row r="771" s="14" customFormat="1">
      <c r="A771" s="14"/>
      <c r="B771" s="249"/>
      <c r="C771" s="250"/>
      <c r="D771" s="232" t="s">
        <v>161</v>
      </c>
      <c r="E771" s="251" t="s">
        <v>1</v>
      </c>
      <c r="F771" s="252" t="s">
        <v>686</v>
      </c>
      <c r="G771" s="250"/>
      <c r="H771" s="253">
        <v>16.050000000000001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161</v>
      </c>
      <c r="AU771" s="259" t="s">
        <v>86</v>
      </c>
      <c r="AV771" s="14" t="s">
        <v>86</v>
      </c>
      <c r="AW771" s="14" t="s">
        <v>33</v>
      </c>
      <c r="AX771" s="14" t="s">
        <v>77</v>
      </c>
      <c r="AY771" s="259" t="s">
        <v>145</v>
      </c>
    </row>
    <row r="772" s="15" customFormat="1">
      <c r="A772" s="15"/>
      <c r="B772" s="260"/>
      <c r="C772" s="261"/>
      <c r="D772" s="232" t="s">
        <v>161</v>
      </c>
      <c r="E772" s="262" t="s">
        <v>1</v>
      </c>
      <c r="F772" s="263" t="s">
        <v>165</v>
      </c>
      <c r="G772" s="261"/>
      <c r="H772" s="264">
        <v>16.050000000000001</v>
      </c>
      <c r="I772" s="265"/>
      <c r="J772" s="261"/>
      <c r="K772" s="261"/>
      <c r="L772" s="266"/>
      <c r="M772" s="267"/>
      <c r="N772" s="268"/>
      <c r="O772" s="268"/>
      <c r="P772" s="268"/>
      <c r="Q772" s="268"/>
      <c r="R772" s="268"/>
      <c r="S772" s="268"/>
      <c r="T772" s="269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0" t="s">
        <v>161</v>
      </c>
      <c r="AU772" s="270" t="s">
        <v>86</v>
      </c>
      <c r="AV772" s="15" t="s">
        <v>155</v>
      </c>
      <c r="AW772" s="15" t="s">
        <v>33</v>
      </c>
      <c r="AX772" s="15" t="s">
        <v>14</v>
      </c>
      <c r="AY772" s="270" t="s">
        <v>145</v>
      </c>
    </row>
    <row r="773" s="2" customFormat="1" ht="33" customHeight="1">
      <c r="A773" s="39"/>
      <c r="B773" s="40"/>
      <c r="C773" s="219" t="s">
        <v>687</v>
      </c>
      <c r="D773" s="219" t="s">
        <v>150</v>
      </c>
      <c r="E773" s="220" t="s">
        <v>688</v>
      </c>
      <c r="F773" s="221" t="s">
        <v>689</v>
      </c>
      <c r="G773" s="222" t="s">
        <v>175</v>
      </c>
      <c r="H773" s="223">
        <v>66.180000000000007</v>
      </c>
      <c r="I773" s="224"/>
      <c r="J773" s="225">
        <f>ROUND(I773*H773,2)</f>
        <v>0</v>
      </c>
      <c r="K773" s="221" t="s">
        <v>154</v>
      </c>
      <c r="L773" s="45"/>
      <c r="M773" s="226" t="s">
        <v>1</v>
      </c>
      <c r="N773" s="227" t="s">
        <v>42</v>
      </c>
      <c r="O773" s="92"/>
      <c r="P773" s="228">
        <f>O773*H773</f>
        <v>0</v>
      </c>
      <c r="Q773" s="228">
        <v>0.00125</v>
      </c>
      <c r="R773" s="228">
        <f>Q773*H773</f>
        <v>0.082725000000000007</v>
      </c>
      <c r="S773" s="228">
        <v>0</v>
      </c>
      <c r="T773" s="22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0" t="s">
        <v>296</v>
      </c>
      <c r="AT773" s="230" t="s">
        <v>150</v>
      </c>
      <c r="AU773" s="230" t="s">
        <v>86</v>
      </c>
      <c r="AY773" s="18" t="s">
        <v>145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8" t="s">
        <v>14</v>
      </c>
      <c r="BK773" s="231">
        <f>ROUND(I773*H773,2)</f>
        <v>0</v>
      </c>
      <c r="BL773" s="18" t="s">
        <v>296</v>
      </c>
      <c r="BM773" s="230" t="s">
        <v>690</v>
      </c>
    </row>
    <row r="774" s="2" customFormat="1">
      <c r="A774" s="39"/>
      <c r="B774" s="40"/>
      <c r="C774" s="41"/>
      <c r="D774" s="232" t="s">
        <v>157</v>
      </c>
      <c r="E774" s="41"/>
      <c r="F774" s="233" t="s">
        <v>691</v>
      </c>
      <c r="G774" s="41"/>
      <c r="H774" s="41"/>
      <c r="I774" s="234"/>
      <c r="J774" s="41"/>
      <c r="K774" s="41"/>
      <c r="L774" s="45"/>
      <c r="M774" s="235"/>
      <c r="N774" s="236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157</v>
      </c>
      <c r="AU774" s="18" t="s">
        <v>86</v>
      </c>
    </row>
    <row r="775" s="2" customFormat="1">
      <c r="A775" s="39"/>
      <c r="B775" s="40"/>
      <c r="C775" s="41"/>
      <c r="D775" s="237" t="s">
        <v>159</v>
      </c>
      <c r="E775" s="41"/>
      <c r="F775" s="238" t="s">
        <v>692</v>
      </c>
      <c r="G775" s="41"/>
      <c r="H775" s="41"/>
      <c r="I775" s="234"/>
      <c r="J775" s="41"/>
      <c r="K775" s="41"/>
      <c r="L775" s="45"/>
      <c r="M775" s="235"/>
      <c r="N775" s="23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159</v>
      </c>
      <c r="AU775" s="18" t="s">
        <v>86</v>
      </c>
    </row>
    <row r="776" s="13" customFormat="1">
      <c r="A776" s="13"/>
      <c r="B776" s="239"/>
      <c r="C776" s="240"/>
      <c r="D776" s="232" t="s">
        <v>161</v>
      </c>
      <c r="E776" s="241" t="s">
        <v>1</v>
      </c>
      <c r="F776" s="242" t="s">
        <v>162</v>
      </c>
      <c r="G776" s="240"/>
      <c r="H776" s="241" t="s">
        <v>1</v>
      </c>
      <c r="I776" s="243"/>
      <c r="J776" s="240"/>
      <c r="K776" s="240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161</v>
      </c>
      <c r="AU776" s="248" t="s">
        <v>86</v>
      </c>
      <c r="AV776" s="13" t="s">
        <v>14</v>
      </c>
      <c r="AW776" s="13" t="s">
        <v>33</v>
      </c>
      <c r="AX776" s="13" t="s">
        <v>77</v>
      </c>
      <c r="AY776" s="248" t="s">
        <v>145</v>
      </c>
    </row>
    <row r="777" s="13" customFormat="1">
      <c r="A777" s="13"/>
      <c r="B777" s="239"/>
      <c r="C777" s="240"/>
      <c r="D777" s="232" t="s">
        <v>161</v>
      </c>
      <c r="E777" s="241" t="s">
        <v>1</v>
      </c>
      <c r="F777" s="242" t="s">
        <v>222</v>
      </c>
      <c r="G777" s="240"/>
      <c r="H777" s="241" t="s">
        <v>1</v>
      </c>
      <c r="I777" s="243"/>
      <c r="J777" s="240"/>
      <c r="K777" s="240"/>
      <c r="L777" s="244"/>
      <c r="M777" s="245"/>
      <c r="N777" s="246"/>
      <c r="O777" s="246"/>
      <c r="P777" s="246"/>
      <c r="Q777" s="246"/>
      <c r="R777" s="246"/>
      <c r="S777" s="246"/>
      <c r="T777" s="24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8" t="s">
        <v>161</v>
      </c>
      <c r="AU777" s="248" t="s">
        <v>86</v>
      </c>
      <c r="AV777" s="13" t="s">
        <v>14</v>
      </c>
      <c r="AW777" s="13" t="s">
        <v>33</v>
      </c>
      <c r="AX777" s="13" t="s">
        <v>77</v>
      </c>
      <c r="AY777" s="248" t="s">
        <v>145</v>
      </c>
    </row>
    <row r="778" s="14" customFormat="1">
      <c r="A778" s="14"/>
      <c r="B778" s="249"/>
      <c r="C778" s="250"/>
      <c r="D778" s="232" t="s">
        <v>161</v>
      </c>
      <c r="E778" s="251" t="s">
        <v>1</v>
      </c>
      <c r="F778" s="252" t="s">
        <v>223</v>
      </c>
      <c r="G778" s="250"/>
      <c r="H778" s="253">
        <v>66.180000000000007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161</v>
      </c>
      <c r="AU778" s="259" t="s">
        <v>86</v>
      </c>
      <c r="AV778" s="14" t="s">
        <v>86</v>
      </c>
      <c r="AW778" s="14" t="s">
        <v>33</v>
      </c>
      <c r="AX778" s="14" t="s">
        <v>77</v>
      </c>
      <c r="AY778" s="259" t="s">
        <v>145</v>
      </c>
    </row>
    <row r="779" s="15" customFormat="1">
      <c r="A779" s="15"/>
      <c r="B779" s="260"/>
      <c r="C779" s="261"/>
      <c r="D779" s="232" t="s">
        <v>161</v>
      </c>
      <c r="E779" s="262" t="s">
        <v>1</v>
      </c>
      <c r="F779" s="263" t="s">
        <v>165</v>
      </c>
      <c r="G779" s="261"/>
      <c r="H779" s="264">
        <v>66.180000000000007</v>
      </c>
      <c r="I779" s="265"/>
      <c r="J779" s="261"/>
      <c r="K779" s="261"/>
      <c r="L779" s="266"/>
      <c r="M779" s="267"/>
      <c r="N779" s="268"/>
      <c r="O779" s="268"/>
      <c r="P779" s="268"/>
      <c r="Q779" s="268"/>
      <c r="R779" s="268"/>
      <c r="S779" s="268"/>
      <c r="T779" s="269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0" t="s">
        <v>161</v>
      </c>
      <c r="AU779" s="270" t="s">
        <v>86</v>
      </c>
      <c r="AV779" s="15" t="s">
        <v>155</v>
      </c>
      <c r="AW779" s="15" t="s">
        <v>33</v>
      </c>
      <c r="AX779" s="15" t="s">
        <v>14</v>
      </c>
      <c r="AY779" s="270" t="s">
        <v>145</v>
      </c>
    </row>
    <row r="780" s="2" customFormat="1" ht="24.15" customHeight="1">
      <c r="A780" s="39"/>
      <c r="B780" s="40"/>
      <c r="C780" s="282" t="s">
        <v>693</v>
      </c>
      <c r="D780" s="282" t="s">
        <v>358</v>
      </c>
      <c r="E780" s="283" t="s">
        <v>694</v>
      </c>
      <c r="F780" s="284" t="s">
        <v>695</v>
      </c>
      <c r="G780" s="285" t="s">
        <v>175</v>
      </c>
      <c r="H780" s="286">
        <v>76.106999999999999</v>
      </c>
      <c r="I780" s="287"/>
      <c r="J780" s="288">
        <f>ROUND(I780*H780,2)</f>
        <v>0</v>
      </c>
      <c r="K780" s="284" t="s">
        <v>154</v>
      </c>
      <c r="L780" s="289"/>
      <c r="M780" s="290" t="s">
        <v>1</v>
      </c>
      <c r="N780" s="291" t="s">
        <v>42</v>
      </c>
      <c r="O780" s="92"/>
      <c r="P780" s="228">
        <f>O780*H780</f>
        <v>0</v>
      </c>
      <c r="Q780" s="228">
        <v>0.0044999999999999997</v>
      </c>
      <c r="R780" s="228">
        <f>Q780*H780</f>
        <v>0.34248149999999999</v>
      </c>
      <c r="S780" s="228">
        <v>0</v>
      </c>
      <c r="T780" s="22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0" t="s">
        <v>425</v>
      </c>
      <c r="AT780" s="230" t="s">
        <v>358</v>
      </c>
      <c r="AU780" s="230" t="s">
        <v>86</v>
      </c>
      <c r="AY780" s="18" t="s">
        <v>145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8" t="s">
        <v>14</v>
      </c>
      <c r="BK780" s="231">
        <f>ROUND(I780*H780,2)</f>
        <v>0</v>
      </c>
      <c r="BL780" s="18" t="s">
        <v>296</v>
      </c>
      <c r="BM780" s="230" t="s">
        <v>696</v>
      </c>
    </row>
    <row r="781" s="2" customFormat="1">
      <c r="A781" s="39"/>
      <c r="B781" s="40"/>
      <c r="C781" s="41"/>
      <c r="D781" s="232" t="s">
        <v>157</v>
      </c>
      <c r="E781" s="41"/>
      <c r="F781" s="233" t="s">
        <v>695</v>
      </c>
      <c r="G781" s="41"/>
      <c r="H781" s="41"/>
      <c r="I781" s="234"/>
      <c r="J781" s="41"/>
      <c r="K781" s="41"/>
      <c r="L781" s="45"/>
      <c r="M781" s="235"/>
      <c r="N781" s="236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157</v>
      </c>
      <c r="AU781" s="18" t="s">
        <v>86</v>
      </c>
    </row>
    <row r="782" s="13" customFormat="1">
      <c r="A782" s="13"/>
      <c r="B782" s="239"/>
      <c r="C782" s="240"/>
      <c r="D782" s="232" t="s">
        <v>161</v>
      </c>
      <c r="E782" s="241" t="s">
        <v>1</v>
      </c>
      <c r="F782" s="242" t="s">
        <v>162</v>
      </c>
      <c r="G782" s="240"/>
      <c r="H782" s="241" t="s">
        <v>1</v>
      </c>
      <c r="I782" s="243"/>
      <c r="J782" s="240"/>
      <c r="K782" s="240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161</v>
      </c>
      <c r="AU782" s="248" t="s">
        <v>86</v>
      </c>
      <c r="AV782" s="13" t="s">
        <v>14</v>
      </c>
      <c r="AW782" s="13" t="s">
        <v>33</v>
      </c>
      <c r="AX782" s="13" t="s">
        <v>77</v>
      </c>
      <c r="AY782" s="248" t="s">
        <v>145</v>
      </c>
    </row>
    <row r="783" s="13" customFormat="1">
      <c r="A783" s="13"/>
      <c r="B783" s="239"/>
      <c r="C783" s="240"/>
      <c r="D783" s="232" t="s">
        <v>161</v>
      </c>
      <c r="E783" s="241" t="s">
        <v>1</v>
      </c>
      <c r="F783" s="242" t="s">
        <v>222</v>
      </c>
      <c r="G783" s="240"/>
      <c r="H783" s="241" t="s">
        <v>1</v>
      </c>
      <c r="I783" s="243"/>
      <c r="J783" s="240"/>
      <c r="K783" s="240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161</v>
      </c>
      <c r="AU783" s="248" t="s">
        <v>86</v>
      </c>
      <c r="AV783" s="13" t="s">
        <v>14</v>
      </c>
      <c r="AW783" s="13" t="s">
        <v>33</v>
      </c>
      <c r="AX783" s="13" t="s">
        <v>77</v>
      </c>
      <c r="AY783" s="248" t="s">
        <v>145</v>
      </c>
    </row>
    <row r="784" s="14" customFormat="1">
      <c r="A784" s="14"/>
      <c r="B784" s="249"/>
      <c r="C784" s="250"/>
      <c r="D784" s="232" t="s">
        <v>161</v>
      </c>
      <c r="E784" s="251" t="s">
        <v>1</v>
      </c>
      <c r="F784" s="252" t="s">
        <v>697</v>
      </c>
      <c r="G784" s="250"/>
      <c r="H784" s="253">
        <v>76.106999999999999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161</v>
      </c>
      <c r="AU784" s="259" t="s">
        <v>86</v>
      </c>
      <c r="AV784" s="14" t="s">
        <v>86</v>
      </c>
      <c r="AW784" s="14" t="s">
        <v>33</v>
      </c>
      <c r="AX784" s="14" t="s">
        <v>77</v>
      </c>
      <c r="AY784" s="259" t="s">
        <v>145</v>
      </c>
    </row>
    <row r="785" s="15" customFormat="1">
      <c r="A785" s="15"/>
      <c r="B785" s="260"/>
      <c r="C785" s="261"/>
      <c r="D785" s="232" t="s">
        <v>161</v>
      </c>
      <c r="E785" s="262" t="s">
        <v>1</v>
      </c>
      <c r="F785" s="263" t="s">
        <v>165</v>
      </c>
      <c r="G785" s="261"/>
      <c r="H785" s="264">
        <v>76.106999999999999</v>
      </c>
      <c r="I785" s="265"/>
      <c r="J785" s="261"/>
      <c r="K785" s="261"/>
      <c r="L785" s="266"/>
      <c r="M785" s="267"/>
      <c r="N785" s="268"/>
      <c r="O785" s="268"/>
      <c r="P785" s="268"/>
      <c r="Q785" s="268"/>
      <c r="R785" s="268"/>
      <c r="S785" s="268"/>
      <c r="T785" s="26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0" t="s">
        <v>161</v>
      </c>
      <c r="AU785" s="270" t="s">
        <v>86</v>
      </c>
      <c r="AV785" s="15" t="s">
        <v>155</v>
      </c>
      <c r="AW785" s="15" t="s">
        <v>33</v>
      </c>
      <c r="AX785" s="15" t="s">
        <v>14</v>
      </c>
      <c r="AY785" s="270" t="s">
        <v>145</v>
      </c>
    </row>
    <row r="786" s="2" customFormat="1" ht="21.75" customHeight="1">
      <c r="A786" s="39"/>
      <c r="B786" s="40"/>
      <c r="C786" s="219" t="s">
        <v>698</v>
      </c>
      <c r="D786" s="219" t="s">
        <v>150</v>
      </c>
      <c r="E786" s="220" t="s">
        <v>699</v>
      </c>
      <c r="F786" s="221" t="s">
        <v>700</v>
      </c>
      <c r="G786" s="222" t="s">
        <v>234</v>
      </c>
      <c r="H786" s="223">
        <v>2</v>
      </c>
      <c r="I786" s="224"/>
      <c r="J786" s="225">
        <f>ROUND(I786*H786,2)</f>
        <v>0</v>
      </c>
      <c r="K786" s="221" t="s">
        <v>154</v>
      </c>
      <c r="L786" s="45"/>
      <c r="M786" s="226" t="s">
        <v>1</v>
      </c>
      <c r="N786" s="227" t="s">
        <v>42</v>
      </c>
      <c r="O786" s="92"/>
      <c r="P786" s="228">
        <f>O786*H786</f>
        <v>0</v>
      </c>
      <c r="Q786" s="228">
        <v>0.00022000000000000001</v>
      </c>
      <c r="R786" s="228">
        <f>Q786*H786</f>
        <v>0.00044000000000000002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296</v>
      </c>
      <c r="AT786" s="230" t="s">
        <v>150</v>
      </c>
      <c r="AU786" s="230" t="s">
        <v>86</v>
      </c>
      <c r="AY786" s="18" t="s">
        <v>145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14</v>
      </c>
      <c r="BK786" s="231">
        <f>ROUND(I786*H786,2)</f>
        <v>0</v>
      </c>
      <c r="BL786" s="18" t="s">
        <v>296</v>
      </c>
      <c r="BM786" s="230" t="s">
        <v>701</v>
      </c>
    </row>
    <row r="787" s="2" customFormat="1">
      <c r="A787" s="39"/>
      <c r="B787" s="40"/>
      <c r="C787" s="41"/>
      <c r="D787" s="232" t="s">
        <v>157</v>
      </c>
      <c r="E787" s="41"/>
      <c r="F787" s="233" t="s">
        <v>702</v>
      </c>
      <c r="G787" s="41"/>
      <c r="H787" s="41"/>
      <c r="I787" s="234"/>
      <c r="J787" s="41"/>
      <c r="K787" s="41"/>
      <c r="L787" s="45"/>
      <c r="M787" s="235"/>
      <c r="N787" s="236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157</v>
      </c>
      <c r="AU787" s="18" t="s">
        <v>86</v>
      </c>
    </row>
    <row r="788" s="2" customFormat="1">
      <c r="A788" s="39"/>
      <c r="B788" s="40"/>
      <c r="C788" s="41"/>
      <c r="D788" s="237" t="s">
        <v>159</v>
      </c>
      <c r="E788" s="41"/>
      <c r="F788" s="238" t="s">
        <v>703</v>
      </c>
      <c r="G788" s="41"/>
      <c r="H788" s="41"/>
      <c r="I788" s="234"/>
      <c r="J788" s="41"/>
      <c r="K788" s="41"/>
      <c r="L788" s="45"/>
      <c r="M788" s="235"/>
      <c r="N788" s="236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159</v>
      </c>
      <c r="AU788" s="18" t="s">
        <v>86</v>
      </c>
    </row>
    <row r="789" s="13" customFormat="1">
      <c r="A789" s="13"/>
      <c r="B789" s="239"/>
      <c r="C789" s="240"/>
      <c r="D789" s="232" t="s">
        <v>161</v>
      </c>
      <c r="E789" s="241" t="s">
        <v>1</v>
      </c>
      <c r="F789" s="242" t="s">
        <v>263</v>
      </c>
      <c r="G789" s="240"/>
      <c r="H789" s="241" t="s">
        <v>1</v>
      </c>
      <c r="I789" s="243"/>
      <c r="J789" s="240"/>
      <c r="K789" s="240"/>
      <c r="L789" s="244"/>
      <c r="M789" s="245"/>
      <c r="N789" s="246"/>
      <c r="O789" s="246"/>
      <c r="P789" s="246"/>
      <c r="Q789" s="246"/>
      <c r="R789" s="246"/>
      <c r="S789" s="246"/>
      <c r="T789" s="24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8" t="s">
        <v>161</v>
      </c>
      <c r="AU789" s="248" t="s">
        <v>86</v>
      </c>
      <c r="AV789" s="13" t="s">
        <v>14</v>
      </c>
      <c r="AW789" s="13" t="s">
        <v>33</v>
      </c>
      <c r="AX789" s="13" t="s">
        <v>77</v>
      </c>
      <c r="AY789" s="248" t="s">
        <v>145</v>
      </c>
    </row>
    <row r="790" s="14" customFormat="1">
      <c r="A790" s="14"/>
      <c r="B790" s="249"/>
      <c r="C790" s="250"/>
      <c r="D790" s="232" t="s">
        <v>161</v>
      </c>
      <c r="E790" s="251" t="s">
        <v>1</v>
      </c>
      <c r="F790" s="252" t="s">
        <v>240</v>
      </c>
      <c r="G790" s="250"/>
      <c r="H790" s="253">
        <v>2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161</v>
      </c>
      <c r="AU790" s="259" t="s">
        <v>86</v>
      </c>
      <c r="AV790" s="14" t="s">
        <v>86</v>
      </c>
      <c r="AW790" s="14" t="s">
        <v>33</v>
      </c>
      <c r="AX790" s="14" t="s">
        <v>77</v>
      </c>
      <c r="AY790" s="259" t="s">
        <v>145</v>
      </c>
    </row>
    <row r="791" s="15" customFormat="1">
      <c r="A791" s="15"/>
      <c r="B791" s="260"/>
      <c r="C791" s="261"/>
      <c r="D791" s="232" t="s">
        <v>161</v>
      </c>
      <c r="E791" s="262" t="s">
        <v>1</v>
      </c>
      <c r="F791" s="263" t="s">
        <v>165</v>
      </c>
      <c r="G791" s="261"/>
      <c r="H791" s="264">
        <v>2</v>
      </c>
      <c r="I791" s="265"/>
      <c r="J791" s="261"/>
      <c r="K791" s="261"/>
      <c r="L791" s="266"/>
      <c r="M791" s="267"/>
      <c r="N791" s="268"/>
      <c r="O791" s="268"/>
      <c r="P791" s="268"/>
      <c r="Q791" s="268"/>
      <c r="R791" s="268"/>
      <c r="S791" s="268"/>
      <c r="T791" s="269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0" t="s">
        <v>161</v>
      </c>
      <c r="AU791" s="270" t="s">
        <v>86</v>
      </c>
      <c r="AV791" s="15" t="s">
        <v>155</v>
      </c>
      <c r="AW791" s="15" t="s">
        <v>33</v>
      </c>
      <c r="AX791" s="15" t="s">
        <v>14</v>
      </c>
      <c r="AY791" s="270" t="s">
        <v>145</v>
      </c>
    </row>
    <row r="792" s="2" customFormat="1" ht="33" customHeight="1">
      <c r="A792" s="39"/>
      <c r="B792" s="40"/>
      <c r="C792" s="282" t="s">
        <v>704</v>
      </c>
      <c r="D792" s="282" t="s">
        <v>358</v>
      </c>
      <c r="E792" s="283" t="s">
        <v>705</v>
      </c>
      <c r="F792" s="284" t="s">
        <v>706</v>
      </c>
      <c r="G792" s="285" t="s">
        <v>234</v>
      </c>
      <c r="H792" s="286">
        <v>2</v>
      </c>
      <c r="I792" s="287"/>
      <c r="J792" s="288">
        <f>ROUND(I792*H792,2)</f>
        <v>0</v>
      </c>
      <c r="K792" s="284" t="s">
        <v>154</v>
      </c>
      <c r="L792" s="289"/>
      <c r="M792" s="290" t="s">
        <v>1</v>
      </c>
      <c r="N792" s="291" t="s">
        <v>42</v>
      </c>
      <c r="O792" s="92"/>
      <c r="P792" s="228">
        <f>O792*H792</f>
        <v>0</v>
      </c>
      <c r="Q792" s="228">
        <v>0.012489999999999999</v>
      </c>
      <c r="R792" s="228">
        <f>Q792*H792</f>
        <v>0.024979999999999999</v>
      </c>
      <c r="S792" s="228">
        <v>0</v>
      </c>
      <c r="T792" s="22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0" t="s">
        <v>425</v>
      </c>
      <c r="AT792" s="230" t="s">
        <v>358</v>
      </c>
      <c r="AU792" s="230" t="s">
        <v>86</v>
      </c>
      <c r="AY792" s="18" t="s">
        <v>145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8" t="s">
        <v>14</v>
      </c>
      <c r="BK792" s="231">
        <f>ROUND(I792*H792,2)</f>
        <v>0</v>
      </c>
      <c r="BL792" s="18" t="s">
        <v>296</v>
      </c>
      <c r="BM792" s="230" t="s">
        <v>707</v>
      </c>
    </row>
    <row r="793" s="2" customFormat="1">
      <c r="A793" s="39"/>
      <c r="B793" s="40"/>
      <c r="C793" s="41"/>
      <c r="D793" s="232" t="s">
        <v>157</v>
      </c>
      <c r="E793" s="41"/>
      <c r="F793" s="233" t="s">
        <v>706</v>
      </c>
      <c r="G793" s="41"/>
      <c r="H793" s="41"/>
      <c r="I793" s="234"/>
      <c r="J793" s="41"/>
      <c r="K793" s="41"/>
      <c r="L793" s="45"/>
      <c r="M793" s="235"/>
      <c r="N793" s="236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157</v>
      </c>
      <c r="AU793" s="18" t="s">
        <v>86</v>
      </c>
    </row>
    <row r="794" s="2" customFormat="1">
      <c r="A794" s="39"/>
      <c r="B794" s="40"/>
      <c r="C794" s="41"/>
      <c r="D794" s="232" t="s">
        <v>362</v>
      </c>
      <c r="E794" s="41"/>
      <c r="F794" s="292" t="s">
        <v>708</v>
      </c>
      <c r="G794" s="41"/>
      <c r="H794" s="41"/>
      <c r="I794" s="234"/>
      <c r="J794" s="41"/>
      <c r="K794" s="41"/>
      <c r="L794" s="45"/>
      <c r="M794" s="235"/>
      <c r="N794" s="23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362</v>
      </c>
      <c r="AU794" s="18" t="s">
        <v>86</v>
      </c>
    </row>
    <row r="795" s="13" customFormat="1">
      <c r="A795" s="13"/>
      <c r="B795" s="239"/>
      <c r="C795" s="240"/>
      <c r="D795" s="232" t="s">
        <v>161</v>
      </c>
      <c r="E795" s="241" t="s">
        <v>1</v>
      </c>
      <c r="F795" s="242" t="s">
        <v>263</v>
      </c>
      <c r="G795" s="240"/>
      <c r="H795" s="241" t="s">
        <v>1</v>
      </c>
      <c r="I795" s="243"/>
      <c r="J795" s="240"/>
      <c r="K795" s="240"/>
      <c r="L795" s="244"/>
      <c r="M795" s="245"/>
      <c r="N795" s="246"/>
      <c r="O795" s="246"/>
      <c r="P795" s="246"/>
      <c r="Q795" s="246"/>
      <c r="R795" s="246"/>
      <c r="S795" s="246"/>
      <c r="T795" s="24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8" t="s">
        <v>161</v>
      </c>
      <c r="AU795" s="248" t="s">
        <v>86</v>
      </c>
      <c r="AV795" s="13" t="s">
        <v>14</v>
      </c>
      <c r="AW795" s="13" t="s">
        <v>33</v>
      </c>
      <c r="AX795" s="13" t="s">
        <v>77</v>
      </c>
      <c r="AY795" s="248" t="s">
        <v>145</v>
      </c>
    </row>
    <row r="796" s="14" customFormat="1">
      <c r="A796" s="14"/>
      <c r="B796" s="249"/>
      <c r="C796" s="250"/>
      <c r="D796" s="232" t="s">
        <v>161</v>
      </c>
      <c r="E796" s="251" t="s">
        <v>1</v>
      </c>
      <c r="F796" s="252" t="s">
        <v>240</v>
      </c>
      <c r="G796" s="250"/>
      <c r="H796" s="253">
        <v>2</v>
      </c>
      <c r="I796" s="254"/>
      <c r="J796" s="250"/>
      <c r="K796" s="250"/>
      <c r="L796" s="255"/>
      <c r="M796" s="256"/>
      <c r="N796" s="257"/>
      <c r="O796" s="257"/>
      <c r="P796" s="257"/>
      <c r="Q796" s="257"/>
      <c r="R796" s="257"/>
      <c r="S796" s="257"/>
      <c r="T796" s="25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9" t="s">
        <v>161</v>
      </c>
      <c r="AU796" s="259" t="s">
        <v>86</v>
      </c>
      <c r="AV796" s="14" t="s">
        <v>86</v>
      </c>
      <c r="AW796" s="14" t="s">
        <v>33</v>
      </c>
      <c r="AX796" s="14" t="s">
        <v>77</v>
      </c>
      <c r="AY796" s="259" t="s">
        <v>145</v>
      </c>
    </row>
    <row r="797" s="15" customFormat="1">
      <c r="A797" s="15"/>
      <c r="B797" s="260"/>
      <c r="C797" s="261"/>
      <c r="D797" s="232" t="s">
        <v>161</v>
      </c>
      <c r="E797" s="262" t="s">
        <v>1</v>
      </c>
      <c r="F797" s="263" t="s">
        <v>165</v>
      </c>
      <c r="G797" s="261"/>
      <c r="H797" s="264">
        <v>2</v>
      </c>
      <c r="I797" s="265"/>
      <c r="J797" s="261"/>
      <c r="K797" s="261"/>
      <c r="L797" s="266"/>
      <c r="M797" s="267"/>
      <c r="N797" s="268"/>
      <c r="O797" s="268"/>
      <c r="P797" s="268"/>
      <c r="Q797" s="268"/>
      <c r="R797" s="268"/>
      <c r="S797" s="268"/>
      <c r="T797" s="269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0" t="s">
        <v>161</v>
      </c>
      <c r="AU797" s="270" t="s">
        <v>86</v>
      </c>
      <c r="AV797" s="15" t="s">
        <v>155</v>
      </c>
      <c r="AW797" s="15" t="s">
        <v>33</v>
      </c>
      <c r="AX797" s="15" t="s">
        <v>14</v>
      </c>
      <c r="AY797" s="270" t="s">
        <v>145</v>
      </c>
    </row>
    <row r="798" s="2" customFormat="1" ht="33" customHeight="1">
      <c r="A798" s="39"/>
      <c r="B798" s="40"/>
      <c r="C798" s="219" t="s">
        <v>709</v>
      </c>
      <c r="D798" s="219" t="s">
        <v>150</v>
      </c>
      <c r="E798" s="220" t="s">
        <v>710</v>
      </c>
      <c r="F798" s="221" t="s">
        <v>711</v>
      </c>
      <c r="G798" s="222" t="s">
        <v>651</v>
      </c>
      <c r="H798" s="293"/>
      <c r="I798" s="224"/>
      <c r="J798" s="225">
        <f>ROUND(I798*H798,2)</f>
        <v>0</v>
      </c>
      <c r="K798" s="221" t="s">
        <v>154</v>
      </c>
      <c r="L798" s="45"/>
      <c r="M798" s="226" t="s">
        <v>1</v>
      </c>
      <c r="N798" s="227" t="s">
        <v>42</v>
      </c>
      <c r="O798" s="92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296</v>
      </c>
      <c r="AT798" s="230" t="s">
        <v>150</v>
      </c>
      <c r="AU798" s="230" t="s">
        <v>86</v>
      </c>
      <c r="AY798" s="18" t="s">
        <v>145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14</v>
      </c>
      <c r="BK798" s="231">
        <f>ROUND(I798*H798,2)</f>
        <v>0</v>
      </c>
      <c r="BL798" s="18" t="s">
        <v>296</v>
      </c>
      <c r="BM798" s="230" t="s">
        <v>712</v>
      </c>
    </row>
    <row r="799" s="2" customFormat="1">
      <c r="A799" s="39"/>
      <c r="B799" s="40"/>
      <c r="C799" s="41"/>
      <c r="D799" s="232" t="s">
        <v>157</v>
      </c>
      <c r="E799" s="41"/>
      <c r="F799" s="233" t="s">
        <v>713</v>
      </c>
      <c r="G799" s="41"/>
      <c r="H799" s="41"/>
      <c r="I799" s="234"/>
      <c r="J799" s="41"/>
      <c r="K799" s="41"/>
      <c r="L799" s="45"/>
      <c r="M799" s="235"/>
      <c r="N799" s="236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157</v>
      </c>
      <c r="AU799" s="18" t="s">
        <v>86</v>
      </c>
    </row>
    <row r="800" s="2" customFormat="1">
      <c r="A800" s="39"/>
      <c r="B800" s="40"/>
      <c r="C800" s="41"/>
      <c r="D800" s="237" t="s">
        <v>159</v>
      </c>
      <c r="E800" s="41"/>
      <c r="F800" s="238" t="s">
        <v>714</v>
      </c>
      <c r="G800" s="41"/>
      <c r="H800" s="41"/>
      <c r="I800" s="234"/>
      <c r="J800" s="41"/>
      <c r="K800" s="41"/>
      <c r="L800" s="45"/>
      <c r="M800" s="235"/>
      <c r="N800" s="236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159</v>
      </c>
      <c r="AU800" s="18" t="s">
        <v>86</v>
      </c>
    </row>
    <row r="801" s="12" customFormat="1" ht="22.8" customHeight="1">
      <c r="A801" s="12"/>
      <c r="B801" s="203"/>
      <c r="C801" s="204"/>
      <c r="D801" s="205" t="s">
        <v>76</v>
      </c>
      <c r="E801" s="217" t="s">
        <v>715</v>
      </c>
      <c r="F801" s="217" t="s">
        <v>716</v>
      </c>
      <c r="G801" s="204"/>
      <c r="H801" s="204"/>
      <c r="I801" s="207"/>
      <c r="J801" s="218">
        <f>BK801</f>
        <v>0</v>
      </c>
      <c r="K801" s="204"/>
      <c r="L801" s="209"/>
      <c r="M801" s="210"/>
      <c r="N801" s="211"/>
      <c r="O801" s="211"/>
      <c r="P801" s="212">
        <f>SUM(P802:P1036)</f>
        <v>0</v>
      </c>
      <c r="Q801" s="211"/>
      <c r="R801" s="212">
        <f>SUM(R802:R1036)</f>
        <v>0.15609800000000004</v>
      </c>
      <c r="S801" s="211"/>
      <c r="T801" s="213">
        <f>SUM(T802:T1036)</f>
        <v>1.0021735999999999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4" t="s">
        <v>86</v>
      </c>
      <c r="AT801" s="215" t="s">
        <v>76</v>
      </c>
      <c r="AU801" s="215" t="s">
        <v>14</v>
      </c>
      <c r="AY801" s="214" t="s">
        <v>145</v>
      </c>
      <c r="BK801" s="216">
        <f>SUM(BK802:BK1036)</f>
        <v>0</v>
      </c>
    </row>
    <row r="802" s="2" customFormat="1" ht="24.15" customHeight="1">
      <c r="A802" s="39"/>
      <c r="B802" s="40"/>
      <c r="C802" s="219" t="s">
        <v>717</v>
      </c>
      <c r="D802" s="219" t="s">
        <v>150</v>
      </c>
      <c r="E802" s="220" t="s">
        <v>718</v>
      </c>
      <c r="F802" s="221" t="s">
        <v>719</v>
      </c>
      <c r="G802" s="222" t="s">
        <v>175</v>
      </c>
      <c r="H802" s="223">
        <v>16.623999999999999</v>
      </c>
      <c r="I802" s="224"/>
      <c r="J802" s="225">
        <f>ROUND(I802*H802,2)</f>
        <v>0</v>
      </c>
      <c r="K802" s="221" t="s">
        <v>154</v>
      </c>
      <c r="L802" s="45"/>
      <c r="M802" s="226" t="s">
        <v>1</v>
      </c>
      <c r="N802" s="227" t="s">
        <v>42</v>
      </c>
      <c r="O802" s="92"/>
      <c r="P802" s="228">
        <f>O802*H802</f>
        <v>0</v>
      </c>
      <c r="Q802" s="228">
        <v>0</v>
      </c>
      <c r="R802" s="228">
        <f>Q802*H802</f>
        <v>0</v>
      </c>
      <c r="S802" s="228">
        <v>0.024649999999999998</v>
      </c>
      <c r="T802" s="229">
        <f>S802*H802</f>
        <v>0.40978159999999997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0" t="s">
        <v>296</v>
      </c>
      <c r="AT802" s="230" t="s">
        <v>150</v>
      </c>
      <c r="AU802" s="230" t="s">
        <v>86</v>
      </c>
      <c r="AY802" s="18" t="s">
        <v>145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8" t="s">
        <v>14</v>
      </c>
      <c r="BK802" s="231">
        <f>ROUND(I802*H802,2)</f>
        <v>0</v>
      </c>
      <c r="BL802" s="18" t="s">
        <v>296</v>
      </c>
      <c r="BM802" s="230" t="s">
        <v>720</v>
      </c>
    </row>
    <row r="803" s="2" customFormat="1">
      <c r="A803" s="39"/>
      <c r="B803" s="40"/>
      <c r="C803" s="41"/>
      <c r="D803" s="232" t="s">
        <v>157</v>
      </c>
      <c r="E803" s="41"/>
      <c r="F803" s="233" t="s">
        <v>721</v>
      </c>
      <c r="G803" s="41"/>
      <c r="H803" s="41"/>
      <c r="I803" s="234"/>
      <c r="J803" s="41"/>
      <c r="K803" s="41"/>
      <c r="L803" s="45"/>
      <c r="M803" s="235"/>
      <c r="N803" s="236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157</v>
      </c>
      <c r="AU803" s="18" t="s">
        <v>86</v>
      </c>
    </row>
    <row r="804" s="2" customFormat="1">
      <c r="A804" s="39"/>
      <c r="B804" s="40"/>
      <c r="C804" s="41"/>
      <c r="D804" s="237" t="s">
        <v>159</v>
      </c>
      <c r="E804" s="41"/>
      <c r="F804" s="238" t="s">
        <v>722</v>
      </c>
      <c r="G804" s="41"/>
      <c r="H804" s="41"/>
      <c r="I804" s="234"/>
      <c r="J804" s="41"/>
      <c r="K804" s="41"/>
      <c r="L804" s="45"/>
      <c r="M804" s="235"/>
      <c r="N804" s="236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159</v>
      </c>
      <c r="AU804" s="18" t="s">
        <v>86</v>
      </c>
    </row>
    <row r="805" s="13" customFormat="1">
      <c r="A805" s="13"/>
      <c r="B805" s="239"/>
      <c r="C805" s="240"/>
      <c r="D805" s="232" t="s">
        <v>161</v>
      </c>
      <c r="E805" s="241" t="s">
        <v>1</v>
      </c>
      <c r="F805" s="242" t="s">
        <v>162</v>
      </c>
      <c r="G805" s="240"/>
      <c r="H805" s="241" t="s">
        <v>1</v>
      </c>
      <c r="I805" s="243"/>
      <c r="J805" s="240"/>
      <c r="K805" s="240"/>
      <c r="L805" s="244"/>
      <c r="M805" s="245"/>
      <c r="N805" s="246"/>
      <c r="O805" s="246"/>
      <c r="P805" s="246"/>
      <c r="Q805" s="246"/>
      <c r="R805" s="246"/>
      <c r="S805" s="246"/>
      <c r="T805" s="24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8" t="s">
        <v>161</v>
      </c>
      <c r="AU805" s="248" t="s">
        <v>86</v>
      </c>
      <c r="AV805" s="13" t="s">
        <v>14</v>
      </c>
      <c r="AW805" s="13" t="s">
        <v>33</v>
      </c>
      <c r="AX805" s="13" t="s">
        <v>77</v>
      </c>
      <c r="AY805" s="248" t="s">
        <v>145</v>
      </c>
    </row>
    <row r="806" s="13" customFormat="1">
      <c r="A806" s="13"/>
      <c r="B806" s="239"/>
      <c r="C806" s="240"/>
      <c r="D806" s="232" t="s">
        <v>161</v>
      </c>
      <c r="E806" s="241" t="s">
        <v>1</v>
      </c>
      <c r="F806" s="242" t="s">
        <v>245</v>
      </c>
      <c r="G806" s="240"/>
      <c r="H806" s="241" t="s">
        <v>1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161</v>
      </c>
      <c r="AU806" s="248" t="s">
        <v>86</v>
      </c>
      <c r="AV806" s="13" t="s">
        <v>14</v>
      </c>
      <c r="AW806" s="13" t="s">
        <v>33</v>
      </c>
      <c r="AX806" s="13" t="s">
        <v>77</v>
      </c>
      <c r="AY806" s="248" t="s">
        <v>145</v>
      </c>
    </row>
    <row r="807" s="14" customFormat="1">
      <c r="A807" s="14"/>
      <c r="B807" s="249"/>
      <c r="C807" s="250"/>
      <c r="D807" s="232" t="s">
        <v>161</v>
      </c>
      <c r="E807" s="251" t="s">
        <v>1</v>
      </c>
      <c r="F807" s="252" t="s">
        <v>723</v>
      </c>
      <c r="G807" s="250"/>
      <c r="H807" s="253">
        <v>18.199999999999999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161</v>
      </c>
      <c r="AU807" s="259" t="s">
        <v>86</v>
      </c>
      <c r="AV807" s="14" t="s">
        <v>86</v>
      </c>
      <c r="AW807" s="14" t="s">
        <v>33</v>
      </c>
      <c r="AX807" s="14" t="s">
        <v>77</v>
      </c>
      <c r="AY807" s="259" t="s">
        <v>145</v>
      </c>
    </row>
    <row r="808" s="14" customFormat="1">
      <c r="A808" s="14"/>
      <c r="B808" s="249"/>
      <c r="C808" s="250"/>
      <c r="D808" s="232" t="s">
        <v>161</v>
      </c>
      <c r="E808" s="251" t="s">
        <v>1</v>
      </c>
      <c r="F808" s="252" t="s">
        <v>260</v>
      </c>
      <c r="G808" s="250"/>
      <c r="H808" s="253">
        <v>-1.5760000000000001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161</v>
      </c>
      <c r="AU808" s="259" t="s">
        <v>86</v>
      </c>
      <c r="AV808" s="14" t="s">
        <v>86</v>
      </c>
      <c r="AW808" s="14" t="s">
        <v>33</v>
      </c>
      <c r="AX808" s="14" t="s">
        <v>77</v>
      </c>
      <c r="AY808" s="259" t="s">
        <v>145</v>
      </c>
    </row>
    <row r="809" s="15" customFormat="1">
      <c r="A809" s="15"/>
      <c r="B809" s="260"/>
      <c r="C809" s="261"/>
      <c r="D809" s="232" t="s">
        <v>161</v>
      </c>
      <c r="E809" s="262" t="s">
        <v>1</v>
      </c>
      <c r="F809" s="263" t="s">
        <v>165</v>
      </c>
      <c r="G809" s="261"/>
      <c r="H809" s="264">
        <v>16.623999999999999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0" t="s">
        <v>161</v>
      </c>
      <c r="AU809" s="270" t="s">
        <v>86</v>
      </c>
      <c r="AV809" s="15" t="s">
        <v>155</v>
      </c>
      <c r="AW809" s="15" t="s">
        <v>33</v>
      </c>
      <c r="AX809" s="15" t="s">
        <v>14</v>
      </c>
      <c r="AY809" s="270" t="s">
        <v>145</v>
      </c>
    </row>
    <row r="810" s="2" customFormat="1" ht="24.15" customHeight="1">
      <c r="A810" s="39"/>
      <c r="B810" s="40"/>
      <c r="C810" s="219" t="s">
        <v>724</v>
      </c>
      <c r="D810" s="219" t="s">
        <v>150</v>
      </c>
      <c r="E810" s="220" t="s">
        <v>725</v>
      </c>
      <c r="F810" s="221" t="s">
        <v>726</v>
      </c>
      <c r="G810" s="222" t="s">
        <v>175</v>
      </c>
      <c r="H810" s="223">
        <v>16.623999999999999</v>
      </c>
      <c r="I810" s="224"/>
      <c r="J810" s="225">
        <f>ROUND(I810*H810,2)</f>
        <v>0</v>
      </c>
      <c r="K810" s="221" t="s">
        <v>154</v>
      </c>
      <c r="L810" s="45"/>
      <c r="M810" s="226" t="s">
        <v>1</v>
      </c>
      <c r="N810" s="227" t="s">
        <v>42</v>
      </c>
      <c r="O810" s="92"/>
      <c r="P810" s="228">
        <f>O810*H810</f>
        <v>0</v>
      </c>
      <c r="Q810" s="228">
        <v>0</v>
      </c>
      <c r="R810" s="228">
        <f>Q810*H810</f>
        <v>0</v>
      </c>
      <c r="S810" s="228">
        <v>0.0080000000000000002</v>
      </c>
      <c r="T810" s="229">
        <f>S810*H810</f>
        <v>0.132992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0" t="s">
        <v>296</v>
      </c>
      <c r="AT810" s="230" t="s">
        <v>150</v>
      </c>
      <c r="AU810" s="230" t="s">
        <v>86</v>
      </c>
      <c r="AY810" s="18" t="s">
        <v>145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8" t="s">
        <v>14</v>
      </c>
      <c r="BK810" s="231">
        <f>ROUND(I810*H810,2)</f>
        <v>0</v>
      </c>
      <c r="BL810" s="18" t="s">
        <v>296</v>
      </c>
      <c r="BM810" s="230" t="s">
        <v>727</v>
      </c>
    </row>
    <row r="811" s="2" customFormat="1">
      <c r="A811" s="39"/>
      <c r="B811" s="40"/>
      <c r="C811" s="41"/>
      <c r="D811" s="232" t="s">
        <v>157</v>
      </c>
      <c r="E811" s="41"/>
      <c r="F811" s="233" t="s">
        <v>728</v>
      </c>
      <c r="G811" s="41"/>
      <c r="H811" s="41"/>
      <c r="I811" s="234"/>
      <c r="J811" s="41"/>
      <c r="K811" s="41"/>
      <c r="L811" s="45"/>
      <c r="M811" s="235"/>
      <c r="N811" s="236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157</v>
      </c>
      <c r="AU811" s="18" t="s">
        <v>86</v>
      </c>
    </row>
    <row r="812" s="2" customFormat="1">
      <c r="A812" s="39"/>
      <c r="B812" s="40"/>
      <c r="C812" s="41"/>
      <c r="D812" s="237" t="s">
        <v>159</v>
      </c>
      <c r="E812" s="41"/>
      <c r="F812" s="238" t="s">
        <v>729</v>
      </c>
      <c r="G812" s="41"/>
      <c r="H812" s="41"/>
      <c r="I812" s="234"/>
      <c r="J812" s="41"/>
      <c r="K812" s="41"/>
      <c r="L812" s="45"/>
      <c r="M812" s="235"/>
      <c r="N812" s="236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159</v>
      </c>
      <c r="AU812" s="18" t="s">
        <v>86</v>
      </c>
    </row>
    <row r="813" s="13" customFormat="1">
      <c r="A813" s="13"/>
      <c r="B813" s="239"/>
      <c r="C813" s="240"/>
      <c r="D813" s="232" t="s">
        <v>161</v>
      </c>
      <c r="E813" s="241" t="s">
        <v>1</v>
      </c>
      <c r="F813" s="242" t="s">
        <v>162</v>
      </c>
      <c r="G813" s="240"/>
      <c r="H813" s="241" t="s">
        <v>1</v>
      </c>
      <c r="I813" s="243"/>
      <c r="J813" s="240"/>
      <c r="K813" s="240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161</v>
      </c>
      <c r="AU813" s="248" t="s">
        <v>86</v>
      </c>
      <c r="AV813" s="13" t="s">
        <v>14</v>
      </c>
      <c r="AW813" s="13" t="s">
        <v>33</v>
      </c>
      <c r="AX813" s="13" t="s">
        <v>77</v>
      </c>
      <c r="AY813" s="248" t="s">
        <v>145</v>
      </c>
    </row>
    <row r="814" s="13" customFormat="1">
      <c r="A814" s="13"/>
      <c r="B814" s="239"/>
      <c r="C814" s="240"/>
      <c r="D814" s="232" t="s">
        <v>161</v>
      </c>
      <c r="E814" s="241" t="s">
        <v>1</v>
      </c>
      <c r="F814" s="242" t="s">
        <v>245</v>
      </c>
      <c r="G814" s="240"/>
      <c r="H814" s="241" t="s">
        <v>1</v>
      </c>
      <c r="I814" s="243"/>
      <c r="J814" s="240"/>
      <c r="K814" s="240"/>
      <c r="L814" s="244"/>
      <c r="M814" s="245"/>
      <c r="N814" s="246"/>
      <c r="O814" s="246"/>
      <c r="P814" s="246"/>
      <c r="Q814" s="246"/>
      <c r="R814" s="246"/>
      <c r="S814" s="246"/>
      <c r="T814" s="24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8" t="s">
        <v>161</v>
      </c>
      <c r="AU814" s="248" t="s">
        <v>86</v>
      </c>
      <c r="AV814" s="13" t="s">
        <v>14</v>
      </c>
      <c r="AW814" s="13" t="s">
        <v>33</v>
      </c>
      <c r="AX814" s="13" t="s">
        <v>77</v>
      </c>
      <c r="AY814" s="248" t="s">
        <v>145</v>
      </c>
    </row>
    <row r="815" s="14" customFormat="1">
      <c r="A815" s="14"/>
      <c r="B815" s="249"/>
      <c r="C815" s="250"/>
      <c r="D815" s="232" t="s">
        <v>161</v>
      </c>
      <c r="E815" s="251" t="s">
        <v>1</v>
      </c>
      <c r="F815" s="252" t="s">
        <v>723</v>
      </c>
      <c r="G815" s="250"/>
      <c r="H815" s="253">
        <v>18.199999999999999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161</v>
      </c>
      <c r="AU815" s="259" t="s">
        <v>86</v>
      </c>
      <c r="AV815" s="14" t="s">
        <v>86</v>
      </c>
      <c r="AW815" s="14" t="s">
        <v>33</v>
      </c>
      <c r="AX815" s="14" t="s">
        <v>77</v>
      </c>
      <c r="AY815" s="259" t="s">
        <v>145</v>
      </c>
    </row>
    <row r="816" s="14" customFormat="1">
      <c r="A816" s="14"/>
      <c r="B816" s="249"/>
      <c r="C816" s="250"/>
      <c r="D816" s="232" t="s">
        <v>161</v>
      </c>
      <c r="E816" s="251" t="s">
        <v>1</v>
      </c>
      <c r="F816" s="252" t="s">
        <v>260</v>
      </c>
      <c r="G816" s="250"/>
      <c r="H816" s="253">
        <v>-1.5760000000000001</v>
      </c>
      <c r="I816" s="254"/>
      <c r="J816" s="250"/>
      <c r="K816" s="250"/>
      <c r="L816" s="255"/>
      <c r="M816" s="256"/>
      <c r="N816" s="257"/>
      <c r="O816" s="257"/>
      <c r="P816" s="257"/>
      <c r="Q816" s="257"/>
      <c r="R816" s="257"/>
      <c r="S816" s="257"/>
      <c r="T816" s="25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9" t="s">
        <v>161</v>
      </c>
      <c r="AU816" s="259" t="s">
        <v>86</v>
      </c>
      <c r="AV816" s="14" t="s">
        <v>86</v>
      </c>
      <c r="AW816" s="14" t="s">
        <v>33</v>
      </c>
      <c r="AX816" s="14" t="s">
        <v>77</v>
      </c>
      <c r="AY816" s="259" t="s">
        <v>145</v>
      </c>
    </row>
    <row r="817" s="15" customFormat="1">
      <c r="A817" s="15"/>
      <c r="B817" s="260"/>
      <c r="C817" s="261"/>
      <c r="D817" s="232" t="s">
        <v>161</v>
      </c>
      <c r="E817" s="262" t="s">
        <v>1</v>
      </c>
      <c r="F817" s="263" t="s">
        <v>165</v>
      </c>
      <c r="G817" s="261"/>
      <c r="H817" s="264">
        <v>16.623999999999999</v>
      </c>
      <c r="I817" s="265"/>
      <c r="J817" s="261"/>
      <c r="K817" s="261"/>
      <c r="L817" s="266"/>
      <c r="M817" s="267"/>
      <c r="N817" s="268"/>
      <c r="O817" s="268"/>
      <c r="P817" s="268"/>
      <c r="Q817" s="268"/>
      <c r="R817" s="268"/>
      <c r="S817" s="268"/>
      <c r="T817" s="26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0" t="s">
        <v>161</v>
      </c>
      <c r="AU817" s="270" t="s">
        <v>86</v>
      </c>
      <c r="AV817" s="15" t="s">
        <v>155</v>
      </c>
      <c r="AW817" s="15" t="s">
        <v>33</v>
      </c>
      <c r="AX817" s="15" t="s">
        <v>14</v>
      </c>
      <c r="AY817" s="270" t="s">
        <v>145</v>
      </c>
    </row>
    <row r="818" s="2" customFormat="1" ht="24.15" customHeight="1">
      <c r="A818" s="39"/>
      <c r="B818" s="40"/>
      <c r="C818" s="219" t="s">
        <v>730</v>
      </c>
      <c r="D818" s="219" t="s">
        <v>150</v>
      </c>
      <c r="E818" s="220" t="s">
        <v>731</v>
      </c>
      <c r="F818" s="221" t="s">
        <v>732</v>
      </c>
      <c r="G818" s="222" t="s">
        <v>175</v>
      </c>
      <c r="H818" s="223">
        <v>1.3999999999999999</v>
      </c>
      <c r="I818" s="224"/>
      <c r="J818" s="225">
        <f>ROUND(I818*H818,2)</f>
        <v>0</v>
      </c>
      <c r="K818" s="221" t="s">
        <v>154</v>
      </c>
      <c r="L818" s="45"/>
      <c r="M818" s="226" t="s">
        <v>1</v>
      </c>
      <c r="N818" s="227" t="s">
        <v>42</v>
      </c>
      <c r="O818" s="92"/>
      <c r="P818" s="228">
        <f>O818*H818</f>
        <v>0</v>
      </c>
      <c r="Q818" s="228">
        <v>0</v>
      </c>
      <c r="R818" s="228">
        <f>Q818*H818</f>
        <v>0</v>
      </c>
      <c r="S818" s="228">
        <v>0</v>
      </c>
      <c r="T818" s="22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0" t="s">
        <v>296</v>
      </c>
      <c r="AT818" s="230" t="s">
        <v>150</v>
      </c>
      <c r="AU818" s="230" t="s">
        <v>86</v>
      </c>
      <c r="AY818" s="18" t="s">
        <v>145</v>
      </c>
      <c r="BE818" s="231">
        <f>IF(N818="základní",J818,0)</f>
        <v>0</v>
      </c>
      <c r="BF818" s="231">
        <f>IF(N818="snížená",J818,0)</f>
        <v>0</v>
      </c>
      <c r="BG818" s="231">
        <f>IF(N818="zákl. přenesená",J818,0)</f>
        <v>0</v>
      </c>
      <c r="BH818" s="231">
        <f>IF(N818="sníž. přenesená",J818,0)</f>
        <v>0</v>
      </c>
      <c r="BI818" s="231">
        <f>IF(N818="nulová",J818,0)</f>
        <v>0</v>
      </c>
      <c r="BJ818" s="18" t="s">
        <v>14</v>
      </c>
      <c r="BK818" s="231">
        <f>ROUND(I818*H818,2)</f>
        <v>0</v>
      </c>
      <c r="BL818" s="18" t="s">
        <v>296</v>
      </c>
      <c r="BM818" s="230" t="s">
        <v>733</v>
      </c>
    </row>
    <row r="819" s="2" customFormat="1">
      <c r="A819" s="39"/>
      <c r="B819" s="40"/>
      <c r="C819" s="41"/>
      <c r="D819" s="232" t="s">
        <v>157</v>
      </c>
      <c r="E819" s="41"/>
      <c r="F819" s="233" t="s">
        <v>734</v>
      </c>
      <c r="G819" s="41"/>
      <c r="H819" s="41"/>
      <c r="I819" s="234"/>
      <c r="J819" s="41"/>
      <c r="K819" s="41"/>
      <c r="L819" s="45"/>
      <c r="M819" s="235"/>
      <c r="N819" s="236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157</v>
      </c>
      <c r="AU819" s="18" t="s">
        <v>86</v>
      </c>
    </row>
    <row r="820" s="2" customFormat="1">
      <c r="A820" s="39"/>
      <c r="B820" s="40"/>
      <c r="C820" s="41"/>
      <c r="D820" s="237" t="s">
        <v>159</v>
      </c>
      <c r="E820" s="41"/>
      <c r="F820" s="238" t="s">
        <v>735</v>
      </c>
      <c r="G820" s="41"/>
      <c r="H820" s="41"/>
      <c r="I820" s="234"/>
      <c r="J820" s="41"/>
      <c r="K820" s="41"/>
      <c r="L820" s="45"/>
      <c r="M820" s="235"/>
      <c r="N820" s="23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159</v>
      </c>
      <c r="AU820" s="18" t="s">
        <v>86</v>
      </c>
    </row>
    <row r="821" s="13" customFormat="1">
      <c r="A821" s="13"/>
      <c r="B821" s="239"/>
      <c r="C821" s="240"/>
      <c r="D821" s="232" t="s">
        <v>161</v>
      </c>
      <c r="E821" s="241" t="s">
        <v>1</v>
      </c>
      <c r="F821" s="242" t="s">
        <v>162</v>
      </c>
      <c r="G821" s="240"/>
      <c r="H821" s="241" t="s">
        <v>1</v>
      </c>
      <c r="I821" s="243"/>
      <c r="J821" s="240"/>
      <c r="K821" s="240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161</v>
      </c>
      <c r="AU821" s="248" t="s">
        <v>86</v>
      </c>
      <c r="AV821" s="13" t="s">
        <v>14</v>
      </c>
      <c r="AW821" s="13" t="s">
        <v>33</v>
      </c>
      <c r="AX821" s="13" t="s">
        <v>77</v>
      </c>
      <c r="AY821" s="248" t="s">
        <v>145</v>
      </c>
    </row>
    <row r="822" s="13" customFormat="1">
      <c r="A822" s="13"/>
      <c r="B822" s="239"/>
      <c r="C822" s="240"/>
      <c r="D822" s="232" t="s">
        <v>161</v>
      </c>
      <c r="E822" s="241" t="s">
        <v>1</v>
      </c>
      <c r="F822" s="242" t="s">
        <v>163</v>
      </c>
      <c r="G822" s="240"/>
      <c r="H822" s="241" t="s">
        <v>1</v>
      </c>
      <c r="I822" s="243"/>
      <c r="J822" s="240"/>
      <c r="K822" s="240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161</v>
      </c>
      <c r="AU822" s="248" t="s">
        <v>86</v>
      </c>
      <c r="AV822" s="13" t="s">
        <v>14</v>
      </c>
      <c r="AW822" s="13" t="s">
        <v>33</v>
      </c>
      <c r="AX822" s="13" t="s">
        <v>77</v>
      </c>
      <c r="AY822" s="248" t="s">
        <v>145</v>
      </c>
    </row>
    <row r="823" s="14" customFormat="1">
      <c r="A823" s="14"/>
      <c r="B823" s="249"/>
      <c r="C823" s="250"/>
      <c r="D823" s="232" t="s">
        <v>161</v>
      </c>
      <c r="E823" s="251" t="s">
        <v>1</v>
      </c>
      <c r="F823" s="252" t="s">
        <v>736</v>
      </c>
      <c r="G823" s="250"/>
      <c r="H823" s="253">
        <v>1.3999999999999999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161</v>
      </c>
      <c r="AU823" s="259" t="s">
        <v>86</v>
      </c>
      <c r="AV823" s="14" t="s">
        <v>86</v>
      </c>
      <c r="AW823" s="14" t="s">
        <v>33</v>
      </c>
      <c r="AX823" s="14" t="s">
        <v>77</v>
      </c>
      <c r="AY823" s="259" t="s">
        <v>145</v>
      </c>
    </row>
    <row r="824" s="15" customFormat="1">
      <c r="A824" s="15"/>
      <c r="B824" s="260"/>
      <c r="C824" s="261"/>
      <c r="D824" s="232" t="s">
        <v>161</v>
      </c>
      <c r="E824" s="262" t="s">
        <v>1</v>
      </c>
      <c r="F824" s="263" t="s">
        <v>165</v>
      </c>
      <c r="G824" s="261"/>
      <c r="H824" s="264">
        <v>1.3999999999999999</v>
      </c>
      <c r="I824" s="265"/>
      <c r="J824" s="261"/>
      <c r="K824" s="261"/>
      <c r="L824" s="266"/>
      <c r="M824" s="267"/>
      <c r="N824" s="268"/>
      <c r="O824" s="268"/>
      <c r="P824" s="268"/>
      <c r="Q824" s="268"/>
      <c r="R824" s="268"/>
      <c r="S824" s="268"/>
      <c r="T824" s="26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0" t="s">
        <v>161</v>
      </c>
      <c r="AU824" s="270" t="s">
        <v>86</v>
      </c>
      <c r="AV824" s="15" t="s">
        <v>155</v>
      </c>
      <c r="AW824" s="15" t="s">
        <v>33</v>
      </c>
      <c r="AX824" s="15" t="s">
        <v>14</v>
      </c>
      <c r="AY824" s="270" t="s">
        <v>145</v>
      </c>
    </row>
    <row r="825" s="2" customFormat="1" ht="16.5" customHeight="1">
      <c r="A825" s="39"/>
      <c r="B825" s="40"/>
      <c r="C825" s="282" t="s">
        <v>737</v>
      </c>
      <c r="D825" s="282" t="s">
        <v>358</v>
      </c>
      <c r="E825" s="283" t="s">
        <v>738</v>
      </c>
      <c r="F825" s="284" t="s">
        <v>739</v>
      </c>
      <c r="G825" s="285" t="s">
        <v>193</v>
      </c>
      <c r="H825" s="286">
        <v>3.5</v>
      </c>
      <c r="I825" s="287"/>
      <c r="J825" s="288">
        <f>ROUND(I825*H825,2)</f>
        <v>0</v>
      </c>
      <c r="K825" s="284" t="s">
        <v>154</v>
      </c>
      <c r="L825" s="289"/>
      <c r="M825" s="290" t="s">
        <v>1</v>
      </c>
      <c r="N825" s="291" t="s">
        <v>42</v>
      </c>
      <c r="O825" s="92"/>
      <c r="P825" s="228">
        <f>O825*H825</f>
        <v>0</v>
      </c>
      <c r="Q825" s="228">
        <v>0.00016000000000000001</v>
      </c>
      <c r="R825" s="228">
        <f>Q825*H825</f>
        <v>0.00056000000000000006</v>
      </c>
      <c r="S825" s="228">
        <v>0</v>
      </c>
      <c r="T825" s="22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0" t="s">
        <v>425</v>
      </c>
      <c r="AT825" s="230" t="s">
        <v>358</v>
      </c>
      <c r="AU825" s="230" t="s">
        <v>86</v>
      </c>
      <c r="AY825" s="18" t="s">
        <v>145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8" t="s">
        <v>14</v>
      </c>
      <c r="BK825" s="231">
        <f>ROUND(I825*H825,2)</f>
        <v>0</v>
      </c>
      <c r="BL825" s="18" t="s">
        <v>296</v>
      </c>
      <c r="BM825" s="230" t="s">
        <v>740</v>
      </c>
    </row>
    <row r="826" s="2" customFormat="1">
      <c r="A826" s="39"/>
      <c r="B826" s="40"/>
      <c r="C826" s="41"/>
      <c r="D826" s="232" t="s">
        <v>157</v>
      </c>
      <c r="E826" s="41"/>
      <c r="F826" s="233" t="s">
        <v>739</v>
      </c>
      <c r="G826" s="41"/>
      <c r="H826" s="41"/>
      <c r="I826" s="234"/>
      <c r="J826" s="41"/>
      <c r="K826" s="41"/>
      <c r="L826" s="45"/>
      <c r="M826" s="235"/>
      <c r="N826" s="236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157</v>
      </c>
      <c r="AU826" s="18" t="s">
        <v>86</v>
      </c>
    </row>
    <row r="827" s="13" customFormat="1">
      <c r="A827" s="13"/>
      <c r="B827" s="239"/>
      <c r="C827" s="240"/>
      <c r="D827" s="232" t="s">
        <v>161</v>
      </c>
      <c r="E827" s="241" t="s">
        <v>1</v>
      </c>
      <c r="F827" s="242" t="s">
        <v>162</v>
      </c>
      <c r="G827" s="240"/>
      <c r="H827" s="241" t="s">
        <v>1</v>
      </c>
      <c r="I827" s="243"/>
      <c r="J827" s="240"/>
      <c r="K827" s="240"/>
      <c r="L827" s="244"/>
      <c r="M827" s="245"/>
      <c r="N827" s="246"/>
      <c r="O827" s="246"/>
      <c r="P827" s="246"/>
      <c r="Q827" s="246"/>
      <c r="R827" s="246"/>
      <c r="S827" s="246"/>
      <c r="T827" s="247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8" t="s">
        <v>161</v>
      </c>
      <c r="AU827" s="248" t="s">
        <v>86</v>
      </c>
      <c r="AV827" s="13" t="s">
        <v>14</v>
      </c>
      <c r="AW827" s="13" t="s">
        <v>33</v>
      </c>
      <c r="AX827" s="13" t="s">
        <v>77</v>
      </c>
      <c r="AY827" s="248" t="s">
        <v>145</v>
      </c>
    </row>
    <row r="828" s="13" customFormat="1">
      <c r="A828" s="13"/>
      <c r="B828" s="239"/>
      <c r="C828" s="240"/>
      <c r="D828" s="232" t="s">
        <v>161</v>
      </c>
      <c r="E828" s="241" t="s">
        <v>1</v>
      </c>
      <c r="F828" s="242" t="s">
        <v>163</v>
      </c>
      <c r="G828" s="240"/>
      <c r="H828" s="241" t="s">
        <v>1</v>
      </c>
      <c r="I828" s="243"/>
      <c r="J828" s="240"/>
      <c r="K828" s="240"/>
      <c r="L828" s="244"/>
      <c r="M828" s="245"/>
      <c r="N828" s="246"/>
      <c r="O828" s="246"/>
      <c r="P828" s="246"/>
      <c r="Q828" s="246"/>
      <c r="R828" s="246"/>
      <c r="S828" s="246"/>
      <c r="T828" s="24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8" t="s">
        <v>161</v>
      </c>
      <c r="AU828" s="248" t="s">
        <v>86</v>
      </c>
      <c r="AV828" s="13" t="s">
        <v>14</v>
      </c>
      <c r="AW828" s="13" t="s">
        <v>33</v>
      </c>
      <c r="AX828" s="13" t="s">
        <v>77</v>
      </c>
      <c r="AY828" s="248" t="s">
        <v>145</v>
      </c>
    </row>
    <row r="829" s="14" customFormat="1">
      <c r="A829" s="14"/>
      <c r="B829" s="249"/>
      <c r="C829" s="250"/>
      <c r="D829" s="232" t="s">
        <v>161</v>
      </c>
      <c r="E829" s="251" t="s">
        <v>1</v>
      </c>
      <c r="F829" s="252" t="s">
        <v>741</v>
      </c>
      <c r="G829" s="250"/>
      <c r="H829" s="253">
        <v>3.5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161</v>
      </c>
      <c r="AU829" s="259" t="s">
        <v>86</v>
      </c>
      <c r="AV829" s="14" t="s">
        <v>86</v>
      </c>
      <c r="AW829" s="14" t="s">
        <v>33</v>
      </c>
      <c r="AX829" s="14" t="s">
        <v>77</v>
      </c>
      <c r="AY829" s="259" t="s">
        <v>145</v>
      </c>
    </row>
    <row r="830" s="15" customFormat="1">
      <c r="A830" s="15"/>
      <c r="B830" s="260"/>
      <c r="C830" s="261"/>
      <c r="D830" s="232" t="s">
        <v>161</v>
      </c>
      <c r="E830" s="262" t="s">
        <v>1</v>
      </c>
      <c r="F830" s="263" t="s">
        <v>165</v>
      </c>
      <c r="G830" s="261"/>
      <c r="H830" s="264">
        <v>3.5</v>
      </c>
      <c r="I830" s="265"/>
      <c r="J830" s="261"/>
      <c r="K830" s="261"/>
      <c r="L830" s="266"/>
      <c r="M830" s="267"/>
      <c r="N830" s="268"/>
      <c r="O830" s="268"/>
      <c r="P830" s="268"/>
      <c r="Q830" s="268"/>
      <c r="R830" s="268"/>
      <c r="S830" s="268"/>
      <c r="T830" s="269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0" t="s">
        <v>161</v>
      </c>
      <c r="AU830" s="270" t="s">
        <v>86</v>
      </c>
      <c r="AV830" s="15" t="s">
        <v>155</v>
      </c>
      <c r="AW830" s="15" t="s">
        <v>33</v>
      </c>
      <c r="AX830" s="15" t="s">
        <v>14</v>
      </c>
      <c r="AY830" s="270" t="s">
        <v>145</v>
      </c>
    </row>
    <row r="831" s="2" customFormat="1" ht="24.15" customHeight="1">
      <c r="A831" s="39"/>
      <c r="B831" s="40"/>
      <c r="C831" s="282" t="s">
        <v>742</v>
      </c>
      <c r="D831" s="282" t="s">
        <v>358</v>
      </c>
      <c r="E831" s="283" t="s">
        <v>743</v>
      </c>
      <c r="F831" s="284" t="s">
        <v>744</v>
      </c>
      <c r="G831" s="285" t="s">
        <v>175</v>
      </c>
      <c r="H831" s="286">
        <v>1.3999999999999999</v>
      </c>
      <c r="I831" s="287"/>
      <c r="J831" s="288">
        <f>ROUND(I831*H831,2)</f>
        <v>0</v>
      </c>
      <c r="K831" s="284" t="s">
        <v>154</v>
      </c>
      <c r="L831" s="289"/>
      <c r="M831" s="290" t="s">
        <v>1</v>
      </c>
      <c r="N831" s="291" t="s">
        <v>42</v>
      </c>
      <c r="O831" s="92"/>
      <c r="P831" s="228">
        <f>O831*H831</f>
        <v>0</v>
      </c>
      <c r="Q831" s="228">
        <v>0.00107</v>
      </c>
      <c r="R831" s="228">
        <f>Q831*H831</f>
        <v>0.001498</v>
      </c>
      <c r="S831" s="228">
        <v>0</v>
      </c>
      <c r="T831" s="22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0" t="s">
        <v>425</v>
      </c>
      <c r="AT831" s="230" t="s">
        <v>358</v>
      </c>
      <c r="AU831" s="230" t="s">
        <v>86</v>
      </c>
      <c r="AY831" s="18" t="s">
        <v>145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8" t="s">
        <v>14</v>
      </c>
      <c r="BK831" s="231">
        <f>ROUND(I831*H831,2)</f>
        <v>0</v>
      </c>
      <c r="BL831" s="18" t="s">
        <v>296</v>
      </c>
      <c r="BM831" s="230" t="s">
        <v>745</v>
      </c>
    </row>
    <row r="832" s="2" customFormat="1">
      <c r="A832" s="39"/>
      <c r="B832" s="40"/>
      <c r="C832" s="41"/>
      <c r="D832" s="232" t="s">
        <v>157</v>
      </c>
      <c r="E832" s="41"/>
      <c r="F832" s="233" t="s">
        <v>744</v>
      </c>
      <c r="G832" s="41"/>
      <c r="H832" s="41"/>
      <c r="I832" s="234"/>
      <c r="J832" s="41"/>
      <c r="K832" s="41"/>
      <c r="L832" s="45"/>
      <c r="M832" s="235"/>
      <c r="N832" s="236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157</v>
      </c>
      <c r="AU832" s="18" t="s">
        <v>86</v>
      </c>
    </row>
    <row r="833" s="13" customFormat="1">
      <c r="A833" s="13"/>
      <c r="B833" s="239"/>
      <c r="C833" s="240"/>
      <c r="D833" s="232" t="s">
        <v>161</v>
      </c>
      <c r="E833" s="241" t="s">
        <v>1</v>
      </c>
      <c r="F833" s="242" t="s">
        <v>162</v>
      </c>
      <c r="G833" s="240"/>
      <c r="H833" s="241" t="s">
        <v>1</v>
      </c>
      <c r="I833" s="243"/>
      <c r="J833" s="240"/>
      <c r="K833" s="240"/>
      <c r="L833" s="244"/>
      <c r="M833" s="245"/>
      <c r="N833" s="246"/>
      <c r="O833" s="246"/>
      <c r="P833" s="246"/>
      <c r="Q833" s="246"/>
      <c r="R833" s="246"/>
      <c r="S833" s="246"/>
      <c r="T833" s="24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8" t="s">
        <v>161</v>
      </c>
      <c r="AU833" s="248" t="s">
        <v>86</v>
      </c>
      <c r="AV833" s="13" t="s">
        <v>14</v>
      </c>
      <c r="AW833" s="13" t="s">
        <v>33</v>
      </c>
      <c r="AX833" s="13" t="s">
        <v>77</v>
      </c>
      <c r="AY833" s="248" t="s">
        <v>145</v>
      </c>
    </row>
    <row r="834" s="13" customFormat="1">
      <c r="A834" s="13"/>
      <c r="B834" s="239"/>
      <c r="C834" s="240"/>
      <c r="D834" s="232" t="s">
        <v>161</v>
      </c>
      <c r="E834" s="241" t="s">
        <v>1</v>
      </c>
      <c r="F834" s="242" t="s">
        <v>163</v>
      </c>
      <c r="G834" s="240"/>
      <c r="H834" s="241" t="s">
        <v>1</v>
      </c>
      <c r="I834" s="243"/>
      <c r="J834" s="240"/>
      <c r="K834" s="240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161</v>
      </c>
      <c r="AU834" s="248" t="s">
        <v>86</v>
      </c>
      <c r="AV834" s="13" t="s">
        <v>14</v>
      </c>
      <c r="AW834" s="13" t="s">
        <v>33</v>
      </c>
      <c r="AX834" s="13" t="s">
        <v>77</v>
      </c>
      <c r="AY834" s="248" t="s">
        <v>145</v>
      </c>
    </row>
    <row r="835" s="14" customFormat="1">
      <c r="A835" s="14"/>
      <c r="B835" s="249"/>
      <c r="C835" s="250"/>
      <c r="D835" s="232" t="s">
        <v>161</v>
      </c>
      <c r="E835" s="251" t="s">
        <v>1</v>
      </c>
      <c r="F835" s="252" t="s">
        <v>736</v>
      </c>
      <c r="G835" s="250"/>
      <c r="H835" s="253">
        <v>1.3999999999999999</v>
      </c>
      <c r="I835" s="254"/>
      <c r="J835" s="250"/>
      <c r="K835" s="250"/>
      <c r="L835" s="255"/>
      <c r="M835" s="256"/>
      <c r="N835" s="257"/>
      <c r="O835" s="257"/>
      <c r="P835" s="257"/>
      <c r="Q835" s="257"/>
      <c r="R835" s="257"/>
      <c r="S835" s="257"/>
      <c r="T835" s="25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9" t="s">
        <v>161</v>
      </c>
      <c r="AU835" s="259" t="s">
        <v>86</v>
      </c>
      <c r="AV835" s="14" t="s">
        <v>86</v>
      </c>
      <c r="AW835" s="14" t="s">
        <v>33</v>
      </c>
      <c r="AX835" s="14" t="s">
        <v>77</v>
      </c>
      <c r="AY835" s="259" t="s">
        <v>145</v>
      </c>
    </row>
    <row r="836" s="15" customFormat="1">
      <c r="A836" s="15"/>
      <c r="B836" s="260"/>
      <c r="C836" s="261"/>
      <c r="D836" s="232" t="s">
        <v>161</v>
      </c>
      <c r="E836" s="262" t="s">
        <v>1</v>
      </c>
      <c r="F836" s="263" t="s">
        <v>165</v>
      </c>
      <c r="G836" s="261"/>
      <c r="H836" s="264">
        <v>1.3999999999999999</v>
      </c>
      <c r="I836" s="265"/>
      <c r="J836" s="261"/>
      <c r="K836" s="261"/>
      <c r="L836" s="266"/>
      <c r="M836" s="267"/>
      <c r="N836" s="268"/>
      <c r="O836" s="268"/>
      <c r="P836" s="268"/>
      <c r="Q836" s="268"/>
      <c r="R836" s="268"/>
      <c r="S836" s="268"/>
      <c r="T836" s="26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0" t="s">
        <v>161</v>
      </c>
      <c r="AU836" s="270" t="s">
        <v>86</v>
      </c>
      <c r="AV836" s="15" t="s">
        <v>155</v>
      </c>
      <c r="AW836" s="15" t="s">
        <v>33</v>
      </c>
      <c r="AX836" s="15" t="s">
        <v>14</v>
      </c>
      <c r="AY836" s="270" t="s">
        <v>145</v>
      </c>
    </row>
    <row r="837" s="2" customFormat="1" ht="16.5" customHeight="1">
      <c r="A837" s="39"/>
      <c r="B837" s="40"/>
      <c r="C837" s="219" t="s">
        <v>746</v>
      </c>
      <c r="D837" s="219" t="s">
        <v>150</v>
      </c>
      <c r="E837" s="220" t="s">
        <v>747</v>
      </c>
      <c r="F837" s="221" t="s">
        <v>748</v>
      </c>
      <c r="G837" s="222" t="s">
        <v>234</v>
      </c>
      <c r="H837" s="223">
        <v>7</v>
      </c>
      <c r="I837" s="224"/>
      <c r="J837" s="225">
        <f>ROUND(I837*H837,2)</f>
        <v>0</v>
      </c>
      <c r="K837" s="221" t="s">
        <v>154</v>
      </c>
      <c r="L837" s="45"/>
      <c r="M837" s="226" t="s">
        <v>1</v>
      </c>
      <c r="N837" s="227" t="s">
        <v>42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0.001</v>
      </c>
      <c r="T837" s="229">
        <f>S837*H837</f>
        <v>0.0070000000000000001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296</v>
      </c>
      <c r="AT837" s="230" t="s">
        <v>150</v>
      </c>
      <c r="AU837" s="230" t="s">
        <v>86</v>
      </c>
      <c r="AY837" s="18" t="s">
        <v>145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14</v>
      </c>
      <c r="BK837" s="231">
        <f>ROUND(I837*H837,2)</f>
        <v>0</v>
      </c>
      <c r="BL837" s="18" t="s">
        <v>296</v>
      </c>
      <c r="BM837" s="230" t="s">
        <v>749</v>
      </c>
    </row>
    <row r="838" s="2" customFormat="1">
      <c r="A838" s="39"/>
      <c r="B838" s="40"/>
      <c r="C838" s="41"/>
      <c r="D838" s="232" t="s">
        <v>157</v>
      </c>
      <c r="E838" s="41"/>
      <c r="F838" s="233" t="s">
        <v>750</v>
      </c>
      <c r="G838" s="41"/>
      <c r="H838" s="41"/>
      <c r="I838" s="234"/>
      <c r="J838" s="41"/>
      <c r="K838" s="41"/>
      <c r="L838" s="45"/>
      <c r="M838" s="235"/>
      <c r="N838" s="236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157</v>
      </c>
      <c r="AU838" s="18" t="s">
        <v>86</v>
      </c>
    </row>
    <row r="839" s="2" customFormat="1">
      <c r="A839" s="39"/>
      <c r="B839" s="40"/>
      <c r="C839" s="41"/>
      <c r="D839" s="237" t="s">
        <v>159</v>
      </c>
      <c r="E839" s="41"/>
      <c r="F839" s="238" t="s">
        <v>751</v>
      </c>
      <c r="G839" s="41"/>
      <c r="H839" s="41"/>
      <c r="I839" s="234"/>
      <c r="J839" s="41"/>
      <c r="K839" s="41"/>
      <c r="L839" s="45"/>
      <c r="M839" s="235"/>
      <c r="N839" s="236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159</v>
      </c>
      <c r="AU839" s="18" t="s">
        <v>86</v>
      </c>
    </row>
    <row r="840" s="13" customFormat="1">
      <c r="A840" s="13"/>
      <c r="B840" s="239"/>
      <c r="C840" s="240"/>
      <c r="D840" s="232" t="s">
        <v>161</v>
      </c>
      <c r="E840" s="241" t="s">
        <v>1</v>
      </c>
      <c r="F840" s="242" t="s">
        <v>162</v>
      </c>
      <c r="G840" s="240"/>
      <c r="H840" s="241" t="s">
        <v>1</v>
      </c>
      <c r="I840" s="243"/>
      <c r="J840" s="240"/>
      <c r="K840" s="240"/>
      <c r="L840" s="244"/>
      <c r="M840" s="245"/>
      <c r="N840" s="246"/>
      <c r="O840" s="246"/>
      <c r="P840" s="246"/>
      <c r="Q840" s="246"/>
      <c r="R840" s="246"/>
      <c r="S840" s="246"/>
      <c r="T840" s="24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8" t="s">
        <v>161</v>
      </c>
      <c r="AU840" s="248" t="s">
        <v>86</v>
      </c>
      <c r="AV840" s="13" t="s">
        <v>14</v>
      </c>
      <c r="AW840" s="13" t="s">
        <v>33</v>
      </c>
      <c r="AX840" s="13" t="s">
        <v>77</v>
      </c>
      <c r="AY840" s="248" t="s">
        <v>145</v>
      </c>
    </row>
    <row r="841" s="13" customFormat="1">
      <c r="A841" s="13"/>
      <c r="B841" s="239"/>
      <c r="C841" s="240"/>
      <c r="D841" s="232" t="s">
        <v>161</v>
      </c>
      <c r="E841" s="241" t="s">
        <v>1</v>
      </c>
      <c r="F841" s="242" t="s">
        <v>179</v>
      </c>
      <c r="G841" s="240"/>
      <c r="H841" s="241" t="s">
        <v>1</v>
      </c>
      <c r="I841" s="243"/>
      <c r="J841" s="240"/>
      <c r="K841" s="240"/>
      <c r="L841" s="244"/>
      <c r="M841" s="245"/>
      <c r="N841" s="246"/>
      <c r="O841" s="246"/>
      <c r="P841" s="246"/>
      <c r="Q841" s="246"/>
      <c r="R841" s="246"/>
      <c r="S841" s="246"/>
      <c r="T841" s="24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8" t="s">
        <v>161</v>
      </c>
      <c r="AU841" s="248" t="s">
        <v>86</v>
      </c>
      <c r="AV841" s="13" t="s">
        <v>14</v>
      </c>
      <c r="AW841" s="13" t="s">
        <v>33</v>
      </c>
      <c r="AX841" s="13" t="s">
        <v>77</v>
      </c>
      <c r="AY841" s="248" t="s">
        <v>145</v>
      </c>
    </row>
    <row r="842" s="14" customFormat="1">
      <c r="A842" s="14"/>
      <c r="B842" s="249"/>
      <c r="C842" s="250"/>
      <c r="D842" s="232" t="s">
        <v>161</v>
      </c>
      <c r="E842" s="251" t="s">
        <v>1</v>
      </c>
      <c r="F842" s="252" t="s">
        <v>14</v>
      </c>
      <c r="G842" s="250"/>
      <c r="H842" s="253">
        <v>1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161</v>
      </c>
      <c r="AU842" s="259" t="s">
        <v>86</v>
      </c>
      <c r="AV842" s="14" t="s">
        <v>86</v>
      </c>
      <c r="AW842" s="14" t="s">
        <v>33</v>
      </c>
      <c r="AX842" s="14" t="s">
        <v>77</v>
      </c>
      <c r="AY842" s="259" t="s">
        <v>145</v>
      </c>
    </row>
    <row r="843" s="13" customFormat="1">
      <c r="A843" s="13"/>
      <c r="B843" s="239"/>
      <c r="C843" s="240"/>
      <c r="D843" s="232" t="s">
        <v>161</v>
      </c>
      <c r="E843" s="241" t="s">
        <v>1</v>
      </c>
      <c r="F843" s="242" t="s">
        <v>258</v>
      </c>
      <c r="G843" s="240"/>
      <c r="H843" s="241" t="s">
        <v>1</v>
      </c>
      <c r="I843" s="243"/>
      <c r="J843" s="240"/>
      <c r="K843" s="240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161</v>
      </c>
      <c r="AU843" s="248" t="s">
        <v>86</v>
      </c>
      <c r="AV843" s="13" t="s">
        <v>14</v>
      </c>
      <c r="AW843" s="13" t="s">
        <v>33</v>
      </c>
      <c r="AX843" s="13" t="s">
        <v>77</v>
      </c>
      <c r="AY843" s="248" t="s">
        <v>145</v>
      </c>
    </row>
    <row r="844" s="14" customFormat="1">
      <c r="A844" s="14"/>
      <c r="B844" s="249"/>
      <c r="C844" s="250"/>
      <c r="D844" s="232" t="s">
        <v>161</v>
      </c>
      <c r="E844" s="251" t="s">
        <v>1</v>
      </c>
      <c r="F844" s="252" t="s">
        <v>240</v>
      </c>
      <c r="G844" s="250"/>
      <c r="H844" s="253">
        <v>2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161</v>
      </c>
      <c r="AU844" s="259" t="s">
        <v>86</v>
      </c>
      <c r="AV844" s="14" t="s">
        <v>86</v>
      </c>
      <c r="AW844" s="14" t="s">
        <v>33</v>
      </c>
      <c r="AX844" s="14" t="s">
        <v>77</v>
      </c>
      <c r="AY844" s="259" t="s">
        <v>145</v>
      </c>
    </row>
    <row r="845" s="13" customFormat="1">
      <c r="A845" s="13"/>
      <c r="B845" s="239"/>
      <c r="C845" s="240"/>
      <c r="D845" s="232" t="s">
        <v>161</v>
      </c>
      <c r="E845" s="241" t="s">
        <v>1</v>
      </c>
      <c r="F845" s="242" t="s">
        <v>245</v>
      </c>
      <c r="G845" s="240"/>
      <c r="H845" s="241" t="s">
        <v>1</v>
      </c>
      <c r="I845" s="243"/>
      <c r="J845" s="240"/>
      <c r="K845" s="240"/>
      <c r="L845" s="244"/>
      <c r="M845" s="245"/>
      <c r="N845" s="246"/>
      <c r="O845" s="246"/>
      <c r="P845" s="246"/>
      <c r="Q845" s="246"/>
      <c r="R845" s="246"/>
      <c r="S845" s="246"/>
      <c r="T845" s="24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8" t="s">
        <v>161</v>
      </c>
      <c r="AU845" s="248" t="s">
        <v>86</v>
      </c>
      <c r="AV845" s="13" t="s">
        <v>14</v>
      </c>
      <c r="AW845" s="13" t="s">
        <v>33</v>
      </c>
      <c r="AX845" s="13" t="s">
        <v>77</v>
      </c>
      <c r="AY845" s="248" t="s">
        <v>145</v>
      </c>
    </row>
    <row r="846" s="14" customFormat="1">
      <c r="A846" s="14"/>
      <c r="B846" s="249"/>
      <c r="C846" s="250"/>
      <c r="D846" s="232" t="s">
        <v>161</v>
      </c>
      <c r="E846" s="251" t="s">
        <v>1</v>
      </c>
      <c r="F846" s="252" t="s">
        <v>14</v>
      </c>
      <c r="G846" s="250"/>
      <c r="H846" s="253">
        <v>1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161</v>
      </c>
      <c r="AU846" s="259" t="s">
        <v>86</v>
      </c>
      <c r="AV846" s="14" t="s">
        <v>86</v>
      </c>
      <c r="AW846" s="14" t="s">
        <v>33</v>
      </c>
      <c r="AX846" s="14" t="s">
        <v>77</v>
      </c>
      <c r="AY846" s="259" t="s">
        <v>145</v>
      </c>
    </row>
    <row r="847" s="13" customFormat="1">
      <c r="A847" s="13"/>
      <c r="B847" s="239"/>
      <c r="C847" s="240"/>
      <c r="D847" s="232" t="s">
        <v>161</v>
      </c>
      <c r="E847" s="241" t="s">
        <v>1</v>
      </c>
      <c r="F847" s="242" t="s">
        <v>263</v>
      </c>
      <c r="G847" s="240"/>
      <c r="H847" s="241" t="s">
        <v>1</v>
      </c>
      <c r="I847" s="243"/>
      <c r="J847" s="240"/>
      <c r="K847" s="240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161</v>
      </c>
      <c r="AU847" s="248" t="s">
        <v>86</v>
      </c>
      <c r="AV847" s="13" t="s">
        <v>14</v>
      </c>
      <c r="AW847" s="13" t="s">
        <v>33</v>
      </c>
      <c r="AX847" s="13" t="s">
        <v>77</v>
      </c>
      <c r="AY847" s="248" t="s">
        <v>145</v>
      </c>
    </row>
    <row r="848" s="14" customFormat="1">
      <c r="A848" s="14"/>
      <c r="B848" s="249"/>
      <c r="C848" s="250"/>
      <c r="D848" s="232" t="s">
        <v>161</v>
      </c>
      <c r="E848" s="251" t="s">
        <v>1</v>
      </c>
      <c r="F848" s="252" t="s">
        <v>14</v>
      </c>
      <c r="G848" s="250"/>
      <c r="H848" s="253">
        <v>1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161</v>
      </c>
      <c r="AU848" s="259" t="s">
        <v>86</v>
      </c>
      <c r="AV848" s="14" t="s">
        <v>86</v>
      </c>
      <c r="AW848" s="14" t="s">
        <v>33</v>
      </c>
      <c r="AX848" s="14" t="s">
        <v>77</v>
      </c>
      <c r="AY848" s="259" t="s">
        <v>145</v>
      </c>
    </row>
    <row r="849" s="13" customFormat="1">
      <c r="A849" s="13"/>
      <c r="B849" s="239"/>
      <c r="C849" s="240"/>
      <c r="D849" s="232" t="s">
        <v>161</v>
      </c>
      <c r="E849" s="241" t="s">
        <v>1</v>
      </c>
      <c r="F849" s="242" t="s">
        <v>246</v>
      </c>
      <c r="G849" s="240"/>
      <c r="H849" s="241" t="s">
        <v>1</v>
      </c>
      <c r="I849" s="243"/>
      <c r="J849" s="240"/>
      <c r="K849" s="240"/>
      <c r="L849" s="244"/>
      <c r="M849" s="245"/>
      <c r="N849" s="246"/>
      <c r="O849" s="246"/>
      <c r="P849" s="246"/>
      <c r="Q849" s="246"/>
      <c r="R849" s="246"/>
      <c r="S849" s="246"/>
      <c r="T849" s="24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8" t="s">
        <v>161</v>
      </c>
      <c r="AU849" s="248" t="s">
        <v>86</v>
      </c>
      <c r="AV849" s="13" t="s">
        <v>14</v>
      </c>
      <c r="AW849" s="13" t="s">
        <v>33</v>
      </c>
      <c r="AX849" s="13" t="s">
        <v>77</v>
      </c>
      <c r="AY849" s="248" t="s">
        <v>145</v>
      </c>
    </row>
    <row r="850" s="14" customFormat="1">
      <c r="A850" s="14"/>
      <c r="B850" s="249"/>
      <c r="C850" s="250"/>
      <c r="D850" s="232" t="s">
        <v>161</v>
      </c>
      <c r="E850" s="251" t="s">
        <v>1</v>
      </c>
      <c r="F850" s="252" t="s">
        <v>240</v>
      </c>
      <c r="G850" s="250"/>
      <c r="H850" s="253">
        <v>2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161</v>
      </c>
      <c r="AU850" s="259" t="s">
        <v>86</v>
      </c>
      <c r="AV850" s="14" t="s">
        <v>86</v>
      </c>
      <c r="AW850" s="14" t="s">
        <v>33</v>
      </c>
      <c r="AX850" s="14" t="s">
        <v>77</v>
      </c>
      <c r="AY850" s="259" t="s">
        <v>145</v>
      </c>
    </row>
    <row r="851" s="15" customFormat="1">
      <c r="A851" s="15"/>
      <c r="B851" s="260"/>
      <c r="C851" s="261"/>
      <c r="D851" s="232" t="s">
        <v>161</v>
      </c>
      <c r="E851" s="262" t="s">
        <v>1</v>
      </c>
      <c r="F851" s="263" t="s">
        <v>165</v>
      </c>
      <c r="G851" s="261"/>
      <c r="H851" s="264">
        <v>7</v>
      </c>
      <c r="I851" s="265"/>
      <c r="J851" s="261"/>
      <c r="K851" s="261"/>
      <c r="L851" s="266"/>
      <c r="M851" s="267"/>
      <c r="N851" s="268"/>
      <c r="O851" s="268"/>
      <c r="P851" s="268"/>
      <c r="Q851" s="268"/>
      <c r="R851" s="268"/>
      <c r="S851" s="268"/>
      <c r="T851" s="26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0" t="s">
        <v>161</v>
      </c>
      <c r="AU851" s="270" t="s">
        <v>86</v>
      </c>
      <c r="AV851" s="15" t="s">
        <v>155</v>
      </c>
      <c r="AW851" s="15" t="s">
        <v>33</v>
      </c>
      <c r="AX851" s="15" t="s">
        <v>14</v>
      </c>
      <c r="AY851" s="270" t="s">
        <v>145</v>
      </c>
    </row>
    <row r="852" s="2" customFormat="1" ht="24.15" customHeight="1">
      <c r="A852" s="39"/>
      <c r="B852" s="40"/>
      <c r="C852" s="219" t="s">
        <v>752</v>
      </c>
      <c r="D852" s="219" t="s">
        <v>150</v>
      </c>
      <c r="E852" s="220" t="s">
        <v>753</v>
      </c>
      <c r="F852" s="221" t="s">
        <v>754</v>
      </c>
      <c r="G852" s="222" t="s">
        <v>234</v>
      </c>
      <c r="H852" s="223">
        <v>5</v>
      </c>
      <c r="I852" s="224"/>
      <c r="J852" s="225">
        <f>ROUND(I852*H852,2)</f>
        <v>0</v>
      </c>
      <c r="K852" s="221" t="s">
        <v>154</v>
      </c>
      <c r="L852" s="45"/>
      <c r="M852" s="226" t="s">
        <v>1</v>
      </c>
      <c r="N852" s="227" t="s">
        <v>42</v>
      </c>
      <c r="O852" s="92"/>
      <c r="P852" s="228">
        <f>O852*H852</f>
        <v>0</v>
      </c>
      <c r="Q852" s="228">
        <v>0</v>
      </c>
      <c r="R852" s="228">
        <f>Q852*H852</f>
        <v>0</v>
      </c>
      <c r="S852" s="228">
        <v>0</v>
      </c>
      <c r="T852" s="22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0" t="s">
        <v>296</v>
      </c>
      <c r="AT852" s="230" t="s">
        <v>150</v>
      </c>
      <c r="AU852" s="230" t="s">
        <v>86</v>
      </c>
      <c r="AY852" s="18" t="s">
        <v>145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8" t="s">
        <v>14</v>
      </c>
      <c r="BK852" s="231">
        <f>ROUND(I852*H852,2)</f>
        <v>0</v>
      </c>
      <c r="BL852" s="18" t="s">
        <v>296</v>
      </c>
      <c r="BM852" s="230" t="s">
        <v>755</v>
      </c>
    </row>
    <row r="853" s="2" customFormat="1">
      <c r="A853" s="39"/>
      <c r="B853" s="40"/>
      <c r="C853" s="41"/>
      <c r="D853" s="232" t="s">
        <v>157</v>
      </c>
      <c r="E853" s="41"/>
      <c r="F853" s="233" t="s">
        <v>756</v>
      </c>
      <c r="G853" s="41"/>
      <c r="H853" s="41"/>
      <c r="I853" s="234"/>
      <c r="J853" s="41"/>
      <c r="K853" s="41"/>
      <c r="L853" s="45"/>
      <c r="M853" s="235"/>
      <c r="N853" s="236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157</v>
      </c>
      <c r="AU853" s="18" t="s">
        <v>86</v>
      </c>
    </row>
    <row r="854" s="2" customFormat="1">
      <c r="A854" s="39"/>
      <c r="B854" s="40"/>
      <c r="C854" s="41"/>
      <c r="D854" s="237" t="s">
        <v>159</v>
      </c>
      <c r="E854" s="41"/>
      <c r="F854" s="238" t="s">
        <v>757</v>
      </c>
      <c r="G854" s="41"/>
      <c r="H854" s="41"/>
      <c r="I854" s="234"/>
      <c r="J854" s="41"/>
      <c r="K854" s="41"/>
      <c r="L854" s="45"/>
      <c r="M854" s="235"/>
      <c r="N854" s="236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159</v>
      </c>
      <c r="AU854" s="18" t="s">
        <v>86</v>
      </c>
    </row>
    <row r="855" s="13" customFormat="1">
      <c r="A855" s="13"/>
      <c r="B855" s="239"/>
      <c r="C855" s="240"/>
      <c r="D855" s="232" t="s">
        <v>161</v>
      </c>
      <c r="E855" s="241" t="s">
        <v>1</v>
      </c>
      <c r="F855" s="242" t="s">
        <v>162</v>
      </c>
      <c r="G855" s="240"/>
      <c r="H855" s="241" t="s">
        <v>1</v>
      </c>
      <c r="I855" s="243"/>
      <c r="J855" s="240"/>
      <c r="K855" s="240"/>
      <c r="L855" s="244"/>
      <c r="M855" s="245"/>
      <c r="N855" s="246"/>
      <c r="O855" s="246"/>
      <c r="P855" s="246"/>
      <c r="Q855" s="246"/>
      <c r="R855" s="246"/>
      <c r="S855" s="246"/>
      <c r="T855" s="24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8" t="s">
        <v>161</v>
      </c>
      <c r="AU855" s="248" t="s">
        <v>86</v>
      </c>
      <c r="AV855" s="13" t="s">
        <v>14</v>
      </c>
      <c r="AW855" s="13" t="s">
        <v>33</v>
      </c>
      <c r="AX855" s="13" t="s">
        <v>77</v>
      </c>
      <c r="AY855" s="248" t="s">
        <v>145</v>
      </c>
    </row>
    <row r="856" s="13" customFormat="1">
      <c r="A856" s="13"/>
      <c r="B856" s="239"/>
      <c r="C856" s="240"/>
      <c r="D856" s="232" t="s">
        <v>161</v>
      </c>
      <c r="E856" s="241" t="s">
        <v>1</v>
      </c>
      <c r="F856" s="242" t="s">
        <v>163</v>
      </c>
      <c r="G856" s="240"/>
      <c r="H856" s="241" t="s">
        <v>1</v>
      </c>
      <c r="I856" s="243"/>
      <c r="J856" s="240"/>
      <c r="K856" s="240"/>
      <c r="L856" s="244"/>
      <c r="M856" s="245"/>
      <c r="N856" s="246"/>
      <c r="O856" s="246"/>
      <c r="P856" s="246"/>
      <c r="Q856" s="246"/>
      <c r="R856" s="246"/>
      <c r="S856" s="246"/>
      <c r="T856" s="24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8" t="s">
        <v>161</v>
      </c>
      <c r="AU856" s="248" t="s">
        <v>86</v>
      </c>
      <c r="AV856" s="13" t="s">
        <v>14</v>
      </c>
      <c r="AW856" s="13" t="s">
        <v>33</v>
      </c>
      <c r="AX856" s="13" t="s">
        <v>77</v>
      </c>
      <c r="AY856" s="248" t="s">
        <v>145</v>
      </c>
    </row>
    <row r="857" s="14" customFormat="1">
      <c r="A857" s="14"/>
      <c r="B857" s="249"/>
      <c r="C857" s="250"/>
      <c r="D857" s="232" t="s">
        <v>161</v>
      </c>
      <c r="E857" s="251" t="s">
        <v>1</v>
      </c>
      <c r="F857" s="252" t="s">
        <v>14</v>
      </c>
      <c r="G857" s="250"/>
      <c r="H857" s="253">
        <v>1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161</v>
      </c>
      <c r="AU857" s="259" t="s">
        <v>86</v>
      </c>
      <c r="AV857" s="14" t="s">
        <v>86</v>
      </c>
      <c r="AW857" s="14" t="s">
        <v>33</v>
      </c>
      <c r="AX857" s="14" t="s">
        <v>77</v>
      </c>
      <c r="AY857" s="259" t="s">
        <v>145</v>
      </c>
    </row>
    <row r="858" s="13" customFormat="1">
      <c r="A858" s="13"/>
      <c r="B858" s="239"/>
      <c r="C858" s="240"/>
      <c r="D858" s="232" t="s">
        <v>161</v>
      </c>
      <c r="E858" s="241" t="s">
        <v>1</v>
      </c>
      <c r="F858" s="242" t="s">
        <v>258</v>
      </c>
      <c r="G858" s="240"/>
      <c r="H858" s="241" t="s">
        <v>1</v>
      </c>
      <c r="I858" s="243"/>
      <c r="J858" s="240"/>
      <c r="K858" s="240"/>
      <c r="L858" s="244"/>
      <c r="M858" s="245"/>
      <c r="N858" s="246"/>
      <c r="O858" s="246"/>
      <c r="P858" s="246"/>
      <c r="Q858" s="246"/>
      <c r="R858" s="246"/>
      <c r="S858" s="246"/>
      <c r="T858" s="24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8" t="s">
        <v>161</v>
      </c>
      <c r="AU858" s="248" t="s">
        <v>86</v>
      </c>
      <c r="AV858" s="13" t="s">
        <v>14</v>
      </c>
      <c r="AW858" s="13" t="s">
        <v>33</v>
      </c>
      <c r="AX858" s="13" t="s">
        <v>77</v>
      </c>
      <c r="AY858" s="248" t="s">
        <v>145</v>
      </c>
    </row>
    <row r="859" s="14" customFormat="1">
      <c r="A859" s="14"/>
      <c r="B859" s="249"/>
      <c r="C859" s="250"/>
      <c r="D859" s="232" t="s">
        <v>161</v>
      </c>
      <c r="E859" s="251" t="s">
        <v>1</v>
      </c>
      <c r="F859" s="252" t="s">
        <v>14</v>
      </c>
      <c r="G859" s="250"/>
      <c r="H859" s="253">
        <v>1</v>
      </c>
      <c r="I859" s="254"/>
      <c r="J859" s="250"/>
      <c r="K859" s="250"/>
      <c r="L859" s="255"/>
      <c r="M859" s="256"/>
      <c r="N859" s="257"/>
      <c r="O859" s="257"/>
      <c r="P859" s="257"/>
      <c r="Q859" s="257"/>
      <c r="R859" s="257"/>
      <c r="S859" s="257"/>
      <c r="T859" s="25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9" t="s">
        <v>161</v>
      </c>
      <c r="AU859" s="259" t="s">
        <v>86</v>
      </c>
      <c r="AV859" s="14" t="s">
        <v>86</v>
      </c>
      <c r="AW859" s="14" t="s">
        <v>33</v>
      </c>
      <c r="AX859" s="14" t="s">
        <v>77</v>
      </c>
      <c r="AY859" s="259" t="s">
        <v>145</v>
      </c>
    </row>
    <row r="860" s="13" customFormat="1">
      <c r="A860" s="13"/>
      <c r="B860" s="239"/>
      <c r="C860" s="240"/>
      <c r="D860" s="232" t="s">
        <v>161</v>
      </c>
      <c r="E860" s="241" t="s">
        <v>1</v>
      </c>
      <c r="F860" s="242" t="s">
        <v>245</v>
      </c>
      <c r="G860" s="240"/>
      <c r="H860" s="241" t="s">
        <v>1</v>
      </c>
      <c r="I860" s="243"/>
      <c r="J860" s="240"/>
      <c r="K860" s="240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161</v>
      </c>
      <c r="AU860" s="248" t="s">
        <v>86</v>
      </c>
      <c r="AV860" s="13" t="s">
        <v>14</v>
      </c>
      <c r="AW860" s="13" t="s">
        <v>33</v>
      </c>
      <c r="AX860" s="13" t="s">
        <v>77</v>
      </c>
      <c r="AY860" s="248" t="s">
        <v>145</v>
      </c>
    </row>
    <row r="861" s="14" customFormat="1">
      <c r="A861" s="14"/>
      <c r="B861" s="249"/>
      <c r="C861" s="250"/>
      <c r="D861" s="232" t="s">
        <v>161</v>
      </c>
      <c r="E861" s="251" t="s">
        <v>1</v>
      </c>
      <c r="F861" s="252" t="s">
        <v>14</v>
      </c>
      <c r="G861" s="250"/>
      <c r="H861" s="253">
        <v>1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161</v>
      </c>
      <c r="AU861" s="259" t="s">
        <v>86</v>
      </c>
      <c r="AV861" s="14" t="s">
        <v>86</v>
      </c>
      <c r="AW861" s="14" t="s">
        <v>33</v>
      </c>
      <c r="AX861" s="14" t="s">
        <v>77</v>
      </c>
      <c r="AY861" s="259" t="s">
        <v>145</v>
      </c>
    </row>
    <row r="862" s="13" customFormat="1">
      <c r="A862" s="13"/>
      <c r="B862" s="239"/>
      <c r="C862" s="240"/>
      <c r="D862" s="232" t="s">
        <v>161</v>
      </c>
      <c r="E862" s="241" t="s">
        <v>1</v>
      </c>
      <c r="F862" s="242" t="s">
        <v>263</v>
      </c>
      <c r="G862" s="240"/>
      <c r="H862" s="241" t="s">
        <v>1</v>
      </c>
      <c r="I862" s="243"/>
      <c r="J862" s="240"/>
      <c r="K862" s="240"/>
      <c r="L862" s="244"/>
      <c r="M862" s="245"/>
      <c r="N862" s="246"/>
      <c r="O862" s="246"/>
      <c r="P862" s="246"/>
      <c r="Q862" s="246"/>
      <c r="R862" s="246"/>
      <c r="S862" s="246"/>
      <c r="T862" s="24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8" t="s">
        <v>161</v>
      </c>
      <c r="AU862" s="248" t="s">
        <v>86</v>
      </c>
      <c r="AV862" s="13" t="s">
        <v>14</v>
      </c>
      <c r="AW862" s="13" t="s">
        <v>33</v>
      </c>
      <c r="AX862" s="13" t="s">
        <v>77</v>
      </c>
      <c r="AY862" s="248" t="s">
        <v>145</v>
      </c>
    </row>
    <row r="863" s="14" customFormat="1">
      <c r="A863" s="14"/>
      <c r="B863" s="249"/>
      <c r="C863" s="250"/>
      <c r="D863" s="232" t="s">
        <v>161</v>
      </c>
      <c r="E863" s="251" t="s">
        <v>1</v>
      </c>
      <c r="F863" s="252" t="s">
        <v>240</v>
      </c>
      <c r="G863" s="250"/>
      <c r="H863" s="253">
        <v>2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161</v>
      </c>
      <c r="AU863" s="259" t="s">
        <v>86</v>
      </c>
      <c r="AV863" s="14" t="s">
        <v>86</v>
      </c>
      <c r="AW863" s="14" t="s">
        <v>33</v>
      </c>
      <c r="AX863" s="14" t="s">
        <v>77</v>
      </c>
      <c r="AY863" s="259" t="s">
        <v>145</v>
      </c>
    </row>
    <row r="864" s="15" customFormat="1">
      <c r="A864" s="15"/>
      <c r="B864" s="260"/>
      <c r="C864" s="261"/>
      <c r="D864" s="232" t="s">
        <v>161</v>
      </c>
      <c r="E864" s="262" t="s">
        <v>1</v>
      </c>
      <c r="F864" s="263" t="s">
        <v>165</v>
      </c>
      <c r="G864" s="261"/>
      <c r="H864" s="264">
        <v>5</v>
      </c>
      <c r="I864" s="265"/>
      <c r="J864" s="261"/>
      <c r="K864" s="261"/>
      <c r="L864" s="266"/>
      <c r="M864" s="267"/>
      <c r="N864" s="268"/>
      <c r="O864" s="268"/>
      <c r="P864" s="268"/>
      <c r="Q864" s="268"/>
      <c r="R864" s="268"/>
      <c r="S864" s="268"/>
      <c r="T864" s="26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0" t="s">
        <v>161</v>
      </c>
      <c r="AU864" s="270" t="s">
        <v>86</v>
      </c>
      <c r="AV864" s="15" t="s">
        <v>155</v>
      </c>
      <c r="AW864" s="15" t="s">
        <v>33</v>
      </c>
      <c r="AX864" s="15" t="s">
        <v>14</v>
      </c>
      <c r="AY864" s="270" t="s">
        <v>145</v>
      </c>
    </row>
    <row r="865" s="2" customFormat="1" ht="24.15" customHeight="1">
      <c r="A865" s="39"/>
      <c r="B865" s="40"/>
      <c r="C865" s="282" t="s">
        <v>758</v>
      </c>
      <c r="D865" s="282" t="s">
        <v>358</v>
      </c>
      <c r="E865" s="283" t="s">
        <v>759</v>
      </c>
      <c r="F865" s="284" t="s">
        <v>760</v>
      </c>
      <c r="G865" s="285" t="s">
        <v>234</v>
      </c>
      <c r="H865" s="286">
        <v>1</v>
      </c>
      <c r="I865" s="287"/>
      <c r="J865" s="288">
        <f>ROUND(I865*H865,2)</f>
        <v>0</v>
      </c>
      <c r="K865" s="284" t="s">
        <v>154</v>
      </c>
      <c r="L865" s="289"/>
      <c r="M865" s="290" t="s">
        <v>1</v>
      </c>
      <c r="N865" s="291" t="s">
        <v>42</v>
      </c>
      <c r="O865" s="92"/>
      <c r="P865" s="228">
        <f>O865*H865</f>
        <v>0</v>
      </c>
      <c r="Q865" s="228">
        <v>0.016</v>
      </c>
      <c r="R865" s="228">
        <f>Q865*H865</f>
        <v>0.016</v>
      </c>
      <c r="S865" s="228">
        <v>0</v>
      </c>
      <c r="T865" s="22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0" t="s">
        <v>425</v>
      </c>
      <c r="AT865" s="230" t="s">
        <v>358</v>
      </c>
      <c r="AU865" s="230" t="s">
        <v>86</v>
      </c>
      <c r="AY865" s="18" t="s">
        <v>145</v>
      </c>
      <c r="BE865" s="231">
        <f>IF(N865="základní",J865,0)</f>
        <v>0</v>
      </c>
      <c r="BF865" s="231">
        <f>IF(N865="snížená",J865,0)</f>
        <v>0</v>
      </c>
      <c r="BG865" s="231">
        <f>IF(N865="zákl. přenesená",J865,0)</f>
        <v>0</v>
      </c>
      <c r="BH865" s="231">
        <f>IF(N865="sníž. přenesená",J865,0)</f>
        <v>0</v>
      </c>
      <c r="BI865" s="231">
        <f>IF(N865="nulová",J865,0)</f>
        <v>0</v>
      </c>
      <c r="BJ865" s="18" t="s">
        <v>14</v>
      </c>
      <c r="BK865" s="231">
        <f>ROUND(I865*H865,2)</f>
        <v>0</v>
      </c>
      <c r="BL865" s="18" t="s">
        <v>296</v>
      </c>
      <c r="BM865" s="230" t="s">
        <v>761</v>
      </c>
    </row>
    <row r="866" s="2" customFormat="1">
      <c r="A866" s="39"/>
      <c r="B866" s="40"/>
      <c r="C866" s="41"/>
      <c r="D866" s="232" t="s">
        <v>157</v>
      </c>
      <c r="E866" s="41"/>
      <c r="F866" s="233" t="s">
        <v>762</v>
      </c>
      <c r="G866" s="41"/>
      <c r="H866" s="41"/>
      <c r="I866" s="234"/>
      <c r="J866" s="41"/>
      <c r="K866" s="41"/>
      <c r="L866" s="45"/>
      <c r="M866" s="235"/>
      <c r="N866" s="236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157</v>
      </c>
      <c r="AU866" s="18" t="s">
        <v>86</v>
      </c>
    </row>
    <row r="867" s="13" customFormat="1">
      <c r="A867" s="13"/>
      <c r="B867" s="239"/>
      <c r="C867" s="240"/>
      <c r="D867" s="232" t="s">
        <v>161</v>
      </c>
      <c r="E867" s="241" t="s">
        <v>1</v>
      </c>
      <c r="F867" s="242" t="s">
        <v>162</v>
      </c>
      <c r="G867" s="240"/>
      <c r="H867" s="241" t="s">
        <v>1</v>
      </c>
      <c r="I867" s="243"/>
      <c r="J867" s="240"/>
      <c r="K867" s="240"/>
      <c r="L867" s="244"/>
      <c r="M867" s="245"/>
      <c r="N867" s="246"/>
      <c r="O867" s="246"/>
      <c r="P867" s="246"/>
      <c r="Q867" s="246"/>
      <c r="R867" s="246"/>
      <c r="S867" s="246"/>
      <c r="T867" s="24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8" t="s">
        <v>161</v>
      </c>
      <c r="AU867" s="248" t="s">
        <v>86</v>
      </c>
      <c r="AV867" s="13" t="s">
        <v>14</v>
      </c>
      <c r="AW867" s="13" t="s">
        <v>33</v>
      </c>
      <c r="AX867" s="13" t="s">
        <v>77</v>
      </c>
      <c r="AY867" s="248" t="s">
        <v>145</v>
      </c>
    </row>
    <row r="868" s="13" customFormat="1">
      <c r="A868" s="13"/>
      <c r="B868" s="239"/>
      <c r="C868" s="240"/>
      <c r="D868" s="232" t="s">
        <v>161</v>
      </c>
      <c r="E868" s="241" t="s">
        <v>1</v>
      </c>
      <c r="F868" s="242" t="s">
        <v>258</v>
      </c>
      <c r="G868" s="240"/>
      <c r="H868" s="241" t="s">
        <v>1</v>
      </c>
      <c r="I868" s="243"/>
      <c r="J868" s="240"/>
      <c r="K868" s="240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161</v>
      </c>
      <c r="AU868" s="248" t="s">
        <v>86</v>
      </c>
      <c r="AV868" s="13" t="s">
        <v>14</v>
      </c>
      <c r="AW868" s="13" t="s">
        <v>33</v>
      </c>
      <c r="AX868" s="13" t="s">
        <v>77</v>
      </c>
      <c r="AY868" s="248" t="s">
        <v>145</v>
      </c>
    </row>
    <row r="869" s="14" customFormat="1">
      <c r="A869" s="14"/>
      <c r="B869" s="249"/>
      <c r="C869" s="250"/>
      <c r="D869" s="232" t="s">
        <v>161</v>
      </c>
      <c r="E869" s="251" t="s">
        <v>1</v>
      </c>
      <c r="F869" s="252" t="s">
        <v>14</v>
      </c>
      <c r="G869" s="250"/>
      <c r="H869" s="253">
        <v>1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161</v>
      </c>
      <c r="AU869" s="259" t="s">
        <v>86</v>
      </c>
      <c r="AV869" s="14" t="s">
        <v>86</v>
      </c>
      <c r="AW869" s="14" t="s">
        <v>33</v>
      </c>
      <c r="AX869" s="14" t="s">
        <v>77</v>
      </c>
      <c r="AY869" s="259" t="s">
        <v>145</v>
      </c>
    </row>
    <row r="870" s="15" customFormat="1">
      <c r="A870" s="15"/>
      <c r="B870" s="260"/>
      <c r="C870" s="261"/>
      <c r="D870" s="232" t="s">
        <v>161</v>
      </c>
      <c r="E870" s="262" t="s">
        <v>1</v>
      </c>
      <c r="F870" s="263" t="s">
        <v>165</v>
      </c>
      <c r="G870" s="261"/>
      <c r="H870" s="264">
        <v>1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161</v>
      </c>
      <c r="AU870" s="270" t="s">
        <v>86</v>
      </c>
      <c r="AV870" s="15" t="s">
        <v>155</v>
      </c>
      <c r="AW870" s="15" t="s">
        <v>33</v>
      </c>
      <c r="AX870" s="15" t="s">
        <v>14</v>
      </c>
      <c r="AY870" s="270" t="s">
        <v>145</v>
      </c>
    </row>
    <row r="871" s="2" customFormat="1" ht="24.15" customHeight="1">
      <c r="A871" s="39"/>
      <c r="B871" s="40"/>
      <c r="C871" s="282" t="s">
        <v>763</v>
      </c>
      <c r="D871" s="282" t="s">
        <v>358</v>
      </c>
      <c r="E871" s="283" t="s">
        <v>764</v>
      </c>
      <c r="F871" s="284" t="s">
        <v>765</v>
      </c>
      <c r="G871" s="285" t="s">
        <v>234</v>
      </c>
      <c r="H871" s="286">
        <v>4</v>
      </c>
      <c r="I871" s="287"/>
      <c r="J871" s="288">
        <f>ROUND(I871*H871,2)</f>
        <v>0</v>
      </c>
      <c r="K871" s="284" t="s">
        <v>154</v>
      </c>
      <c r="L871" s="289"/>
      <c r="M871" s="290" t="s">
        <v>1</v>
      </c>
      <c r="N871" s="291" t="s">
        <v>42</v>
      </c>
      <c r="O871" s="92"/>
      <c r="P871" s="228">
        <f>O871*H871</f>
        <v>0</v>
      </c>
      <c r="Q871" s="228">
        <v>0.0195</v>
      </c>
      <c r="R871" s="228">
        <f>Q871*H871</f>
        <v>0.078</v>
      </c>
      <c r="S871" s="228">
        <v>0</v>
      </c>
      <c r="T871" s="22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0" t="s">
        <v>425</v>
      </c>
      <c r="AT871" s="230" t="s">
        <v>358</v>
      </c>
      <c r="AU871" s="230" t="s">
        <v>86</v>
      </c>
      <c r="AY871" s="18" t="s">
        <v>145</v>
      </c>
      <c r="BE871" s="231">
        <f>IF(N871="základní",J871,0)</f>
        <v>0</v>
      </c>
      <c r="BF871" s="231">
        <f>IF(N871="snížená",J871,0)</f>
        <v>0</v>
      </c>
      <c r="BG871" s="231">
        <f>IF(N871="zákl. přenesená",J871,0)</f>
        <v>0</v>
      </c>
      <c r="BH871" s="231">
        <f>IF(N871="sníž. přenesená",J871,0)</f>
        <v>0</v>
      </c>
      <c r="BI871" s="231">
        <f>IF(N871="nulová",J871,0)</f>
        <v>0</v>
      </c>
      <c r="BJ871" s="18" t="s">
        <v>14</v>
      </c>
      <c r="BK871" s="231">
        <f>ROUND(I871*H871,2)</f>
        <v>0</v>
      </c>
      <c r="BL871" s="18" t="s">
        <v>296</v>
      </c>
      <c r="BM871" s="230" t="s">
        <v>766</v>
      </c>
    </row>
    <row r="872" s="2" customFormat="1">
      <c r="A872" s="39"/>
      <c r="B872" s="40"/>
      <c r="C872" s="41"/>
      <c r="D872" s="232" t="s">
        <v>157</v>
      </c>
      <c r="E872" s="41"/>
      <c r="F872" s="233" t="s">
        <v>767</v>
      </c>
      <c r="G872" s="41"/>
      <c r="H872" s="41"/>
      <c r="I872" s="234"/>
      <c r="J872" s="41"/>
      <c r="K872" s="41"/>
      <c r="L872" s="45"/>
      <c r="M872" s="235"/>
      <c r="N872" s="236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157</v>
      </c>
      <c r="AU872" s="18" t="s">
        <v>86</v>
      </c>
    </row>
    <row r="873" s="13" customFormat="1">
      <c r="A873" s="13"/>
      <c r="B873" s="239"/>
      <c r="C873" s="240"/>
      <c r="D873" s="232" t="s">
        <v>161</v>
      </c>
      <c r="E873" s="241" t="s">
        <v>1</v>
      </c>
      <c r="F873" s="242" t="s">
        <v>162</v>
      </c>
      <c r="G873" s="240"/>
      <c r="H873" s="241" t="s">
        <v>1</v>
      </c>
      <c r="I873" s="243"/>
      <c r="J873" s="240"/>
      <c r="K873" s="240"/>
      <c r="L873" s="244"/>
      <c r="M873" s="245"/>
      <c r="N873" s="246"/>
      <c r="O873" s="246"/>
      <c r="P873" s="246"/>
      <c r="Q873" s="246"/>
      <c r="R873" s="246"/>
      <c r="S873" s="246"/>
      <c r="T873" s="24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8" t="s">
        <v>161</v>
      </c>
      <c r="AU873" s="248" t="s">
        <v>86</v>
      </c>
      <c r="AV873" s="13" t="s">
        <v>14</v>
      </c>
      <c r="AW873" s="13" t="s">
        <v>33</v>
      </c>
      <c r="AX873" s="13" t="s">
        <v>77</v>
      </c>
      <c r="AY873" s="248" t="s">
        <v>145</v>
      </c>
    </row>
    <row r="874" s="13" customFormat="1">
      <c r="A874" s="13"/>
      <c r="B874" s="239"/>
      <c r="C874" s="240"/>
      <c r="D874" s="232" t="s">
        <v>161</v>
      </c>
      <c r="E874" s="241" t="s">
        <v>1</v>
      </c>
      <c r="F874" s="242" t="s">
        <v>163</v>
      </c>
      <c r="G874" s="240"/>
      <c r="H874" s="241" t="s">
        <v>1</v>
      </c>
      <c r="I874" s="243"/>
      <c r="J874" s="240"/>
      <c r="K874" s="240"/>
      <c r="L874" s="244"/>
      <c r="M874" s="245"/>
      <c r="N874" s="246"/>
      <c r="O874" s="246"/>
      <c r="P874" s="246"/>
      <c r="Q874" s="246"/>
      <c r="R874" s="246"/>
      <c r="S874" s="246"/>
      <c r="T874" s="24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8" t="s">
        <v>161</v>
      </c>
      <c r="AU874" s="248" t="s">
        <v>86</v>
      </c>
      <c r="AV874" s="13" t="s">
        <v>14</v>
      </c>
      <c r="AW874" s="13" t="s">
        <v>33</v>
      </c>
      <c r="AX874" s="13" t="s">
        <v>77</v>
      </c>
      <c r="AY874" s="248" t="s">
        <v>145</v>
      </c>
    </row>
    <row r="875" s="14" customFormat="1">
      <c r="A875" s="14"/>
      <c r="B875" s="249"/>
      <c r="C875" s="250"/>
      <c r="D875" s="232" t="s">
        <v>161</v>
      </c>
      <c r="E875" s="251" t="s">
        <v>1</v>
      </c>
      <c r="F875" s="252" t="s">
        <v>14</v>
      </c>
      <c r="G875" s="250"/>
      <c r="H875" s="253">
        <v>1</v>
      </c>
      <c r="I875" s="254"/>
      <c r="J875" s="250"/>
      <c r="K875" s="250"/>
      <c r="L875" s="255"/>
      <c r="M875" s="256"/>
      <c r="N875" s="257"/>
      <c r="O875" s="257"/>
      <c r="P875" s="257"/>
      <c r="Q875" s="257"/>
      <c r="R875" s="257"/>
      <c r="S875" s="257"/>
      <c r="T875" s="25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9" t="s">
        <v>161</v>
      </c>
      <c r="AU875" s="259" t="s">
        <v>86</v>
      </c>
      <c r="AV875" s="14" t="s">
        <v>86</v>
      </c>
      <c r="AW875" s="14" t="s">
        <v>33</v>
      </c>
      <c r="AX875" s="14" t="s">
        <v>77</v>
      </c>
      <c r="AY875" s="259" t="s">
        <v>145</v>
      </c>
    </row>
    <row r="876" s="13" customFormat="1">
      <c r="A876" s="13"/>
      <c r="B876" s="239"/>
      <c r="C876" s="240"/>
      <c r="D876" s="232" t="s">
        <v>161</v>
      </c>
      <c r="E876" s="241" t="s">
        <v>1</v>
      </c>
      <c r="F876" s="242" t="s">
        <v>245</v>
      </c>
      <c r="G876" s="240"/>
      <c r="H876" s="241" t="s">
        <v>1</v>
      </c>
      <c r="I876" s="243"/>
      <c r="J876" s="240"/>
      <c r="K876" s="240"/>
      <c r="L876" s="244"/>
      <c r="M876" s="245"/>
      <c r="N876" s="246"/>
      <c r="O876" s="246"/>
      <c r="P876" s="246"/>
      <c r="Q876" s="246"/>
      <c r="R876" s="246"/>
      <c r="S876" s="246"/>
      <c r="T876" s="24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8" t="s">
        <v>161</v>
      </c>
      <c r="AU876" s="248" t="s">
        <v>86</v>
      </c>
      <c r="AV876" s="13" t="s">
        <v>14</v>
      </c>
      <c r="AW876" s="13" t="s">
        <v>33</v>
      </c>
      <c r="AX876" s="13" t="s">
        <v>77</v>
      </c>
      <c r="AY876" s="248" t="s">
        <v>145</v>
      </c>
    </row>
    <row r="877" s="14" customFormat="1">
      <c r="A877" s="14"/>
      <c r="B877" s="249"/>
      <c r="C877" s="250"/>
      <c r="D877" s="232" t="s">
        <v>161</v>
      </c>
      <c r="E877" s="251" t="s">
        <v>1</v>
      </c>
      <c r="F877" s="252" t="s">
        <v>14</v>
      </c>
      <c r="G877" s="250"/>
      <c r="H877" s="253">
        <v>1</v>
      </c>
      <c r="I877" s="254"/>
      <c r="J877" s="250"/>
      <c r="K877" s="250"/>
      <c r="L877" s="255"/>
      <c r="M877" s="256"/>
      <c r="N877" s="257"/>
      <c r="O877" s="257"/>
      <c r="P877" s="257"/>
      <c r="Q877" s="257"/>
      <c r="R877" s="257"/>
      <c r="S877" s="257"/>
      <c r="T877" s="25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9" t="s">
        <v>161</v>
      </c>
      <c r="AU877" s="259" t="s">
        <v>86</v>
      </c>
      <c r="AV877" s="14" t="s">
        <v>86</v>
      </c>
      <c r="AW877" s="14" t="s">
        <v>33</v>
      </c>
      <c r="AX877" s="14" t="s">
        <v>77</v>
      </c>
      <c r="AY877" s="259" t="s">
        <v>145</v>
      </c>
    </row>
    <row r="878" s="13" customFormat="1">
      <c r="A878" s="13"/>
      <c r="B878" s="239"/>
      <c r="C878" s="240"/>
      <c r="D878" s="232" t="s">
        <v>161</v>
      </c>
      <c r="E878" s="241" t="s">
        <v>1</v>
      </c>
      <c r="F878" s="242" t="s">
        <v>263</v>
      </c>
      <c r="G878" s="240"/>
      <c r="H878" s="241" t="s">
        <v>1</v>
      </c>
      <c r="I878" s="243"/>
      <c r="J878" s="240"/>
      <c r="K878" s="240"/>
      <c r="L878" s="244"/>
      <c r="M878" s="245"/>
      <c r="N878" s="246"/>
      <c r="O878" s="246"/>
      <c r="P878" s="246"/>
      <c r="Q878" s="246"/>
      <c r="R878" s="246"/>
      <c r="S878" s="246"/>
      <c r="T878" s="24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8" t="s">
        <v>161</v>
      </c>
      <c r="AU878" s="248" t="s">
        <v>86</v>
      </c>
      <c r="AV878" s="13" t="s">
        <v>14</v>
      </c>
      <c r="AW878" s="13" t="s">
        <v>33</v>
      </c>
      <c r="AX878" s="13" t="s">
        <v>77</v>
      </c>
      <c r="AY878" s="248" t="s">
        <v>145</v>
      </c>
    </row>
    <row r="879" s="14" customFormat="1">
      <c r="A879" s="14"/>
      <c r="B879" s="249"/>
      <c r="C879" s="250"/>
      <c r="D879" s="232" t="s">
        <v>161</v>
      </c>
      <c r="E879" s="251" t="s">
        <v>1</v>
      </c>
      <c r="F879" s="252" t="s">
        <v>240</v>
      </c>
      <c r="G879" s="250"/>
      <c r="H879" s="253">
        <v>2</v>
      </c>
      <c r="I879" s="254"/>
      <c r="J879" s="250"/>
      <c r="K879" s="250"/>
      <c r="L879" s="255"/>
      <c r="M879" s="256"/>
      <c r="N879" s="257"/>
      <c r="O879" s="257"/>
      <c r="P879" s="257"/>
      <c r="Q879" s="257"/>
      <c r="R879" s="257"/>
      <c r="S879" s="257"/>
      <c r="T879" s="25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9" t="s">
        <v>161</v>
      </c>
      <c r="AU879" s="259" t="s">
        <v>86</v>
      </c>
      <c r="AV879" s="14" t="s">
        <v>86</v>
      </c>
      <c r="AW879" s="14" t="s">
        <v>33</v>
      </c>
      <c r="AX879" s="14" t="s">
        <v>77</v>
      </c>
      <c r="AY879" s="259" t="s">
        <v>145</v>
      </c>
    </row>
    <row r="880" s="15" customFormat="1">
      <c r="A880" s="15"/>
      <c r="B880" s="260"/>
      <c r="C880" s="261"/>
      <c r="D880" s="232" t="s">
        <v>161</v>
      </c>
      <c r="E880" s="262" t="s">
        <v>1</v>
      </c>
      <c r="F880" s="263" t="s">
        <v>165</v>
      </c>
      <c r="G880" s="261"/>
      <c r="H880" s="264">
        <v>4</v>
      </c>
      <c r="I880" s="265"/>
      <c r="J880" s="261"/>
      <c r="K880" s="261"/>
      <c r="L880" s="266"/>
      <c r="M880" s="267"/>
      <c r="N880" s="268"/>
      <c r="O880" s="268"/>
      <c r="P880" s="268"/>
      <c r="Q880" s="268"/>
      <c r="R880" s="268"/>
      <c r="S880" s="268"/>
      <c r="T880" s="26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0" t="s">
        <v>161</v>
      </c>
      <c r="AU880" s="270" t="s">
        <v>86</v>
      </c>
      <c r="AV880" s="15" t="s">
        <v>155</v>
      </c>
      <c r="AW880" s="15" t="s">
        <v>33</v>
      </c>
      <c r="AX880" s="15" t="s">
        <v>14</v>
      </c>
      <c r="AY880" s="270" t="s">
        <v>145</v>
      </c>
    </row>
    <row r="881" s="2" customFormat="1" ht="24.15" customHeight="1">
      <c r="A881" s="39"/>
      <c r="B881" s="40"/>
      <c r="C881" s="219" t="s">
        <v>768</v>
      </c>
      <c r="D881" s="219" t="s">
        <v>150</v>
      </c>
      <c r="E881" s="220" t="s">
        <v>769</v>
      </c>
      <c r="F881" s="221" t="s">
        <v>770</v>
      </c>
      <c r="G881" s="222" t="s">
        <v>234</v>
      </c>
      <c r="H881" s="223">
        <v>2</v>
      </c>
      <c r="I881" s="224"/>
      <c r="J881" s="225">
        <f>ROUND(I881*H881,2)</f>
        <v>0</v>
      </c>
      <c r="K881" s="221" t="s">
        <v>154</v>
      </c>
      <c r="L881" s="45"/>
      <c r="M881" s="226" t="s">
        <v>1</v>
      </c>
      <c r="N881" s="227" t="s">
        <v>42</v>
      </c>
      <c r="O881" s="92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296</v>
      </c>
      <c r="AT881" s="230" t="s">
        <v>150</v>
      </c>
      <c r="AU881" s="230" t="s">
        <v>86</v>
      </c>
      <c r="AY881" s="18" t="s">
        <v>145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14</v>
      </c>
      <c r="BK881" s="231">
        <f>ROUND(I881*H881,2)</f>
        <v>0</v>
      </c>
      <c r="BL881" s="18" t="s">
        <v>296</v>
      </c>
      <c r="BM881" s="230" t="s">
        <v>771</v>
      </c>
    </row>
    <row r="882" s="2" customFormat="1">
      <c r="A882" s="39"/>
      <c r="B882" s="40"/>
      <c r="C882" s="41"/>
      <c r="D882" s="232" t="s">
        <v>157</v>
      </c>
      <c r="E882" s="41"/>
      <c r="F882" s="233" t="s">
        <v>772</v>
      </c>
      <c r="G882" s="41"/>
      <c r="H882" s="41"/>
      <c r="I882" s="234"/>
      <c r="J882" s="41"/>
      <c r="K882" s="41"/>
      <c r="L882" s="45"/>
      <c r="M882" s="235"/>
      <c r="N882" s="236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157</v>
      </c>
      <c r="AU882" s="18" t="s">
        <v>86</v>
      </c>
    </row>
    <row r="883" s="2" customFormat="1">
      <c r="A883" s="39"/>
      <c r="B883" s="40"/>
      <c r="C883" s="41"/>
      <c r="D883" s="237" t="s">
        <v>159</v>
      </c>
      <c r="E883" s="41"/>
      <c r="F883" s="238" t="s">
        <v>773</v>
      </c>
      <c r="G883" s="41"/>
      <c r="H883" s="41"/>
      <c r="I883" s="234"/>
      <c r="J883" s="41"/>
      <c r="K883" s="41"/>
      <c r="L883" s="45"/>
      <c r="M883" s="235"/>
      <c r="N883" s="236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159</v>
      </c>
      <c r="AU883" s="18" t="s">
        <v>86</v>
      </c>
    </row>
    <row r="884" s="13" customFormat="1">
      <c r="A884" s="13"/>
      <c r="B884" s="239"/>
      <c r="C884" s="240"/>
      <c r="D884" s="232" t="s">
        <v>161</v>
      </c>
      <c r="E884" s="241" t="s">
        <v>1</v>
      </c>
      <c r="F884" s="242" t="s">
        <v>162</v>
      </c>
      <c r="G884" s="240"/>
      <c r="H884" s="241" t="s">
        <v>1</v>
      </c>
      <c r="I884" s="243"/>
      <c r="J884" s="240"/>
      <c r="K884" s="240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161</v>
      </c>
      <c r="AU884" s="248" t="s">
        <v>86</v>
      </c>
      <c r="AV884" s="13" t="s">
        <v>14</v>
      </c>
      <c r="AW884" s="13" t="s">
        <v>33</v>
      </c>
      <c r="AX884" s="13" t="s">
        <v>77</v>
      </c>
      <c r="AY884" s="248" t="s">
        <v>145</v>
      </c>
    </row>
    <row r="885" s="13" customFormat="1">
      <c r="A885" s="13"/>
      <c r="B885" s="239"/>
      <c r="C885" s="240"/>
      <c r="D885" s="232" t="s">
        <v>161</v>
      </c>
      <c r="E885" s="241" t="s">
        <v>1</v>
      </c>
      <c r="F885" s="242" t="s">
        <v>265</v>
      </c>
      <c r="G885" s="240"/>
      <c r="H885" s="241" t="s">
        <v>1</v>
      </c>
      <c r="I885" s="243"/>
      <c r="J885" s="240"/>
      <c r="K885" s="240"/>
      <c r="L885" s="244"/>
      <c r="M885" s="245"/>
      <c r="N885" s="246"/>
      <c r="O885" s="246"/>
      <c r="P885" s="246"/>
      <c r="Q885" s="246"/>
      <c r="R885" s="246"/>
      <c r="S885" s="246"/>
      <c r="T885" s="247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8" t="s">
        <v>161</v>
      </c>
      <c r="AU885" s="248" t="s">
        <v>86</v>
      </c>
      <c r="AV885" s="13" t="s">
        <v>14</v>
      </c>
      <c r="AW885" s="13" t="s">
        <v>33</v>
      </c>
      <c r="AX885" s="13" t="s">
        <v>77</v>
      </c>
      <c r="AY885" s="248" t="s">
        <v>145</v>
      </c>
    </row>
    <row r="886" s="14" customFormat="1">
      <c r="A886" s="14"/>
      <c r="B886" s="249"/>
      <c r="C886" s="250"/>
      <c r="D886" s="232" t="s">
        <v>161</v>
      </c>
      <c r="E886" s="251" t="s">
        <v>1</v>
      </c>
      <c r="F886" s="252" t="s">
        <v>14</v>
      </c>
      <c r="G886" s="250"/>
      <c r="H886" s="253">
        <v>1</v>
      </c>
      <c r="I886" s="254"/>
      <c r="J886" s="250"/>
      <c r="K886" s="250"/>
      <c r="L886" s="255"/>
      <c r="M886" s="256"/>
      <c r="N886" s="257"/>
      <c r="O886" s="257"/>
      <c r="P886" s="257"/>
      <c r="Q886" s="257"/>
      <c r="R886" s="257"/>
      <c r="S886" s="257"/>
      <c r="T886" s="25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9" t="s">
        <v>161</v>
      </c>
      <c r="AU886" s="259" t="s">
        <v>86</v>
      </c>
      <c r="AV886" s="14" t="s">
        <v>86</v>
      </c>
      <c r="AW886" s="14" t="s">
        <v>33</v>
      </c>
      <c r="AX886" s="14" t="s">
        <v>77</v>
      </c>
      <c r="AY886" s="259" t="s">
        <v>145</v>
      </c>
    </row>
    <row r="887" s="13" customFormat="1">
      <c r="A887" s="13"/>
      <c r="B887" s="239"/>
      <c r="C887" s="240"/>
      <c r="D887" s="232" t="s">
        <v>161</v>
      </c>
      <c r="E887" s="241" t="s">
        <v>1</v>
      </c>
      <c r="F887" s="242" t="s">
        <v>246</v>
      </c>
      <c r="G887" s="240"/>
      <c r="H887" s="241" t="s">
        <v>1</v>
      </c>
      <c r="I887" s="243"/>
      <c r="J887" s="240"/>
      <c r="K887" s="240"/>
      <c r="L887" s="244"/>
      <c r="M887" s="245"/>
      <c r="N887" s="246"/>
      <c r="O887" s="246"/>
      <c r="P887" s="246"/>
      <c r="Q887" s="246"/>
      <c r="R887" s="246"/>
      <c r="S887" s="246"/>
      <c r="T887" s="24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8" t="s">
        <v>161</v>
      </c>
      <c r="AU887" s="248" t="s">
        <v>86</v>
      </c>
      <c r="AV887" s="13" t="s">
        <v>14</v>
      </c>
      <c r="AW887" s="13" t="s">
        <v>33</v>
      </c>
      <c r="AX887" s="13" t="s">
        <v>77</v>
      </c>
      <c r="AY887" s="248" t="s">
        <v>145</v>
      </c>
    </row>
    <row r="888" s="14" customFormat="1">
      <c r="A888" s="14"/>
      <c r="B888" s="249"/>
      <c r="C888" s="250"/>
      <c r="D888" s="232" t="s">
        <v>161</v>
      </c>
      <c r="E888" s="251" t="s">
        <v>1</v>
      </c>
      <c r="F888" s="252" t="s">
        <v>14</v>
      </c>
      <c r="G888" s="250"/>
      <c r="H888" s="253">
        <v>1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9" t="s">
        <v>161</v>
      </c>
      <c r="AU888" s="259" t="s">
        <v>86</v>
      </c>
      <c r="AV888" s="14" t="s">
        <v>86</v>
      </c>
      <c r="AW888" s="14" t="s">
        <v>33</v>
      </c>
      <c r="AX888" s="14" t="s">
        <v>77</v>
      </c>
      <c r="AY888" s="259" t="s">
        <v>145</v>
      </c>
    </row>
    <row r="889" s="15" customFormat="1">
      <c r="A889" s="15"/>
      <c r="B889" s="260"/>
      <c r="C889" s="261"/>
      <c r="D889" s="232" t="s">
        <v>161</v>
      </c>
      <c r="E889" s="262" t="s">
        <v>1</v>
      </c>
      <c r="F889" s="263" t="s">
        <v>165</v>
      </c>
      <c r="G889" s="261"/>
      <c r="H889" s="264">
        <v>2</v>
      </c>
      <c r="I889" s="265"/>
      <c r="J889" s="261"/>
      <c r="K889" s="261"/>
      <c r="L889" s="266"/>
      <c r="M889" s="267"/>
      <c r="N889" s="268"/>
      <c r="O889" s="268"/>
      <c r="P889" s="268"/>
      <c r="Q889" s="268"/>
      <c r="R889" s="268"/>
      <c r="S889" s="268"/>
      <c r="T889" s="26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0" t="s">
        <v>161</v>
      </c>
      <c r="AU889" s="270" t="s">
        <v>86</v>
      </c>
      <c r="AV889" s="15" t="s">
        <v>155</v>
      </c>
      <c r="AW889" s="15" t="s">
        <v>33</v>
      </c>
      <c r="AX889" s="15" t="s">
        <v>14</v>
      </c>
      <c r="AY889" s="270" t="s">
        <v>145</v>
      </c>
    </row>
    <row r="890" s="2" customFormat="1" ht="24.15" customHeight="1">
      <c r="A890" s="39"/>
      <c r="B890" s="40"/>
      <c r="C890" s="282" t="s">
        <v>774</v>
      </c>
      <c r="D890" s="282" t="s">
        <v>358</v>
      </c>
      <c r="E890" s="283" t="s">
        <v>775</v>
      </c>
      <c r="F890" s="284" t="s">
        <v>776</v>
      </c>
      <c r="G890" s="285" t="s">
        <v>234</v>
      </c>
      <c r="H890" s="286">
        <v>2</v>
      </c>
      <c r="I890" s="287"/>
      <c r="J890" s="288">
        <f>ROUND(I890*H890,2)</f>
        <v>0</v>
      </c>
      <c r="K890" s="284" t="s">
        <v>154</v>
      </c>
      <c r="L890" s="289"/>
      <c r="M890" s="290" t="s">
        <v>1</v>
      </c>
      <c r="N890" s="291" t="s">
        <v>42</v>
      </c>
      <c r="O890" s="92"/>
      <c r="P890" s="228">
        <f>O890*H890</f>
        <v>0</v>
      </c>
      <c r="Q890" s="228">
        <v>0.020500000000000001</v>
      </c>
      <c r="R890" s="228">
        <f>Q890*H890</f>
        <v>0.041000000000000002</v>
      </c>
      <c r="S890" s="228">
        <v>0</v>
      </c>
      <c r="T890" s="22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0" t="s">
        <v>425</v>
      </c>
      <c r="AT890" s="230" t="s">
        <v>358</v>
      </c>
      <c r="AU890" s="230" t="s">
        <v>86</v>
      </c>
      <c r="AY890" s="18" t="s">
        <v>145</v>
      </c>
      <c r="BE890" s="231">
        <f>IF(N890="základní",J890,0)</f>
        <v>0</v>
      </c>
      <c r="BF890" s="231">
        <f>IF(N890="snížená",J890,0)</f>
        <v>0</v>
      </c>
      <c r="BG890" s="231">
        <f>IF(N890="zákl. přenesená",J890,0)</f>
        <v>0</v>
      </c>
      <c r="BH890" s="231">
        <f>IF(N890="sníž. přenesená",J890,0)</f>
        <v>0</v>
      </c>
      <c r="BI890" s="231">
        <f>IF(N890="nulová",J890,0)</f>
        <v>0</v>
      </c>
      <c r="BJ890" s="18" t="s">
        <v>14</v>
      </c>
      <c r="BK890" s="231">
        <f>ROUND(I890*H890,2)</f>
        <v>0</v>
      </c>
      <c r="BL890" s="18" t="s">
        <v>296</v>
      </c>
      <c r="BM890" s="230" t="s">
        <v>777</v>
      </c>
    </row>
    <row r="891" s="2" customFormat="1">
      <c r="A891" s="39"/>
      <c r="B891" s="40"/>
      <c r="C891" s="41"/>
      <c r="D891" s="232" t="s">
        <v>157</v>
      </c>
      <c r="E891" s="41"/>
      <c r="F891" s="233" t="s">
        <v>776</v>
      </c>
      <c r="G891" s="41"/>
      <c r="H891" s="41"/>
      <c r="I891" s="234"/>
      <c r="J891" s="41"/>
      <c r="K891" s="41"/>
      <c r="L891" s="45"/>
      <c r="M891" s="235"/>
      <c r="N891" s="236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157</v>
      </c>
      <c r="AU891" s="18" t="s">
        <v>86</v>
      </c>
    </row>
    <row r="892" s="13" customFormat="1">
      <c r="A892" s="13"/>
      <c r="B892" s="239"/>
      <c r="C892" s="240"/>
      <c r="D892" s="232" t="s">
        <v>161</v>
      </c>
      <c r="E892" s="241" t="s">
        <v>1</v>
      </c>
      <c r="F892" s="242" t="s">
        <v>162</v>
      </c>
      <c r="G892" s="240"/>
      <c r="H892" s="241" t="s">
        <v>1</v>
      </c>
      <c r="I892" s="243"/>
      <c r="J892" s="240"/>
      <c r="K892" s="240"/>
      <c r="L892" s="244"/>
      <c r="M892" s="245"/>
      <c r="N892" s="246"/>
      <c r="O892" s="246"/>
      <c r="P892" s="246"/>
      <c r="Q892" s="246"/>
      <c r="R892" s="246"/>
      <c r="S892" s="246"/>
      <c r="T892" s="24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8" t="s">
        <v>161</v>
      </c>
      <c r="AU892" s="248" t="s">
        <v>86</v>
      </c>
      <c r="AV892" s="13" t="s">
        <v>14</v>
      </c>
      <c r="AW892" s="13" t="s">
        <v>33</v>
      </c>
      <c r="AX892" s="13" t="s">
        <v>77</v>
      </c>
      <c r="AY892" s="248" t="s">
        <v>145</v>
      </c>
    </row>
    <row r="893" s="13" customFormat="1">
      <c r="A893" s="13"/>
      <c r="B893" s="239"/>
      <c r="C893" s="240"/>
      <c r="D893" s="232" t="s">
        <v>161</v>
      </c>
      <c r="E893" s="241" t="s">
        <v>1</v>
      </c>
      <c r="F893" s="242" t="s">
        <v>265</v>
      </c>
      <c r="G893" s="240"/>
      <c r="H893" s="241" t="s">
        <v>1</v>
      </c>
      <c r="I893" s="243"/>
      <c r="J893" s="240"/>
      <c r="K893" s="240"/>
      <c r="L893" s="244"/>
      <c r="M893" s="245"/>
      <c r="N893" s="246"/>
      <c r="O893" s="246"/>
      <c r="P893" s="246"/>
      <c r="Q893" s="246"/>
      <c r="R893" s="246"/>
      <c r="S893" s="246"/>
      <c r="T893" s="24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8" t="s">
        <v>161</v>
      </c>
      <c r="AU893" s="248" t="s">
        <v>86</v>
      </c>
      <c r="AV893" s="13" t="s">
        <v>14</v>
      </c>
      <c r="AW893" s="13" t="s">
        <v>33</v>
      </c>
      <c r="AX893" s="13" t="s">
        <v>77</v>
      </c>
      <c r="AY893" s="248" t="s">
        <v>145</v>
      </c>
    </row>
    <row r="894" s="14" customFormat="1">
      <c r="A894" s="14"/>
      <c r="B894" s="249"/>
      <c r="C894" s="250"/>
      <c r="D894" s="232" t="s">
        <v>161</v>
      </c>
      <c r="E894" s="251" t="s">
        <v>1</v>
      </c>
      <c r="F894" s="252" t="s">
        <v>14</v>
      </c>
      <c r="G894" s="250"/>
      <c r="H894" s="253">
        <v>1</v>
      </c>
      <c r="I894" s="254"/>
      <c r="J894" s="250"/>
      <c r="K894" s="250"/>
      <c r="L894" s="255"/>
      <c r="M894" s="256"/>
      <c r="N894" s="257"/>
      <c r="O894" s="257"/>
      <c r="P894" s="257"/>
      <c r="Q894" s="257"/>
      <c r="R894" s="257"/>
      <c r="S894" s="257"/>
      <c r="T894" s="25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9" t="s">
        <v>161</v>
      </c>
      <c r="AU894" s="259" t="s">
        <v>86</v>
      </c>
      <c r="AV894" s="14" t="s">
        <v>86</v>
      </c>
      <c r="AW894" s="14" t="s">
        <v>33</v>
      </c>
      <c r="AX894" s="14" t="s">
        <v>77</v>
      </c>
      <c r="AY894" s="259" t="s">
        <v>145</v>
      </c>
    </row>
    <row r="895" s="13" customFormat="1">
      <c r="A895" s="13"/>
      <c r="B895" s="239"/>
      <c r="C895" s="240"/>
      <c r="D895" s="232" t="s">
        <v>161</v>
      </c>
      <c r="E895" s="241" t="s">
        <v>1</v>
      </c>
      <c r="F895" s="242" t="s">
        <v>246</v>
      </c>
      <c r="G895" s="240"/>
      <c r="H895" s="241" t="s">
        <v>1</v>
      </c>
      <c r="I895" s="243"/>
      <c r="J895" s="240"/>
      <c r="K895" s="240"/>
      <c r="L895" s="244"/>
      <c r="M895" s="245"/>
      <c r="N895" s="246"/>
      <c r="O895" s="246"/>
      <c r="P895" s="246"/>
      <c r="Q895" s="246"/>
      <c r="R895" s="246"/>
      <c r="S895" s="246"/>
      <c r="T895" s="24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8" t="s">
        <v>161</v>
      </c>
      <c r="AU895" s="248" t="s">
        <v>86</v>
      </c>
      <c r="AV895" s="13" t="s">
        <v>14</v>
      </c>
      <c r="AW895" s="13" t="s">
        <v>33</v>
      </c>
      <c r="AX895" s="13" t="s">
        <v>77</v>
      </c>
      <c r="AY895" s="248" t="s">
        <v>145</v>
      </c>
    </row>
    <row r="896" s="14" customFormat="1">
      <c r="A896" s="14"/>
      <c r="B896" s="249"/>
      <c r="C896" s="250"/>
      <c r="D896" s="232" t="s">
        <v>161</v>
      </c>
      <c r="E896" s="251" t="s">
        <v>1</v>
      </c>
      <c r="F896" s="252" t="s">
        <v>14</v>
      </c>
      <c r="G896" s="250"/>
      <c r="H896" s="253">
        <v>1</v>
      </c>
      <c r="I896" s="254"/>
      <c r="J896" s="250"/>
      <c r="K896" s="250"/>
      <c r="L896" s="255"/>
      <c r="M896" s="256"/>
      <c r="N896" s="257"/>
      <c r="O896" s="257"/>
      <c r="P896" s="257"/>
      <c r="Q896" s="257"/>
      <c r="R896" s="257"/>
      <c r="S896" s="257"/>
      <c r="T896" s="25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9" t="s">
        <v>161</v>
      </c>
      <c r="AU896" s="259" t="s">
        <v>86</v>
      </c>
      <c r="AV896" s="14" t="s">
        <v>86</v>
      </c>
      <c r="AW896" s="14" t="s">
        <v>33</v>
      </c>
      <c r="AX896" s="14" t="s">
        <v>77</v>
      </c>
      <c r="AY896" s="259" t="s">
        <v>145</v>
      </c>
    </row>
    <row r="897" s="15" customFormat="1">
      <c r="A897" s="15"/>
      <c r="B897" s="260"/>
      <c r="C897" s="261"/>
      <c r="D897" s="232" t="s">
        <v>161</v>
      </c>
      <c r="E897" s="262" t="s">
        <v>1</v>
      </c>
      <c r="F897" s="263" t="s">
        <v>165</v>
      </c>
      <c r="G897" s="261"/>
      <c r="H897" s="264">
        <v>2</v>
      </c>
      <c r="I897" s="265"/>
      <c r="J897" s="261"/>
      <c r="K897" s="261"/>
      <c r="L897" s="266"/>
      <c r="M897" s="267"/>
      <c r="N897" s="268"/>
      <c r="O897" s="268"/>
      <c r="P897" s="268"/>
      <c r="Q897" s="268"/>
      <c r="R897" s="268"/>
      <c r="S897" s="268"/>
      <c r="T897" s="269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0" t="s">
        <v>161</v>
      </c>
      <c r="AU897" s="270" t="s">
        <v>86</v>
      </c>
      <c r="AV897" s="15" t="s">
        <v>155</v>
      </c>
      <c r="AW897" s="15" t="s">
        <v>33</v>
      </c>
      <c r="AX897" s="15" t="s">
        <v>14</v>
      </c>
      <c r="AY897" s="270" t="s">
        <v>145</v>
      </c>
    </row>
    <row r="898" s="2" customFormat="1" ht="21.75" customHeight="1">
      <c r="A898" s="39"/>
      <c r="B898" s="40"/>
      <c r="C898" s="219" t="s">
        <v>778</v>
      </c>
      <c r="D898" s="219" t="s">
        <v>150</v>
      </c>
      <c r="E898" s="220" t="s">
        <v>779</v>
      </c>
      <c r="F898" s="221" t="s">
        <v>780</v>
      </c>
      <c r="G898" s="222" t="s">
        <v>234</v>
      </c>
      <c r="H898" s="223">
        <v>7</v>
      </c>
      <c r="I898" s="224"/>
      <c r="J898" s="225">
        <f>ROUND(I898*H898,2)</f>
        <v>0</v>
      </c>
      <c r="K898" s="221" t="s">
        <v>154</v>
      </c>
      <c r="L898" s="45"/>
      <c r="M898" s="226" t="s">
        <v>1</v>
      </c>
      <c r="N898" s="227" t="s">
        <v>42</v>
      </c>
      <c r="O898" s="92"/>
      <c r="P898" s="228">
        <f>O898*H898</f>
        <v>0</v>
      </c>
      <c r="Q898" s="228">
        <v>0</v>
      </c>
      <c r="R898" s="228">
        <f>Q898*H898</f>
        <v>0</v>
      </c>
      <c r="S898" s="228">
        <v>0</v>
      </c>
      <c r="T898" s="229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0" t="s">
        <v>296</v>
      </c>
      <c r="AT898" s="230" t="s">
        <v>150</v>
      </c>
      <c r="AU898" s="230" t="s">
        <v>86</v>
      </c>
      <c r="AY898" s="18" t="s">
        <v>145</v>
      </c>
      <c r="BE898" s="231">
        <f>IF(N898="základní",J898,0)</f>
        <v>0</v>
      </c>
      <c r="BF898" s="231">
        <f>IF(N898="snížená",J898,0)</f>
        <v>0</v>
      </c>
      <c r="BG898" s="231">
        <f>IF(N898="zákl. přenesená",J898,0)</f>
        <v>0</v>
      </c>
      <c r="BH898" s="231">
        <f>IF(N898="sníž. přenesená",J898,0)</f>
        <v>0</v>
      </c>
      <c r="BI898" s="231">
        <f>IF(N898="nulová",J898,0)</f>
        <v>0</v>
      </c>
      <c r="BJ898" s="18" t="s">
        <v>14</v>
      </c>
      <c r="BK898" s="231">
        <f>ROUND(I898*H898,2)</f>
        <v>0</v>
      </c>
      <c r="BL898" s="18" t="s">
        <v>296</v>
      </c>
      <c r="BM898" s="230" t="s">
        <v>781</v>
      </c>
    </row>
    <row r="899" s="2" customFormat="1">
      <c r="A899" s="39"/>
      <c r="B899" s="40"/>
      <c r="C899" s="41"/>
      <c r="D899" s="232" t="s">
        <v>157</v>
      </c>
      <c r="E899" s="41"/>
      <c r="F899" s="233" t="s">
        <v>782</v>
      </c>
      <c r="G899" s="41"/>
      <c r="H899" s="41"/>
      <c r="I899" s="234"/>
      <c r="J899" s="41"/>
      <c r="K899" s="41"/>
      <c r="L899" s="45"/>
      <c r="M899" s="235"/>
      <c r="N899" s="236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157</v>
      </c>
      <c r="AU899" s="18" t="s">
        <v>86</v>
      </c>
    </row>
    <row r="900" s="2" customFormat="1">
      <c r="A900" s="39"/>
      <c r="B900" s="40"/>
      <c r="C900" s="41"/>
      <c r="D900" s="237" t="s">
        <v>159</v>
      </c>
      <c r="E900" s="41"/>
      <c r="F900" s="238" t="s">
        <v>783</v>
      </c>
      <c r="G900" s="41"/>
      <c r="H900" s="41"/>
      <c r="I900" s="234"/>
      <c r="J900" s="41"/>
      <c r="K900" s="41"/>
      <c r="L900" s="45"/>
      <c r="M900" s="235"/>
      <c r="N900" s="236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159</v>
      </c>
      <c r="AU900" s="18" t="s">
        <v>86</v>
      </c>
    </row>
    <row r="901" s="13" customFormat="1">
      <c r="A901" s="13"/>
      <c r="B901" s="239"/>
      <c r="C901" s="240"/>
      <c r="D901" s="232" t="s">
        <v>161</v>
      </c>
      <c r="E901" s="241" t="s">
        <v>1</v>
      </c>
      <c r="F901" s="242" t="s">
        <v>162</v>
      </c>
      <c r="G901" s="240"/>
      <c r="H901" s="241" t="s">
        <v>1</v>
      </c>
      <c r="I901" s="243"/>
      <c r="J901" s="240"/>
      <c r="K901" s="240"/>
      <c r="L901" s="244"/>
      <c r="M901" s="245"/>
      <c r="N901" s="246"/>
      <c r="O901" s="246"/>
      <c r="P901" s="246"/>
      <c r="Q901" s="246"/>
      <c r="R901" s="246"/>
      <c r="S901" s="246"/>
      <c r="T901" s="24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8" t="s">
        <v>161</v>
      </c>
      <c r="AU901" s="248" t="s">
        <v>86</v>
      </c>
      <c r="AV901" s="13" t="s">
        <v>14</v>
      </c>
      <c r="AW901" s="13" t="s">
        <v>33</v>
      </c>
      <c r="AX901" s="13" t="s">
        <v>77</v>
      </c>
      <c r="AY901" s="248" t="s">
        <v>145</v>
      </c>
    </row>
    <row r="902" s="13" customFormat="1">
      <c r="A902" s="13"/>
      <c r="B902" s="239"/>
      <c r="C902" s="240"/>
      <c r="D902" s="232" t="s">
        <v>161</v>
      </c>
      <c r="E902" s="241" t="s">
        <v>1</v>
      </c>
      <c r="F902" s="242" t="s">
        <v>163</v>
      </c>
      <c r="G902" s="240"/>
      <c r="H902" s="241" t="s">
        <v>1</v>
      </c>
      <c r="I902" s="243"/>
      <c r="J902" s="240"/>
      <c r="K902" s="240"/>
      <c r="L902" s="244"/>
      <c r="M902" s="245"/>
      <c r="N902" s="246"/>
      <c r="O902" s="246"/>
      <c r="P902" s="246"/>
      <c r="Q902" s="246"/>
      <c r="R902" s="246"/>
      <c r="S902" s="246"/>
      <c r="T902" s="24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8" t="s">
        <v>161</v>
      </c>
      <c r="AU902" s="248" t="s">
        <v>86</v>
      </c>
      <c r="AV902" s="13" t="s">
        <v>14</v>
      </c>
      <c r="AW902" s="13" t="s">
        <v>33</v>
      </c>
      <c r="AX902" s="13" t="s">
        <v>77</v>
      </c>
      <c r="AY902" s="248" t="s">
        <v>145</v>
      </c>
    </row>
    <row r="903" s="14" customFormat="1">
      <c r="A903" s="14"/>
      <c r="B903" s="249"/>
      <c r="C903" s="250"/>
      <c r="D903" s="232" t="s">
        <v>161</v>
      </c>
      <c r="E903" s="251" t="s">
        <v>1</v>
      </c>
      <c r="F903" s="252" t="s">
        <v>14</v>
      </c>
      <c r="G903" s="250"/>
      <c r="H903" s="253">
        <v>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161</v>
      </c>
      <c r="AU903" s="259" t="s">
        <v>86</v>
      </c>
      <c r="AV903" s="14" t="s">
        <v>86</v>
      </c>
      <c r="AW903" s="14" t="s">
        <v>33</v>
      </c>
      <c r="AX903" s="14" t="s">
        <v>77</v>
      </c>
      <c r="AY903" s="259" t="s">
        <v>145</v>
      </c>
    </row>
    <row r="904" s="13" customFormat="1">
      <c r="A904" s="13"/>
      <c r="B904" s="239"/>
      <c r="C904" s="240"/>
      <c r="D904" s="232" t="s">
        <v>161</v>
      </c>
      <c r="E904" s="241" t="s">
        <v>1</v>
      </c>
      <c r="F904" s="242" t="s">
        <v>258</v>
      </c>
      <c r="G904" s="240"/>
      <c r="H904" s="241" t="s">
        <v>1</v>
      </c>
      <c r="I904" s="243"/>
      <c r="J904" s="240"/>
      <c r="K904" s="240"/>
      <c r="L904" s="244"/>
      <c r="M904" s="245"/>
      <c r="N904" s="246"/>
      <c r="O904" s="246"/>
      <c r="P904" s="246"/>
      <c r="Q904" s="246"/>
      <c r="R904" s="246"/>
      <c r="S904" s="246"/>
      <c r="T904" s="24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8" t="s">
        <v>161</v>
      </c>
      <c r="AU904" s="248" t="s">
        <v>86</v>
      </c>
      <c r="AV904" s="13" t="s">
        <v>14</v>
      </c>
      <c r="AW904" s="13" t="s">
        <v>33</v>
      </c>
      <c r="AX904" s="13" t="s">
        <v>77</v>
      </c>
      <c r="AY904" s="248" t="s">
        <v>145</v>
      </c>
    </row>
    <row r="905" s="14" customFormat="1">
      <c r="A905" s="14"/>
      <c r="B905" s="249"/>
      <c r="C905" s="250"/>
      <c r="D905" s="232" t="s">
        <v>161</v>
      </c>
      <c r="E905" s="251" t="s">
        <v>1</v>
      </c>
      <c r="F905" s="252" t="s">
        <v>14</v>
      </c>
      <c r="G905" s="250"/>
      <c r="H905" s="253">
        <v>1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161</v>
      </c>
      <c r="AU905" s="259" t="s">
        <v>86</v>
      </c>
      <c r="AV905" s="14" t="s">
        <v>86</v>
      </c>
      <c r="AW905" s="14" t="s">
        <v>33</v>
      </c>
      <c r="AX905" s="14" t="s">
        <v>77</v>
      </c>
      <c r="AY905" s="259" t="s">
        <v>145</v>
      </c>
    </row>
    <row r="906" s="13" customFormat="1">
      <c r="A906" s="13"/>
      <c r="B906" s="239"/>
      <c r="C906" s="240"/>
      <c r="D906" s="232" t="s">
        <v>161</v>
      </c>
      <c r="E906" s="241" t="s">
        <v>1</v>
      </c>
      <c r="F906" s="242" t="s">
        <v>245</v>
      </c>
      <c r="G906" s="240"/>
      <c r="H906" s="241" t="s">
        <v>1</v>
      </c>
      <c r="I906" s="243"/>
      <c r="J906" s="240"/>
      <c r="K906" s="240"/>
      <c r="L906" s="244"/>
      <c r="M906" s="245"/>
      <c r="N906" s="246"/>
      <c r="O906" s="246"/>
      <c r="P906" s="246"/>
      <c r="Q906" s="246"/>
      <c r="R906" s="246"/>
      <c r="S906" s="246"/>
      <c r="T906" s="24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8" t="s">
        <v>161</v>
      </c>
      <c r="AU906" s="248" t="s">
        <v>86</v>
      </c>
      <c r="AV906" s="13" t="s">
        <v>14</v>
      </c>
      <c r="AW906" s="13" t="s">
        <v>33</v>
      </c>
      <c r="AX906" s="13" t="s">
        <v>77</v>
      </c>
      <c r="AY906" s="248" t="s">
        <v>145</v>
      </c>
    </row>
    <row r="907" s="14" customFormat="1">
      <c r="A907" s="14"/>
      <c r="B907" s="249"/>
      <c r="C907" s="250"/>
      <c r="D907" s="232" t="s">
        <v>161</v>
      </c>
      <c r="E907" s="251" t="s">
        <v>1</v>
      </c>
      <c r="F907" s="252" t="s">
        <v>14</v>
      </c>
      <c r="G907" s="250"/>
      <c r="H907" s="253">
        <v>1</v>
      </c>
      <c r="I907" s="254"/>
      <c r="J907" s="250"/>
      <c r="K907" s="250"/>
      <c r="L907" s="255"/>
      <c r="M907" s="256"/>
      <c r="N907" s="257"/>
      <c r="O907" s="257"/>
      <c r="P907" s="257"/>
      <c r="Q907" s="257"/>
      <c r="R907" s="257"/>
      <c r="S907" s="257"/>
      <c r="T907" s="25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9" t="s">
        <v>161</v>
      </c>
      <c r="AU907" s="259" t="s">
        <v>86</v>
      </c>
      <c r="AV907" s="14" t="s">
        <v>86</v>
      </c>
      <c r="AW907" s="14" t="s">
        <v>33</v>
      </c>
      <c r="AX907" s="14" t="s">
        <v>77</v>
      </c>
      <c r="AY907" s="259" t="s">
        <v>145</v>
      </c>
    </row>
    <row r="908" s="13" customFormat="1">
      <c r="A908" s="13"/>
      <c r="B908" s="239"/>
      <c r="C908" s="240"/>
      <c r="D908" s="232" t="s">
        <v>161</v>
      </c>
      <c r="E908" s="241" t="s">
        <v>1</v>
      </c>
      <c r="F908" s="242" t="s">
        <v>263</v>
      </c>
      <c r="G908" s="240"/>
      <c r="H908" s="241" t="s">
        <v>1</v>
      </c>
      <c r="I908" s="243"/>
      <c r="J908" s="240"/>
      <c r="K908" s="240"/>
      <c r="L908" s="244"/>
      <c r="M908" s="245"/>
      <c r="N908" s="246"/>
      <c r="O908" s="246"/>
      <c r="P908" s="246"/>
      <c r="Q908" s="246"/>
      <c r="R908" s="246"/>
      <c r="S908" s="246"/>
      <c r="T908" s="24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8" t="s">
        <v>161</v>
      </c>
      <c r="AU908" s="248" t="s">
        <v>86</v>
      </c>
      <c r="AV908" s="13" t="s">
        <v>14</v>
      </c>
      <c r="AW908" s="13" t="s">
        <v>33</v>
      </c>
      <c r="AX908" s="13" t="s">
        <v>77</v>
      </c>
      <c r="AY908" s="248" t="s">
        <v>145</v>
      </c>
    </row>
    <row r="909" s="14" customFormat="1">
      <c r="A909" s="14"/>
      <c r="B909" s="249"/>
      <c r="C909" s="250"/>
      <c r="D909" s="232" t="s">
        <v>161</v>
      </c>
      <c r="E909" s="251" t="s">
        <v>1</v>
      </c>
      <c r="F909" s="252" t="s">
        <v>240</v>
      </c>
      <c r="G909" s="250"/>
      <c r="H909" s="253">
        <v>2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161</v>
      </c>
      <c r="AU909" s="259" t="s">
        <v>86</v>
      </c>
      <c r="AV909" s="14" t="s">
        <v>86</v>
      </c>
      <c r="AW909" s="14" t="s">
        <v>33</v>
      </c>
      <c r="AX909" s="14" t="s">
        <v>77</v>
      </c>
      <c r="AY909" s="259" t="s">
        <v>145</v>
      </c>
    </row>
    <row r="910" s="13" customFormat="1">
      <c r="A910" s="13"/>
      <c r="B910" s="239"/>
      <c r="C910" s="240"/>
      <c r="D910" s="232" t="s">
        <v>161</v>
      </c>
      <c r="E910" s="241" t="s">
        <v>1</v>
      </c>
      <c r="F910" s="242" t="s">
        <v>265</v>
      </c>
      <c r="G910" s="240"/>
      <c r="H910" s="241" t="s">
        <v>1</v>
      </c>
      <c r="I910" s="243"/>
      <c r="J910" s="240"/>
      <c r="K910" s="240"/>
      <c r="L910" s="244"/>
      <c r="M910" s="245"/>
      <c r="N910" s="246"/>
      <c r="O910" s="246"/>
      <c r="P910" s="246"/>
      <c r="Q910" s="246"/>
      <c r="R910" s="246"/>
      <c r="S910" s="246"/>
      <c r="T910" s="24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8" t="s">
        <v>161</v>
      </c>
      <c r="AU910" s="248" t="s">
        <v>86</v>
      </c>
      <c r="AV910" s="13" t="s">
        <v>14</v>
      </c>
      <c r="AW910" s="13" t="s">
        <v>33</v>
      </c>
      <c r="AX910" s="13" t="s">
        <v>77</v>
      </c>
      <c r="AY910" s="248" t="s">
        <v>145</v>
      </c>
    </row>
    <row r="911" s="14" customFormat="1">
      <c r="A911" s="14"/>
      <c r="B911" s="249"/>
      <c r="C911" s="250"/>
      <c r="D911" s="232" t="s">
        <v>161</v>
      </c>
      <c r="E911" s="251" t="s">
        <v>1</v>
      </c>
      <c r="F911" s="252" t="s">
        <v>14</v>
      </c>
      <c r="G911" s="250"/>
      <c r="H911" s="253">
        <v>1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9" t="s">
        <v>161</v>
      </c>
      <c r="AU911" s="259" t="s">
        <v>86</v>
      </c>
      <c r="AV911" s="14" t="s">
        <v>86</v>
      </c>
      <c r="AW911" s="14" t="s">
        <v>33</v>
      </c>
      <c r="AX911" s="14" t="s">
        <v>77</v>
      </c>
      <c r="AY911" s="259" t="s">
        <v>145</v>
      </c>
    </row>
    <row r="912" s="13" customFormat="1">
      <c r="A912" s="13"/>
      <c r="B912" s="239"/>
      <c r="C912" s="240"/>
      <c r="D912" s="232" t="s">
        <v>161</v>
      </c>
      <c r="E912" s="241" t="s">
        <v>1</v>
      </c>
      <c r="F912" s="242" t="s">
        <v>246</v>
      </c>
      <c r="G912" s="240"/>
      <c r="H912" s="241" t="s">
        <v>1</v>
      </c>
      <c r="I912" s="243"/>
      <c r="J912" s="240"/>
      <c r="K912" s="240"/>
      <c r="L912" s="244"/>
      <c r="M912" s="245"/>
      <c r="N912" s="246"/>
      <c r="O912" s="246"/>
      <c r="P912" s="246"/>
      <c r="Q912" s="246"/>
      <c r="R912" s="246"/>
      <c r="S912" s="246"/>
      <c r="T912" s="24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8" t="s">
        <v>161</v>
      </c>
      <c r="AU912" s="248" t="s">
        <v>86</v>
      </c>
      <c r="AV912" s="13" t="s">
        <v>14</v>
      </c>
      <c r="AW912" s="13" t="s">
        <v>33</v>
      </c>
      <c r="AX912" s="13" t="s">
        <v>77</v>
      </c>
      <c r="AY912" s="248" t="s">
        <v>145</v>
      </c>
    </row>
    <row r="913" s="14" customFormat="1">
      <c r="A913" s="14"/>
      <c r="B913" s="249"/>
      <c r="C913" s="250"/>
      <c r="D913" s="232" t="s">
        <v>161</v>
      </c>
      <c r="E913" s="251" t="s">
        <v>1</v>
      </c>
      <c r="F913" s="252" t="s">
        <v>14</v>
      </c>
      <c r="G913" s="250"/>
      <c r="H913" s="253">
        <v>1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161</v>
      </c>
      <c r="AU913" s="259" t="s">
        <v>86</v>
      </c>
      <c r="AV913" s="14" t="s">
        <v>86</v>
      </c>
      <c r="AW913" s="14" t="s">
        <v>33</v>
      </c>
      <c r="AX913" s="14" t="s">
        <v>77</v>
      </c>
      <c r="AY913" s="259" t="s">
        <v>145</v>
      </c>
    </row>
    <row r="914" s="15" customFormat="1">
      <c r="A914" s="15"/>
      <c r="B914" s="260"/>
      <c r="C914" s="261"/>
      <c r="D914" s="232" t="s">
        <v>161</v>
      </c>
      <c r="E914" s="262" t="s">
        <v>1</v>
      </c>
      <c r="F914" s="263" t="s">
        <v>165</v>
      </c>
      <c r="G914" s="261"/>
      <c r="H914" s="264">
        <v>7</v>
      </c>
      <c r="I914" s="265"/>
      <c r="J914" s="261"/>
      <c r="K914" s="261"/>
      <c r="L914" s="266"/>
      <c r="M914" s="267"/>
      <c r="N914" s="268"/>
      <c r="O914" s="268"/>
      <c r="P914" s="268"/>
      <c r="Q914" s="268"/>
      <c r="R914" s="268"/>
      <c r="S914" s="268"/>
      <c r="T914" s="269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0" t="s">
        <v>161</v>
      </c>
      <c r="AU914" s="270" t="s">
        <v>86</v>
      </c>
      <c r="AV914" s="15" t="s">
        <v>155</v>
      </c>
      <c r="AW914" s="15" t="s">
        <v>33</v>
      </c>
      <c r="AX914" s="15" t="s">
        <v>14</v>
      </c>
      <c r="AY914" s="270" t="s">
        <v>145</v>
      </c>
    </row>
    <row r="915" s="2" customFormat="1" ht="16.5" customHeight="1">
      <c r="A915" s="39"/>
      <c r="B915" s="40"/>
      <c r="C915" s="282" t="s">
        <v>784</v>
      </c>
      <c r="D915" s="282" t="s">
        <v>358</v>
      </c>
      <c r="E915" s="283" t="s">
        <v>785</v>
      </c>
      <c r="F915" s="284" t="s">
        <v>786</v>
      </c>
      <c r="G915" s="285" t="s">
        <v>234</v>
      </c>
      <c r="H915" s="286">
        <v>6</v>
      </c>
      <c r="I915" s="287"/>
      <c r="J915" s="288">
        <f>ROUND(I915*H915,2)</f>
        <v>0</v>
      </c>
      <c r="K915" s="284" t="s">
        <v>154</v>
      </c>
      <c r="L915" s="289"/>
      <c r="M915" s="290" t="s">
        <v>1</v>
      </c>
      <c r="N915" s="291" t="s">
        <v>42</v>
      </c>
      <c r="O915" s="92"/>
      <c r="P915" s="228">
        <f>O915*H915</f>
        <v>0</v>
      </c>
      <c r="Q915" s="228">
        <v>0.0022000000000000001</v>
      </c>
      <c r="R915" s="228">
        <f>Q915*H915</f>
        <v>0.0132</v>
      </c>
      <c r="S915" s="228">
        <v>0</v>
      </c>
      <c r="T915" s="22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0" t="s">
        <v>425</v>
      </c>
      <c r="AT915" s="230" t="s">
        <v>358</v>
      </c>
      <c r="AU915" s="230" t="s">
        <v>86</v>
      </c>
      <c r="AY915" s="18" t="s">
        <v>145</v>
      </c>
      <c r="BE915" s="231">
        <f>IF(N915="základní",J915,0)</f>
        <v>0</v>
      </c>
      <c r="BF915" s="231">
        <f>IF(N915="snížená",J915,0)</f>
        <v>0</v>
      </c>
      <c r="BG915" s="231">
        <f>IF(N915="zákl. přenesená",J915,0)</f>
        <v>0</v>
      </c>
      <c r="BH915" s="231">
        <f>IF(N915="sníž. přenesená",J915,0)</f>
        <v>0</v>
      </c>
      <c r="BI915" s="231">
        <f>IF(N915="nulová",J915,0)</f>
        <v>0</v>
      </c>
      <c r="BJ915" s="18" t="s">
        <v>14</v>
      </c>
      <c r="BK915" s="231">
        <f>ROUND(I915*H915,2)</f>
        <v>0</v>
      </c>
      <c r="BL915" s="18" t="s">
        <v>296</v>
      </c>
      <c r="BM915" s="230" t="s">
        <v>787</v>
      </c>
    </row>
    <row r="916" s="2" customFormat="1">
      <c r="A916" s="39"/>
      <c r="B916" s="40"/>
      <c r="C916" s="41"/>
      <c r="D916" s="232" t="s">
        <v>157</v>
      </c>
      <c r="E916" s="41"/>
      <c r="F916" s="233" t="s">
        <v>786</v>
      </c>
      <c r="G916" s="41"/>
      <c r="H916" s="41"/>
      <c r="I916" s="234"/>
      <c r="J916" s="41"/>
      <c r="K916" s="41"/>
      <c r="L916" s="45"/>
      <c r="M916" s="235"/>
      <c r="N916" s="236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157</v>
      </c>
      <c r="AU916" s="18" t="s">
        <v>86</v>
      </c>
    </row>
    <row r="917" s="13" customFormat="1">
      <c r="A917" s="13"/>
      <c r="B917" s="239"/>
      <c r="C917" s="240"/>
      <c r="D917" s="232" t="s">
        <v>161</v>
      </c>
      <c r="E917" s="241" t="s">
        <v>1</v>
      </c>
      <c r="F917" s="242" t="s">
        <v>162</v>
      </c>
      <c r="G917" s="240"/>
      <c r="H917" s="241" t="s">
        <v>1</v>
      </c>
      <c r="I917" s="243"/>
      <c r="J917" s="240"/>
      <c r="K917" s="240"/>
      <c r="L917" s="244"/>
      <c r="M917" s="245"/>
      <c r="N917" s="246"/>
      <c r="O917" s="246"/>
      <c r="P917" s="246"/>
      <c r="Q917" s="246"/>
      <c r="R917" s="246"/>
      <c r="S917" s="246"/>
      <c r="T917" s="24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8" t="s">
        <v>161</v>
      </c>
      <c r="AU917" s="248" t="s">
        <v>86</v>
      </c>
      <c r="AV917" s="13" t="s">
        <v>14</v>
      </c>
      <c r="AW917" s="13" t="s">
        <v>33</v>
      </c>
      <c r="AX917" s="13" t="s">
        <v>77</v>
      </c>
      <c r="AY917" s="248" t="s">
        <v>145</v>
      </c>
    </row>
    <row r="918" s="13" customFormat="1">
      <c r="A918" s="13"/>
      <c r="B918" s="239"/>
      <c r="C918" s="240"/>
      <c r="D918" s="232" t="s">
        <v>161</v>
      </c>
      <c r="E918" s="241" t="s">
        <v>1</v>
      </c>
      <c r="F918" s="242" t="s">
        <v>163</v>
      </c>
      <c r="G918" s="240"/>
      <c r="H918" s="241" t="s">
        <v>1</v>
      </c>
      <c r="I918" s="243"/>
      <c r="J918" s="240"/>
      <c r="K918" s="240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161</v>
      </c>
      <c r="AU918" s="248" t="s">
        <v>86</v>
      </c>
      <c r="AV918" s="13" t="s">
        <v>14</v>
      </c>
      <c r="AW918" s="13" t="s">
        <v>33</v>
      </c>
      <c r="AX918" s="13" t="s">
        <v>77</v>
      </c>
      <c r="AY918" s="248" t="s">
        <v>145</v>
      </c>
    </row>
    <row r="919" s="14" customFormat="1">
      <c r="A919" s="14"/>
      <c r="B919" s="249"/>
      <c r="C919" s="250"/>
      <c r="D919" s="232" t="s">
        <v>161</v>
      </c>
      <c r="E919" s="251" t="s">
        <v>1</v>
      </c>
      <c r="F919" s="252" t="s">
        <v>14</v>
      </c>
      <c r="G919" s="250"/>
      <c r="H919" s="253">
        <v>1</v>
      </c>
      <c r="I919" s="254"/>
      <c r="J919" s="250"/>
      <c r="K919" s="250"/>
      <c r="L919" s="255"/>
      <c r="M919" s="256"/>
      <c r="N919" s="257"/>
      <c r="O919" s="257"/>
      <c r="P919" s="257"/>
      <c r="Q919" s="257"/>
      <c r="R919" s="257"/>
      <c r="S919" s="257"/>
      <c r="T919" s="25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9" t="s">
        <v>161</v>
      </c>
      <c r="AU919" s="259" t="s">
        <v>86</v>
      </c>
      <c r="AV919" s="14" t="s">
        <v>86</v>
      </c>
      <c r="AW919" s="14" t="s">
        <v>33</v>
      </c>
      <c r="AX919" s="14" t="s">
        <v>77</v>
      </c>
      <c r="AY919" s="259" t="s">
        <v>145</v>
      </c>
    </row>
    <row r="920" s="13" customFormat="1">
      <c r="A920" s="13"/>
      <c r="B920" s="239"/>
      <c r="C920" s="240"/>
      <c r="D920" s="232" t="s">
        <v>161</v>
      </c>
      <c r="E920" s="241" t="s">
        <v>1</v>
      </c>
      <c r="F920" s="242" t="s">
        <v>258</v>
      </c>
      <c r="G920" s="240"/>
      <c r="H920" s="241" t="s">
        <v>1</v>
      </c>
      <c r="I920" s="243"/>
      <c r="J920" s="240"/>
      <c r="K920" s="240"/>
      <c r="L920" s="244"/>
      <c r="M920" s="245"/>
      <c r="N920" s="246"/>
      <c r="O920" s="246"/>
      <c r="P920" s="246"/>
      <c r="Q920" s="246"/>
      <c r="R920" s="246"/>
      <c r="S920" s="246"/>
      <c r="T920" s="24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8" t="s">
        <v>161</v>
      </c>
      <c r="AU920" s="248" t="s">
        <v>86</v>
      </c>
      <c r="AV920" s="13" t="s">
        <v>14</v>
      </c>
      <c r="AW920" s="13" t="s">
        <v>33</v>
      </c>
      <c r="AX920" s="13" t="s">
        <v>77</v>
      </c>
      <c r="AY920" s="248" t="s">
        <v>145</v>
      </c>
    </row>
    <row r="921" s="14" customFormat="1">
      <c r="A921" s="14"/>
      <c r="B921" s="249"/>
      <c r="C921" s="250"/>
      <c r="D921" s="232" t="s">
        <v>161</v>
      </c>
      <c r="E921" s="251" t="s">
        <v>1</v>
      </c>
      <c r="F921" s="252" t="s">
        <v>14</v>
      </c>
      <c r="G921" s="250"/>
      <c r="H921" s="253">
        <v>1</v>
      </c>
      <c r="I921" s="254"/>
      <c r="J921" s="250"/>
      <c r="K921" s="250"/>
      <c r="L921" s="255"/>
      <c r="M921" s="256"/>
      <c r="N921" s="257"/>
      <c r="O921" s="257"/>
      <c r="P921" s="257"/>
      <c r="Q921" s="257"/>
      <c r="R921" s="257"/>
      <c r="S921" s="257"/>
      <c r="T921" s="25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9" t="s">
        <v>161</v>
      </c>
      <c r="AU921" s="259" t="s">
        <v>86</v>
      </c>
      <c r="AV921" s="14" t="s">
        <v>86</v>
      </c>
      <c r="AW921" s="14" t="s">
        <v>33</v>
      </c>
      <c r="AX921" s="14" t="s">
        <v>77</v>
      </c>
      <c r="AY921" s="259" t="s">
        <v>145</v>
      </c>
    </row>
    <row r="922" s="13" customFormat="1">
      <c r="A922" s="13"/>
      <c r="B922" s="239"/>
      <c r="C922" s="240"/>
      <c r="D922" s="232" t="s">
        <v>161</v>
      </c>
      <c r="E922" s="241" t="s">
        <v>1</v>
      </c>
      <c r="F922" s="242" t="s">
        <v>263</v>
      </c>
      <c r="G922" s="240"/>
      <c r="H922" s="241" t="s">
        <v>1</v>
      </c>
      <c r="I922" s="243"/>
      <c r="J922" s="240"/>
      <c r="K922" s="240"/>
      <c r="L922" s="244"/>
      <c r="M922" s="245"/>
      <c r="N922" s="246"/>
      <c r="O922" s="246"/>
      <c r="P922" s="246"/>
      <c r="Q922" s="246"/>
      <c r="R922" s="246"/>
      <c r="S922" s="246"/>
      <c r="T922" s="24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8" t="s">
        <v>161</v>
      </c>
      <c r="AU922" s="248" t="s">
        <v>86</v>
      </c>
      <c r="AV922" s="13" t="s">
        <v>14</v>
      </c>
      <c r="AW922" s="13" t="s">
        <v>33</v>
      </c>
      <c r="AX922" s="13" t="s">
        <v>77</v>
      </c>
      <c r="AY922" s="248" t="s">
        <v>145</v>
      </c>
    </row>
    <row r="923" s="14" customFormat="1">
      <c r="A923" s="14"/>
      <c r="B923" s="249"/>
      <c r="C923" s="250"/>
      <c r="D923" s="232" t="s">
        <v>161</v>
      </c>
      <c r="E923" s="251" t="s">
        <v>1</v>
      </c>
      <c r="F923" s="252" t="s">
        <v>240</v>
      </c>
      <c r="G923" s="250"/>
      <c r="H923" s="253">
        <v>2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161</v>
      </c>
      <c r="AU923" s="259" t="s">
        <v>86</v>
      </c>
      <c r="AV923" s="14" t="s">
        <v>86</v>
      </c>
      <c r="AW923" s="14" t="s">
        <v>33</v>
      </c>
      <c r="AX923" s="14" t="s">
        <v>77</v>
      </c>
      <c r="AY923" s="259" t="s">
        <v>145</v>
      </c>
    </row>
    <row r="924" s="13" customFormat="1">
      <c r="A924" s="13"/>
      <c r="B924" s="239"/>
      <c r="C924" s="240"/>
      <c r="D924" s="232" t="s">
        <v>161</v>
      </c>
      <c r="E924" s="241" t="s">
        <v>1</v>
      </c>
      <c r="F924" s="242" t="s">
        <v>265</v>
      </c>
      <c r="G924" s="240"/>
      <c r="H924" s="241" t="s">
        <v>1</v>
      </c>
      <c r="I924" s="243"/>
      <c r="J924" s="240"/>
      <c r="K924" s="240"/>
      <c r="L924" s="244"/>
      <c r="M924" s="245"/>
      <c r="N924" s="246"/>
      <c r="O924" s="246"/>
      <c r="P924" s="246"/>
      <c r="Q924" s="246"/>
      <c r="R924" s="246"/>
      <c r="S924" s="246"/>
      <c r="T924" s="24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8" t="s">
        <v>161</v>
      </c>
      <c r="AU924" s="248" t="s">
        <v>86</v>
      </c>
      <c r="AV924" s="13" t="s">
        <v>14</v>
      </c>
      <c r="AW924" s="13" t="s">
        <v>33</v>
      </c>
      <c r="AX924" s="13" t="s">
        <v>77</v>
      </c>
      <c r="AY924" s="248" t="s">
        <v>145</v>
      </c>
    </row>
    <row r="925" s="14" customFormat="1">
      <c r="A925" s="14"/>
      <c r="B925" s="249"/>
      <c r="C925" s="250"/>
      <c r="D925" s="232" t="s">
        <v>161</v>
      </c>
      <c r="E925" s="251" t="s">
        <v>1</v>
      </c>
      <c r="F925" s="252" t="s">
        <v>14</v>
      </c>
      <c r="G925" s="250"/>
      <c r="H925" s="253">
        <v>1</v>
      </c>
      <c r="I925" s="254"/>
      <c r="J925" s="250"/>
      <c r="K925" s="250"/>
      <c r="L925" s="255"/>
      <c r="M925" s="256"/>
      <c r="N925" s="257"/>
      <c r="O925" s="257"/>
      <c r="P925" s="257"/>
      <c r="Q925" s="257"/>
      <c r="R925" s="257"/>
      <c r="S925" s="257"/>
      <c r="T925" s="25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9" t="s">
        <v>161</v>
      </c>
      <c r="AU925" s="259" t="s">
        <v>86</v>
      </c>
      <c r="AV925" s="14" t="s">
        <v>86</v>
      </c>
      <c r="AW925" s="14" t="s">
        <v>33</v>
      </c>
      <c r="AX925" s="14" t="s">
        <v>77</v>
      </c>
      <c r="AY925" s="259" t="s">
        <v>145</v>
      </c>
    </row>
    <row r="926" s="13" customFormat="1">
      <c r="A926" s="13"/>
      <c r="B926" s="239"/>
      <c r="C926" s="240"/>
      <c r="D926" s="232" t="s">
        <v>161</v>
      </c>
      <c r="E926" s="241" t="s">
        <v>1</v>
      </c>
      <c r="F926" s="242" t="s">
        <v>246</v>
      </c>
      <c r="G926" s="240"/>
      <c r="H926" s="241" t="s">
        <v>1</v>
      </c>
      <c r="I926" s="243"/>
      <c r="J926" s="240"/>
      <c r="K926" s="240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161</v>
      </c>
      <c r="AU926" s="248" t="s">
        <v>86</v>
      </c>
      <c r="AV926" s="13" t="s">
        <v>14</v>
      </c>
      <c r="AW926" s="13" t="s">
        <v>33</v>
      </c>
      <c r="AX926" s="13" t="s">
        <v>77</v>
      </c>
      <c r="AY926" s="248" t="s">
        <v>145</v>
      </c>
    </row>
    <row r="927" s="14" customFormat="1">
      <c r="A927" s="14"/>
      <c r="B927" s="249"/>
      <c r="C927" s="250"/>
      <c r="D927" s="232" t="s">
        <v>161</v>
      </c>
      <c r="E927" s="251" t="s">
        <v>1</v>
      </c>
      <c r="F927" s="252" t="s">
        <v>14</v>
      </c>
      <c r="G927" s="250"/>
      <c r="H927" s="253">
        <v>1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9" t="s">
        <v>161</v>
      </c>
      <c r="AU927" s="259" t="s">
        <v>86</v>
      </c>
      <c r="AV927" s="14" t="s">
        <v>86</v>
      </c>
      <c r="AW927" s="14" t="s">
        <v>33</v>
      </c>
      <c r="AX927" s="14" t="s">
        <v>77</v>
      </c>
      <c r="AY927" s="259" t="s">
        <v>145</v>
      </c>
    </row>
    <row r="928" s="15" customFormat="1">
      <c r="A928" s="15"/>
      <c r="B928" s="260"/>
      <c r="C928" s="261"/>
      <c r="D928" s="232" t="s">
        <v>161</v>
      </c>
      <c r="E928" s="262" t="s">
        <v>1</v>
      </c>
      <c r="F928" s="263" t="s">
        <v>165</v>
      </c>
      <c r="G928" s="261"/>
      <c r="H928" s="264">
        <v>6</v>
      </c>
      <c r="I928" s="265"/>
      <c r="J928" s="261"/>
      <c r="K928" s="261"/>
      <c r="L928" s="266"/>
      <c r="M928" s="267"/>
      <c r="N928" s="268"/>
      <c r="O928" s="268"/>
      <c r="P928" s="268"/>
      <c r="Q928" s="268"/>
      <c r="R928" s="268"/>
      <c r="S928" s="268"/>
      <c r="T928" s="269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0" t="s">
        <v>161</v>
      </c>
      <c r="AU928" s="270" t="s">
        <v>86</v>
      </c>
      <c r="AV928" s="15" t="s">
        <v>155</v>
      </c>
      <c r="AW928" s="15" t="s">
        <v>33</v>
      </c>
      <c r="AX928" s="15" t="s">
        <v>14</v>
      </c>
      <c r="AY928" s="270" t="s">
        <v>145</v>
      </c>
    </row>
    <row r="929" s="2" customFormat="1" ht="24.15" customHeight="1">
      <c r="A929" s="39"/>
      <c r="B929" s="40"/>
      <c r="C929" s="282" t="s">
        <v>788</v>
      </c>
      <c r="D929" s="282" t="s">
        <v>358</v>
      </c>
      <c r="E929" s="283" t="s">
        <v>789</v>
      </c>
      <c r="F929" s="284" t="s">
        <v>790</v>
      </c>
      <c r="G929" s="285" t="s">
        <v>234</v>
      </c>
      <c r="H929" s="286">
        <v>1</v>
      </c>
      <c r="I929" s="287"/>
      <c r="J929" s="288">
        <f>ROUND(I929*H929,2)</f>
        <v>0</v>
      </c>
      <c r="K929" s="284" t="s">
        <v>154</v>
      </c>
      <c r="L929" s="289"/>
      <c r="M929" s="290" t="s">
        <v>1</v>
      </c>
      <c r="N929" s="291" t="s">
        <v>42</v>
      </c>
      <c r="O929" s="92"/>
      <c r="P929" s="228">
        <f>O929*H929</f>
        <v>0</v>
      </c>
      <c r="Q929" s="228">
        <v>0.0022000000000000001</v>
      </c>
      <c r="R929" s="228">
        <f>Q929*H929</f>
        <v>0.0022000000000000001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425</v>
      </c>
      <c r="AT929" s="230" t="s">
        <v>358</v>
      </c>
      <c r="AU929" s="230" t="s">
        <v>86</v>
      </c>
      <c r="AY929" s="18" t="s">
        <v>145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14</v>
      </c>
      <c r="BK929" s="231">
        <f>ROUND(I929*H929,2)</f>
        <v>0</v>
      </c>
      <c r="BL929" s="18" t="s">
        <v>296</v>
      </c>
      <c r="BM929" s="230" t="s">
        <v>791</v>
      </c>
    </row>
    <row r="930" s="2" customFormat="1">
      <c r="A930" s="39"/>
      <c r="B930" s="40"/>
      <c r="C930" s="41"/>
      <c r="D930" s="232" t="s">
        <v>157</v>
      </c>
      <c r="E930" s="41"/>
      <c r="F930" s="233" t="s">
        <v>790</v>
      </c>
      <c r="G930" s="41"/>
      <c r="H930" s="41"/>
      <c r="I930" s="234"/>
      <c r="J930" s="41"/>
      <c r="K930" s="41"/>
      <c r="L930" s="45"/>
      <c r="M930" s="235"/>
      <c r="N930" s="236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157</v>
      </c>
      <c r="AU930" s="18" t="s">
        <v>86</v>
      </c>
    </row>
    <row r="931" s="13" customFormat="1">
      <c r="A931" s="13"/>
      <c r="B931" s="239"/>
      <c r="C931" s="240"/>
      <c r="D931" s="232" t="s">
        <v>161</v>
      </c>
      <c r="E931" s="241" t="s">
        <v>1</v>
      </c>
      <c r="F931" s="242" t="s">
        <v>162</v>
      </c>
      <c r="G931" s="240"/>
      <c r="H931" s="241" t="s">
        <v>1</v>
      </c>
      <c r="I931" s="243"/>
      <c r="J931" s="240"/>
      <c r="K931" s="240"/>
      <c r="L931" s="244"/>
      <c r="M931" s="245"/>
      <c r="N931" s="246"/>
      <c r="O931" s="246"/>
      <c r="P931" s="246"/>
      <c r="Q931" s="246"/>
      <c r="R931" s="246"/>
      <c r="S931" s="246"/>
      <c r="T931" s="24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8" t="s">
        <v>161</v>
      </c>
      <c r="AU931" s="248" t="s">
        <v>86</v>
      </c>
      <c r="AV931" s="13" t="s">
        <v>14</v>
      </c>
      <c r="AW931" s="13" t="s">
        <v>33</v>
      </c>
      <c r="AX931" s="13" t="s">
        <v>77</v>
      </c>
      <c r="AY931" s="248" t="s">
        <v>145</v>
      </c>
    </row>
    <row r="932" s="13" customFormat="1">
      <c r="A932" s="13"/>
      <c r="B932" s="239"/>
      <c r="C932" s="240"/>
      <c r="D932" s="232" t="s">
        <v>161</v>
      </c>
      <c r="E932" s="241" t="s">
        <v>1</v>
      </c>
      <c r="F932" s="242" t="s">
        <v>245</v>
      </c>
      <c r="G932" s="240"/>
      <c r="H932" s="241" t="s">
        <v>1</v>
      </c>
      <c r="I932" s="243"/>
      <c r="J932" s="240"/>
      <c r="K932" s="240"/>
      <c r="L932" s="244"/>
      <c r="M932" s="245"/>
      <c r="N932" s="246"/>
      <c r="O932" s="246"/>
      <c r="P932" s="246"/>
      <c r="Q932" s="246"/>
      <c r="R932" s="246"/>
      <c r="S932" s="246"/>
      <c r="T932" s="24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8" t="s">
        <v>161</v>
      </c>
      <c r="AU932" s="248" t="s">
        <v>86</v>
      </c>
      <c r="AV932" s="13" t="s">
        <v>14</v>
      </c>
      <c r="AW932" s="13" t="s">
        <v>33</v>
      </c>
      <c r="AX932" s="13" t="s">
        <v>77</v>
      </c>
      <c r="AY932" s="248" t="s">
        <v>145</v>
      </c>
    </row>
    <row r="933" s="14" customFormat="1">
      <c r="A933" s="14"/>
      <c r="B933" s="249"/>
      <c r="C933" s="250"/>
      <c r="D933" s="232" t="s">
        <v>161</v>
      </c>
      <c r="E933" s="251" t="s">
        <v>1</v>
      </c>
      <c r="F933" s="252" t="s">
        <v>14</v>
      </c>
      <c r="G933" s="250"/>
      <c r="H933" s="253">
        <v>1</v>
      </c>
      <c r="I933" s="254"/>
      <c r="J933" s="250"/>
      <c r="K933" s="250"/>
      <c r="L933" s="255"/>
      <c r="M933" s="256"/>
      <c r="N933" s="257"/>
      <c r="O933" s="257"/>
      <c r="P933" s="257"/>
      <c r="Q933" s="257"/>
      <c r="R933" s="257"/>
      <c r="S933" s="257"/>
      <c r="T933" s="25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9" t="s">
        <v>161</v>
      </c>
      <c r="AU933" s="259" t="s">
        <v>86</v>
      </c>
      <c r="AV933" s="14" t="s">
        <v>86</v>
      </c>
      <c r="AW933" s="14" t="s">
        <v>33</v>
      </c>
      <c r="AX933" s="14" t="s">
        <v>77</v>
      </c>
      <c r="AY933" s="259" t="s">
        <v>145</v>
      </c>
    </row>
    <row r="934" s="15" customFormat="1">
      <c r="A934" s="15"/>
      <c r="B934" s="260"/>
      <c r="C934" s="261"/>
      <c r="D934" s="232" t="s">
        <v>161</v>
      </c>
      <c r="E934" s="262" t="s">
        <v>1</v>
      </c>
      <c r="F934" s="263" t="s">
        <v>165</v>
      </c>
      <c r="G934" s="261"/>
      <c r="H934" s="264">
        <v>1</v>
      </c>
      <c r="I934" s="265"/>
      <c r="J934" s="261"/>
      <c r="K934" s="261"/>
      <c r="L934" s="266"/>
      <c r="M934" s="267"/>
      <c r="N934" s="268"/>
      <c r="O934" s="268"/>
      <c r="P934" s="268"/>
      <c r="Q934" s="268"/>
      <c r="R934" s="268"/>
      <c r="S934" s="268"/>
      <c r="T934" s="269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0" t="s">
        <v>161</v>
      </c>
      <c r="AU934" s="270" t="s">
        <v>86</v>
      </c>
      <c r="AV934" s="15" t="s">
        <v>155</v>
      </c>
      <c r="AW934" s="15" t="s">
        <v>33</v>
      </c>
      <c r="AX934" s="15" t="s">
        <v>14</v>
      </c>
      <c r="AY934" s="270" t="s">
        <v>145</v>
      </c>
    </row>
    <row r="935" s="2" customFormat="1" ht="21.75" customHeight="1">
      <c r="A935" s="39"/>
      <c r="B935" s="40"/>
      <c r="C935" s="219" t="s">
        <v>792</v>
      </c>
      <c r="D935" s="219" t="s">
        <v>150</v>
      </c>
      <c r="E935" s="220" t="s">
        <v>793</v>
      </c>
      <c r="F935" s="221" t="s">
        <v>794</v>
      </c>
      <c r="G935" s="222" t="s">
        <v>234</v>
      </c>
      <c r="H935" s="223">
        <v>7</v>
      </c>
      <c r="I935" s="224"/>
      <c r="J935" s="225">
        <f>ROUND(I935*H935,2)</f>
        <v>0</v>
      </c>
      <c r="K935" s="221" t="s">
        <v>154</v>
      </c>
      <c r="L935" s="45"/>
      <c r="M935" s="226" t="s">
        <v>1</v>
      </c>
      <c r="N935" s="227" t="s">
        <v>42</v>
      </c>
      <c r="O935" s="92"/>
      <c r="P935" s="228">
        <f>O935*H935</f>
        <v>0</v>
      </c>
      <c r="Q935" s="228">
        <v>0</v>
      </c>
      <c r="R935" s="228">
        <f>Q935*H935</f>
        <v>0</v>
      </c>
      <c r="S935" s="228">
        <v>0</v>
      </c>
      <c r="T935" s="229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0" t="s">
        <v>296</v>
      </c>
      <c r="AT935" s="230" t="s">
        <v>150</v>
      </c>
      <c r="AU935" s="230" t="s">
        <v>86</v>
      </c>
      <c r="AY935" s="18" t="s">
        <v>145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8" t="s">
        <v>14</v>
      </c>
      <c r="BK935" s="231">
        <f>ROUND(I935*H935,2)</f>
        <v>0</v>
      </c>
      <c r="BL935" s="18" t="s">
        <v>296</v>
      </c>
      <c r="BM935" s="230" t="s">
        <v>795</v>
      </c>
    </row>
    <row r="936" s="2" customFormat="1">
      <c r="A936" s="39"/>
      <c r="B936" s="40"/>
      <c r="C936" s="41"/>
      <c r="D936" s="232" t="s">
        <v>157</v>
      </c>
      <c r="E936" s="41"/>
      <c r="F936" s="233" t="s">
        <v>796</v>
      </c>
      <c r="G936" s="41"/>
      <c r="H936" s="41"/>
      <c r="I936" s="234"/>
      <c r="J936" s="41"/>
      <c r="K936" s="41"/>
      <c r="L936" s="45"/>
      <c r="M936" s="235"/>
      <c r="N936" s="236"/>
      <c r="O936" s="92"/>
      <c r="P936" s="92"/>
      <c r="Q936" s="92"/>
      <c r="R936" s="92"/>
      <c r="S936" s="92"/>
      <c r="T936" s="93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157</v>
      </c>
      <c r="AU936" s="18" t="s">
        <v>86</v>
      </c>
    </row>
    <row r="937" s="2" customFormat="1">
      <c r="A937" s="39"/>
      <c r="B937" s="40"/>
      <c r="C937" s="41"/>
      <c r="D937" s="237" t="s">
        <v>159</v>
      </c>
      <c r="E937" s="41"/>
      <c r="F937" s="238" t="s">
        <v>797</v>
      </c>
      <c r="G937" s="41"/>
      <c r="H937" s="41"/>
      <c r="I937" s="234"/>
      <c r="J937" s="41"/>
      <c r="K937" s="41"/>
      <c r="L937" s="45"/>
      <c r="M937" s="235"/>
      <c r="N937" s="236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159</v>
      </c>
      <c r="AU937" s="18" t="s">
        <v>86</v>
      </c>
    </row>
    <row r="938" s="13" customFormat="1">
      <c r="A938" s="13"/>
      <c r="B938" s="239"/>
      <c r="C938" s="240"/>
      <c r="D938" s="232" t="s">
        <v>161</v>
      </c>
      <c r="E938" s="241" t="s">
        <v>1</v>
      </c>
      <c r="F938" s="242" t="s">
        <v>162</v>
      </c>
      <c r="G938" s="240"/>
      <c r="H938" s="241" t="s">
        <v>1</v>
      </c>
      <c r="I938" s="243"/>
      <c r="J938" s="240"/>
      <c r="K938" s="240"/>
      <c r="L938" s="244"/>
      <c r="M938" s="245"/>
      <c r="N938" s="246"/>
      <c r="O938" s="246"/>
      <c r="P938" s="246"/>
      <c r="Q938" s="246"/>
      <c r="R938" s="246"/>
      <c r="S938" s="246"/>
      <c r="T938" s="24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8" t="s">
        <v>161</v>
      </c>
      <c r="AU938" s="248" t="s">
        <v>86</v>
      </c>
      <c r="AV938" s="13" t="s">
        <v>14</v>
      </c>
      <c r="AW938" s="13" t="s">
        <v>33</v>
      </c>
      <c r="AX938" s="13" t="s">
        <v>77</v>
      </c>
      <c r="AY938" s="248" t="s">
        <v>145</v>
      </c>
    </row>
    <row r="939" s="13" customFormat="1">
      <c r="A939" s="13"/>
      <c r="B939" s="239"/>
      <c r="C939" s="240"/>
      <c r="D939" s="232" t="s">
        <v>161</v>
      </c>
      <c r="E939" s="241" t="s">
        <v>1</v>
      </c>
      <c r="F939" s="242" t="s">
        <v>163</v>
      </c>
      <c r="G939" s="240"/>
      <c r="H939" s="241" t="s">
        <v>1</v>
      </c>
      <c r="I939" s="243"/>
      <c r="J939" s="240"/>
      <c r="K939" s="240"/>
      <c r="L939" s="244"/>
      <c r="M939" s="245"/>
      <c r="N939" s="246"/>
      <c r="O939" s="246"/>
      <c r="P939" s="246"/>
      <c r="Q939" s="246"/>
      <c r="R939" s="246"/>
      <c r="S939" s="246"/>
      <c r="T939" s="24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8" t="s">
        <v>161</v>
      </c>
      <c r="AU939" s="248" t="s">
        <v>86</v>
      </c>
      <c r="AV939" s="13" t="s">
        <v>14</v>
      </c>
      <c r="AW939" s="13" t="s">
        <v>33</v>
      </c>
      <c r="AX939" s="13" t="s">
        <v>77</v>
      </c>
      <c r="AY939" s="248" t="s">
        <v>145</v>
      </c>
    </row>
    <row r="940" s="14" customFormat="1">
      <c r="A940" s="14"/>
      <c r="B940" s="249"/>
      <c r="C940" s="250"/>
      <c r="D940" s="232" t="s">
        <v>161</v>
      </c>
      <c r="E940" s="251" t="s">
        <v>1</v>
      </c>
      <c r="F940" s="252" t="s">
        <v>14</v>
      </c>
      <c r="G940" s="250"/>
      <c r="H940" s="253">
        <v>1</v>
      </c>
      <c r="I940" s="254"/>
      <c r="J940" s="250"/>
      <c r="K940" s="250"/>
      <c r="L940" s="255"/>
      <c r="M940" s="256"/>
      <c r="N940" s="257"/>
      <c r="O940" s="257"/>
      <c r="P940" s="257"/>
      <c r="Q940" s="257"/>
      <c r="R940" s="257"/>
      <c r="S940" s="257"/>
      <c r="T940" s="25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9" t="s">
        <v>161</v>
      </c>
      <c r="AU940" s="259" t="s">
        <v>86</v>
      </c>
      <c r="AV940" s="14" t="s">
        <v>86</v>
      </c>
      <c r="AW940" s="14" t="s">
        <v>33</v>
      </c>
      <c r="AX940" s="14" t="s">
        <v>77</v>
      </c>
      <c r="AY940" s="259" t="s">
        <v>145</v>
      </c>
    </row>
    <row r="941" s="13" customFormat="1">
      <c r="A941" s="13"/>
      <c r="B941" s="239"/>
      <c r="C941" s="240"/>
      <c r="D941" s="232" t="s">
        <v>161</v>
      </c>
      <c r="E941" s="241" t="s">
        <v>1</v>
      </c>
      <c r="F941" s="242" t="s">
        <v>258</v>
      </c>
      <c r="G941" s="240"/>
      <c r="H941" s="241" t="s">
        <v>1</v>
      </c>
      <c r="I941" s="243"/>
      <c r="J941" s="240"/>
      <c r="K941" s="240"/>
      <c r="L941" s="244"/>
      <c r="M941" s="245"/>
      <c r="N941" s="246"/>
      <c r="O941" s="246"/>
      <c r="P941" s="246"/>
      <c r="Q941" s="246"/>
      <c r="R941" s="246"/>
      <c r="S941" s="246"/>
      <c r="T941" s="24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8" t="s">
        <v>161</v>
      </c>
      <c r="AU941" s="248" t="s">
        <v>86</v>
      </c>
      <c r="AV941" s="13" t="s">
        <v>14</v>
      </c>
      <c r="AW941" s="13" t="s">
        <v>33</v>
      </c>
      <c r="AX941" s="13" t="s">
        <v>77</v>
      </c>
      <c r="AY941" s="248" t="s">
        <v>145</v>
      </c>
    </row>
    <row r="942" s="14" customFormat="1">
      <c r="A942" s="14"/>
      <c r="B942" s="249"/>
      <c r="C942" s="250"/>
      <c r="D942" s="232" t="s">
        <v>161</v>
      </c>
      <c r="E942" s="251" t="s">
        <v>1</v>
      </c>
      <c r="F942" s="252" t="s">
        <v>14</v>
      </c>
      <c r="G942" s="250"/>
      <c r="H942" s="253">
        <v>1</v>
      </c>
      <c r="I942" s="254"/>
      <c r="J942" s="250"/>
      <c r="K942" s="250"/>
      <c r="L942" s="255"/>
      <c r="M942" s="256"/>
      <c r="N942" s="257"/>
      <c r="O942" s="257"/>
      <c r="P942" s="257"/>
      <c r="Q942" s="257"/>
      <c r="R942" s="257"/>
      <c r="S942" s="257"/>
      <c r="T942" s="25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9" t="s">
        <v>161</v>
      </c>
      <c r="AU942" s="259" t="s">
        <v>86</v>
      </c>
      <c r="AV942" s="14" t="s">
        <v>86</v>
      </c>
      <c r="AW942" s="14" t="s">
        <v>33</v>
      </c>
      <c r="AX942" s="14" t="s">
        <v>77</v>
      </c>
      <c r="AY942" s="259" t="s">
        <v>145</v>
      </c>
    </row>
    <row r="943" s="13" customFormat="1">
      <c r="A943" s="13"/>
      <c r="B943" s="239"/>
      <c r="C943" s="240"/>
      <c r="D943" s="232" t="s">
        <v>161</v>
      </c>
      <c r="E943" s="241" t="s">
        <v>1</v>
      </c>
      <c r="F943" s="242" t="s">
        <v>245</v>
      </c>
      <c r="G943" s="240"/>
      <c r="H943" s="241" t="s">
        <v>1</v>
      </c>
      <c r="I943" s="243"/>
      <c r="J943" s="240"/>
      <c r="K943" s="240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161</v>
      </c>
      <c r="AU943" s="248" t="s">
        <v>86</v>
      </c>
      <c r="AV943" s="13" t="s">
        <v>14</v>
      </c>
      <c r="AW943" s="13" t="s">
        <v>33</v>
      </c>
      <c r="AX943" s="13" t="s">
        <v>77</v>
      </c>
      <c r="AY943" s="248" t="s">
        <v>145</v>
      </c>
    </row>
    <row r="944" s="14" customFormat="1">
      <c r="A944" s="14"/>
      <c r="B944" s="249"/>
      <c r="C944" s="250"/>
      <c r="D944" s="232" t="s">
        <v>161</v>
      </c>
      <c r="E944" s="251" t="s">
        <v>1</v>
      </c>
      <c r="F944" s="252" t="s">
        <v>14</v>
      </c>
      <c r="G944" s="250"/>
      <c r="H944" s="253">
        <v>1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161</v>
      </c>
      <c r="AU944" s="259" t="s">
        <v>86</v>
      </c>
      <c r="AV944" s="14" t="s">
        <v>86</v>
      </c>
      <c r="AW944" s="14" t="s">
        <v>33</v>
      </c>
      <c r="AX944" s="14" t="s">
        <v>77</v>
      </c>
      <c r="AY944" s="259" t="s">
        <v>145</v>
      </c>
    </row>
    <row r="945" s="13" customFormat="1">
      <c r="A945" s="13"/>
      <c r="B945" s="239"/>
      <c r="C945" s="240"/>
      <c r="D945" s="232" t="s">
        <v>161</v>
      </c>
      <c r="E945" s="241" t="s">
        <v>1</v>
      </c>
      <c r="F945" s="242" t="s">
        <v>263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161</v>
      </c>
      <c r="AU945" s="248" t="s">
        <v>86</v>
      </c>
      <c r="AV945" s="13" t="s">
        <v>14</v>
      </c>
      <c r="AW945" s="13" t="s">
        <v>33</v>
      </c>
      <c r="AX945" s="13" t="s">
        <v>77</v>
      </c>
      <c r="AY945" s="248" t="s">
        <v>145</v>
      </c>
    </row>
    <row r="946" s="14" customFormat="1">
      <c r="A946" s="14"/>
      <c r="B946" s="249"/>
      <c r="C946" s="250"/>
      <c r="D946" s="232" t="s">
        <v>161</v>
      </c>
      <c r="E946" s="251" t="s">
        <v>1</v>
      </c>
      <c r="F946" s="252" t="s">
        <v>240</v>
      </c>
      <c r="G946" s="250"/>
      <c r="H946" s="253">
        <v>2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161</v>
      </c>
      <c r="AU946" s="259" t="s">
        <v>86</v>
      </c>
      <c r="AV946" s="14" t="s">
        <v>86</v>
      </c>
      <c r="AW946" s="14" t="s">
        <v>33</v>
      </c>
      <c r="AX946" s="14" t="s">
        <v>77</v>
      </c>
      <c r="AY946" s="259" t="s">
        <v>145</v>
      </c>
    </row>
    <row r="947" s="13" customFormat="1">
      <c r="A947" s="13"/>
      <c r="B947" s="239"/>
      <c r="C947" s="240"/>
      <c r="D947" s="232" t="s">
        <v>161</v>
      </c>
      <c r="E947" s="241" t="s">
        <v>1</v>
      </c>
      <c r="F947" s="242" t="s">
        <v>265</v>
      </c>
      <c r="G947" s="240"/>
      <c r="H947" s="241" t="s">
        <v>1</v>
      </c>
      <c r="I947" s="243"/>
      <c r="J947" s="240"/>
      <c r="K947" s="240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161</v>
      </c>
      <c r="AU947" s="248" t="s">
        <v>86</v>
      </c>
      <c r="AV947" s="13" t="s">
        <v>14</v>
      </c>
      <c r="AW947" s="13" t="s">
        <v>33</v>
      </c>
      <c r="AX947" s="13" t="s">
        <v>77</v>
      </c>
      <c r="AY947" s="248" t="s">
        <v>145</v>
      </c>
    </row>
    <row r="948" s="14" customFormat="1">
      <c r="A948" s="14"/>
      <c r="B948" s="249"/>
      <c r="C948" s="250"/>
      <c r="D948" s="232" t="s">
        <v>161</v>
      </c>
      <c r="E948" s="251" t="s">
        <v>1</v>
      </c>
      <c r="F948" s="252" t="s">
        <v>14</v>
      </c>
      <c r="G948" s="250"/>
      <c r="H948" s="253">
        <v>1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161</v>
      </c>
      <c r="AU948" s="259" t="s">
        <v>86</v>
      </c>
      <c r="AV948" s="14" t="s">
        <v>86</v>
      </c>
      <c r="AW948" s="14" t="s">
        <v>33</v>
      </c>
      <c r="AX948" s="14" t="s">
        <v>77</v>
      </c>
      <c r="AY948" s="259" t="s">
        <v>145</v>
      </c>
    </row>
    <row r="949" s="13" customFormat="1">
      <c r="A949" s="13"/>
      <c r="B949" s="239"/>
      <c r="C949" s="240"/>
      <c r="D949" s="232" t="s">
        <v>161</v>
      </c>
      <c r="E949" s="241" t="s">
        <v>1</v>
      </c>
      <c r="F949" s="242" t="s">
        <v>246</v>
      </c>
      <c r="G949" s="240"/>
      <c r="H949" s="241" t="s">
        <v>1</v>
      </c>
      <c r="I949" s="243"/>
      <c r="J949" s="240"/>
      <c r="K949" s="240"/>
      <c r="L949" s="244"/>
      <c r="M949" s="245"/>
      <c r="N949" s="246"/>
      <c r="O949" s="246"/>
      <c r="P949" s="246"/>
      <c r="Q949" s="246"/>
      <c r="R949" s="246"/>
      <c r="S949" s="246"/>
      <c r="T949" s="24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8" t="s">
        <v>161</v>
      </c>
      <c r="AU949" s="248" t="s">
        <v>86</v>
      </c>
      <c r="AV949" s="13" t="s">
        <v>14</v>
      </c>
      <c r="AW949" s="13" t="s">
        <v>33</v>
      </c>
      <c r="AX949" s="13" t="s">
        <v>77</v>
      </c>
      <c r="AY949" s="248" t="s">
        <v>145</v>
      </c>
    </row>
    <row r="950" s="14" customFormat="1">
      <c r="A950" s="14"/>
      <c r="B950" s="249"/>
      <c r="C950" s="250"/>
      <c r="D950" s="232" t="s">
        <v>161</v>
      </c>
      <c r="E950" s="251" t="s">
        <v>1</v>
      </c>
      <c r="F950" s="252" t="s">
        <v>14</v>
      </c>
      <c r="G950" s="250"/>
      <c r="H950" s="253">
        <v>1</v>
      </c>
      <c r="I950" s="254"/>
      <c r="J950" s="250"/>
      <c r="K950" s="250"/>
      <c r="L950" s="255"/>
      <c r="M950" s="256"/>
      <c r="N950" s="257"/>
      <c r="O950" s="257"/>
      <c r="P950" s="257"/>
      <c r="Q950" s="257"/>
      <c r="R950" s="257"/>
      <c r="S950" s="257"/>
      <c r="T950" s="25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9" t="s">
        <v>161</v>
      </c>
      <c r="AU950" s="259" t="s">
        <v>86</v>
      </c>
      <c r="AV950" s="14" t="s">
        <v>86</v>
      </c>
      <c r="AW950" s="14" t="s">
        <v>33</v>
      </c>
      <c r="AX950" s="14" t="s">
        <v>77</v>
      </c>
      <c r="AY950" s="259" t="s">
        <v>145</v>
      </c>
    </row>
    <row r="951" s="15" customFormat="1">
      <c r="A951" s="15"/>
      <c r="B951" s="260"/>
      <c r="C951" s="261"/>
      <c r="D951" s="232" t="s">
        <v>161</v>
      </c>
      <c r="E951" s="262" t="s">
        <v>1</v>
      </c>
      <c r="F951" s="263" t="s">
        <v>165</v>
      </c>
      <c r="G951" s="261"/>
      <c r="H951" s="264">
        <v>7</v>
      </c>
      <c r="I951" s="265"/>
      <c r="J951" s="261"/>
      <c r="K951" s="261"/>
      <c r="L951" s="266"/>
      <c r="M951" s="267"/>
      <c r="N951" s="268"/>
      <c r="O951" s="268"/>
      <c r="P951" s="268"/>
      <c r="Q951" s="268"/>
      <c r="R951" s="268"/>
      <c r="S951" s="268"/>
      <c r="T951" s="269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0" t="s">
        <v>161</v>
      </c>
      <c r="AU951" s="270" t="s">
        <v>86</v>
      </c>
      <c r="AV951" s="15" t="s">
        <v>155</v>
      </c>
      <c r="AW951" s="15" t="s">
        <v>33</v>
      </c>
      <c r="AX951" s="15" t="s">
        <v>14</v>
      </c>
      <c r="AY951" s="270" t="s">
        <v>145</v>
      </c>
    </row>
    <row r="952" s="2" customFormat="1" ht="21.75" customHeight="1">
      <c r="A952" s="39"/>
      <c r="B952" s="40"/>
      <c r="C952" s="282" t="s">
        <v>798</v>
      </c>
      <c r="D952" s="282" t="s">
        <v>358</v>
      </c>
      <c r="E952" s="283" t="s">
        <v>799</v>
      </c>
      <c r="F952" s="284" t="s">
        <v>800</v>
      </c>
      <c r="G952" s="285" t="s">
        <v>234</v>
      </c>
      <c r="H952" s="286">
        <v>7</v>
      </c>
      <c r="I952" s="287"/>
      <c r="J952" s="288">
        <f>ROUND(I952*H952,2)</f>
        <v>0</v>
      </c>
      <c r="K952" s="284" t="s">
        <v>154</v>
      </c>
      <c r="L952" s="289"/>
      <c r="M952" s="290" t="s">
        <v>1</v>
      </c>
      <c r="N952" s="291" t="s">
        <v>42</v>
      </c>
      <c r="O952" s="92"/>
      <c r="P952" s="228">
        <f>O952*H952</f>
        <v>0</v>
      </c>
      <c r="Q952" s="228">
        <v>0.00014999999999999999</v>
      </c>
      <c r="R952" s="228">
        <f>Q952*H952</f>
        <v>0.0010499999999999999</v>
      </c>
      <c r="S952" s="228">
        <v>0</v>
      </c>
      <c r="T952" s="22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0" t="s">
        <v>425</v>
      </c>
      <c r="AT952" s="230" t="s">
        <v>358</v>
      </c>
      <c r="AU952" s="230" t="s">
        <v>86</v>
      </c>
      <c r="AY952" s="18" t="s">
        <v>145</v>
      </c>
      <c r="BE952" s="231">
        <f>IF(N952="základní",J952,0)</f>
        <v>0</v>
      </c>
      <c r="BF952" s="231">
        <f>IF(N952="snížená",J952,0)</f>
        <v>0</v>
      </c>
      <c r="BG952" s="231">
        <f>IF(N952="zákl. přenesená",J952,0)</f>
        <v>0</v>
      </c>
      <c r="BH952" s="231">
        <f>IF(N952="sníž. přenesená",J952,0)</f>
        <v>0</v>
      </c>
      <c r="BI952" s="231">
        <f>IF(N952="nulová",J952,0)</f>
        <v>0</v>
      </c>
      <c r="BJ952" s="18" t="s">
        <v>14</v>
      </c>
      <c r="BK952" s="231">
        <f>ROUND(I952*H952,2)</f>
        <v>0</v>
      </c>
      <c r="BL952" s="18" t="s">
        <v>296</v>
      </c>
      <c r="BM952" s="230" t="s">
        <v>801</v>
      </c>
    </row>
    <row r="953" s="2" customFormat="1">
      <c r="A953" s="39"/>
      <c r="B953" s="40"/>
      <c r="C953" s="41"/>
      <c r="D953" s="232" t="s">
        <v>157</v>
      </c>
      <c r="E953" s="41"/>
      <c r="F953" s="233" t="s">
        <v>800</v>
      </c>
      <c r="G953" s="41"/>
      <c r="H953" s="41"/>
      <c r="I953" s="234"/>
      <c r="J953" s="41"/>
      <c r="K953" s="41"/>
      <c r="L953" s="45"/>
      <c r="M953" s="235"/>
      <c r="N953" s="236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157</v>
      </c>
      <c r="AU953" s="18" t="s">
        <v>86</v>
      </c>
    </row>
    <row r="954" s="13" customFormat="1">
      <c r="A954" s="13"/>
      <c r="B954" s="239"/>
      <c r="C954" s="240"/>
      <c r="D954" s="232" t="s">
        <v>161</v>
      </c>
      <c r="E954" s="241" t="s">
        <v>1</v>
      </c>
      <c r="F954" s="242" t="s">
        <v>162</v>
      </c>
      <c r="G954" s="240"/>
      <c r="H954" s="241" t="s">
        <v>1</v>
      </c>
      <c r="I954" s="243"/>
      <c r="J954" s="240"/>
      <c r="K954" s="240"/>
      <c r="L954" s="244"/>
      <c r="M954" s="245"/>
      <c r="N954" s="246"/>
      <c r="O954" s="246"/>
      <c r="P954" s="246"/>
      <c r="Q954" s="246"/>
      <c r="R954" s="246"/>
      <c r="S954" s="246"/>
      <c r="T954" s="247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8" t="s">
        <v>161</v>
      </c>
      <c r="AU954" s="248" t="s">
        <v>86</v>
      </c>
      <c r="AV954" s="13" t="s">
        <v>14</v>
      </c>
      <c r="AW954" s="13" t="s">
        <v>33</v>
      </c>
      <c r="AX954" s="13" t="s">
        <v>77</v>
      </c>
      <c r="AY954" s="248" t="s">
        <v>145</v>
      </c>
    </row>
    <row r="955" s="13" customFormat="1">
      <c r="A955" s="13"/>
      <c r="B955" s="239"/>
      <c r="C955" s="240"/>
      <c r="D955" s="232" t="s">
        <v>161</v>
      </c>
      <c r="E955" s="241" t="s">
        <v>1</v>
      </c>
      <c r="F955" s="242" t="s">
        <v>163</v>
      </c>
      <c r="G955" s="240"/>
      <c r="H955" s="241" t="s">
        <v>1</v>
      </c>
      <c r="I955" s="243"/>
      <c r="J955" s="240"/>
      <c r="K955" s="240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161</v>
      </c>
      <c r="AU955" s="248" t="s">
        <v>86</v>
      </c>
      <c r="AV955" s="13" t="s">
        <v>14</v>
      </c>
      <c r="AW955" s="13" t="s">
        <v>33</v>
      </c>
      <c r="AX955" s="13" t="s">
        <v>77</v>
      </c>
      <c r="AY955" s="248" t="s">
        <v>145</v>
      </c>
    </row>
    <row r="956" s="14" customFormat="1">
      <c r="A956" s="14"/>
      <c r="B956" s="249"/>
      <c r="C956" s="250"/>
      <c r="D956" s="232" t="s">
        <v>161</v>
      </c>
      <c r="E956" s="251" t="s">
        <v>1</v>
      </c>
      <c r="F956" s="252" t="s">
        <v>14</v>
      </c>
      <c r="G956" s="250"/>
      <c r="H956" s="253">
        <v>1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9" t="s">
        <v>161</v>
      </c>
      <c r="AU956" s="259" t="s">
        <v>86</v>
      </c>
      <c r="AV956" s="14" t="s">
        <v>86</v>
      </c>
      <c r="AW956" s="14" t="s">
        <v>33</v>
      </c>
      <c r="AX956" s="14" t="s">
        <v>77</v>
      </c>
      <c r="AY956" s="259" t="s">
        <v>145</v>
      </c>
    </row>
    <row r="957" s="13" customFormat="1">
      <c r="A957" s="13"/>
      <c r="B957" s="239"/>
      <c r="C957" s="240"/>
      <c r="D957" s="232" t="s">
        <v>161</v>
      </c>
      <c r="E957" s="241" t="s">
        <v>1</v>
      </c>
      <c r="F957" s="242" t="s">
        <v>258</v>
      </c>
      <c r="G957" s="240"/>
      <c r="H957" s="241" t="s">
        <v>1</v>
      </c>
      <c r="I957" s="243"/>
      <c r="J957" s="240"/>
      <c r="K957" s="240"/>
      <c r="L957" s="244"/>
      <c r="M957" s="245"/>
      <c r="N957" s="246"/>
      <c r="O957" s="246"/>
      <c r="P957" s="246"/>
      <c r="Q957" s="246"/>
      <c r="R957" s="246"/>
      <c r="S957" s="246"/>
      <c r="T957" s="24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8" t="s">
        <v>161</v>
      </c>
      <c r="AU957" s="248" t="s">
        <v>86</v>
      </c>
      <c r="AV957" s="13" t="s">
        <v>14</v>
      </c>
      <c r="AW957" s="13" t="s">
        <v>33</v>
      </c>
      <c r="AX957" s="13" t="s">
        <v>77</v>
      </c>
      <c r="AY957" s="248" t="s">
        <v>145</v>
      </c>
    </row>
    <row r="958" s="14" customFormat="1">
      <c r="A958" s="14"/>
      <c r="B958" s="249"/>
      <c r="C958" s="250"/>
      <c r="D958" s="232" t="s">
        <v>161</v>
      </c>
      <c r="E958" s="251" t="s">
        <v>1</v>
      </c>
      <c r="F958" s="252" t="s">
        <v>14</v>
      </c>
      <c r="G958" s="250"/>
      <c r="H958" s="253">
        <v>1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9" t="s">
        <v>161</v>
      </c>
      <c r="AU958" s="259" t="s">
        <v>86</v>
      </c>
      <c r="AV958" s="14" t="s">
        <v>86</v>
      </c>
      <c r="AW958" s="14" t="s">
        <v>33</v>
      </c>
      <c r="AX958" s="14" t="s">
        <v>77</v>
      </c>
      <c r="AY958" s="259" t="s">
        <v>145</v>
      </c>
    </row>
    <row r="959" s="13" customFormat="1">
      <c r="A959" s="13"/>
      <c r="B959" s="239"/>
      <c r="C959" s="240"/>
      <c r="D959" s="232" t="s">
        <v>161</v>
      </c>
      <c r="E959" s="241" t="s">
        <v>1</v>
      </c>
      <c r="F959" s="242" t="s">
        <v>245</v>
      </c>
      <c r="G959" s="240"/>
      <c r="H959" s="241" t="s">
        <v>1</v>
      </c>
      <c r="I959" s="243"/>
      <c r="J959" s="240"/>
      <c r="K959" s="240"/>
      <c r="L959" s="244"/>
      <c r="M959" s="245"/>
      <c r="N959" s="246"/>
      <c r="O959" s="246"/>
      <c r="P959" s="246"/>
      <c r="Q959" s="246"/>
      <c r="R959" s="246"/>
      <c r="S959" s="246"/>
      <c r="T959" s="24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8" t="s">
        <v>161</v>
      </c>
      <c r="AU959" s="248" t="s">
        <v>86</v>
      </c>
      <c r="AV959" s="13" t="s">
        <v>14</v>
      </c>
      <c r="AW959" s="13" t="s">
        <v>33</v>
      </c>
      <c r="AX959" s="13" t="s">
        <v>77</v>
      </c>
      <c r="AY959" s="248" t="s">
        <v>145</v>
      </c>
    </row>
    <row r="960" s="14" customFormat="1">
      <c r="A960" s="14"/>
      <c r="B960" s="249"/>
      <c r="C960" s="250"/>
      <c r="D960" s="232" t="s">
        <v>161</v>
      </c>
      <c r="E960" s="251" t="s">
        <v>1</v>
      </c>
      <c r="F960" s="252" t="s">
        <v>14</v>
      </c>
      <c r="G960" s="250"/>
      <c r="H960" s="253">
        <v>1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9" t="s">
        <v>161</v>
      </c>
      <c r="AU960" s="259" t="s">
        <v>86</v>
      </c>
      <c r="AV960" s="14" t="s">
        <v>86</v>
      </c>
      <c r="AW960" s="14" t="s">
        <v>33</v>
      </c>
      <c r="AX960" s="14" t="s">
        <v>77</v>
      </c>
      <c r="AY960" s="259" t="s">
        <v>145</v>
      </c>
    </row>
    <row r="961" s="13" customFormat="1">
      <c r="A961" s="13"/>
      <c r="B961" s="239"/>
      <c r="C961" s="240"/>
      <c r="D961" s="232" t="s">
        <v>161</v>
      </c>
      <c r="E961" s="241" t="s">
        <v>1</v>
      </c>
      <c r="F961" s="242" t="s">
        <v>263</v>
      </c>
      <c r="G961" s="240"/>
      <c r="H961" s="241" t="s">
        <v>1</v>
      </c>
      <c r="I961" s="243"/>
      <c r="J961" s="240"/>
      <c r="K961" s="240"/>
      <c r="L961" s="244"/>
      <c r="M961" s="245"/>
      <c r="N961" s="246"/>
      <c r="O961" s="246"/>
      <c r="P961" s="246"/>
      <c r="Q961" s="246"/>
      <c r="R961" s="246"/>
      <c r="S961" s="246"/>
      <c r="T961" s="24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8" t="s">
        <v>161</v>
      </c>
      <c r="AU961" s="248" t="s">
        <v>86</v>
      </c>
      <c r="AV961" s="13" t="s">
        <v>14</v>
      </c>
      <c r="AW961" s="13" t="s">
        <v>33</v>
      </c>
      <c r="AX961" s="13" t="s">
        <v>77</v>
      </c>
      <c r="AY961" s="248" t="s">
        <v>145</v>
      </c>
    </row>
    <row r="962" s="14" customFormat="1">
      <c r="A962" s="14"/>
      <c r="B962" s="249"/>
      <c r="C962" s="250"/>
      <c r="D962" s="232" t="s">
        <v>161</v>
      </c>
      <c r="E962" s="251" t="s">
        <v>1</v>
      </c>
      <c r="F962" s="252" t="s">
        <v>240</v>
      </c>
      <c r="G962" s="250"/>
      <c r="H962" s="253">
        <v>2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9" t="s">
        <v>161</v>
      </c>
      <c r="AU962" s="259" t="s">
        <v>86</v>
      </c>
      <c r="AV962" s="14" t="s">
        <v>86</v>
      </c>
      <c r="AW962" s="14" t="s">
        <v>33</v>
      </c>
      <c r="AX962" s="14" t="s">
        <v>77</v>
      </c>
      <c r="AY962" s="259" t="s">
        <v>145</v>
      </c>
    </row>
    <row r="963" s="13" customFormat="1">
      <c r="A963" s="13"/>
      <c r="B963" s="239"/>
      <c r="C963" s="240"/>
      <c r="D963" s="232" t="s">
        <v>161</v>
      </c>
      <c r="E963" s="241" t="s">
        <v>1</v>
      </c>
      <c r="F963" s="242" t="s">
        <v>265</v>
      </c>
      <c r="G963" s="240"/>
      <c r="H963" s="241" t="s">
        <v>1</v>
      </c>
      <c r="I963" s="243"/>
      <c r="J963" s="240"/>
      <c r="K963" s="240"/>
      <c r="L963" s="244"/>
      <c r="M963" s="245"/>
      <c r="N963" s="246"/>
      <c r="O963" s="246"/>
      <c r="P963" s="246"/>
      <c r="Q963" s="246"/>
      <c r="R963" s="246"/>
      <c r="S963" s="246"/>
      <c r="T963" s="247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8" t="s">
        <v>161</v>
      </c>
      <c r="AU963" s="248" t="s">
        <v>86</v>
      </c>
      <c r="AV963" s="13" t="s">
        <v>14</v>
      </c>
      <c r="AW963" s="13" t="s">
        <v>33</v>
      </c>
      <c r="AX963" s="13" t="s">
        <v>77</v>
      </c>
      <c r="AY963" s="248" t="s">
        <v>145</v>
      </c>
    </row>
    <row r="964" s="14" customFormat="1">
      <c r="A964" s="14"/>
      <c r="B964" s="249"/>
      <c r="C964" s="250"/>
      <c r="D964" s="232" t="s">
        <v>161</v>
      </c>
      <c r="E964" s="251" t="s">
        <v>1</v>
      </c>
      <c r="F964" s="252" t="s">
        <v>14</v>
      </c>
      <c r="G964" s="250"/>
      <c r="H964" s="253">
        <v>1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9" t="s">
        <v>161</v>
      </c>
      <c r="AU964" s="259" t="s">
        <v>86</v>
      </c>
      <c r="AV964" s="14" t="s">
        <v>86</v>
      </c>
      <c r="AW964" s="14" t="s">
        <v>33</v>
      </c>
      <c r="AX964" s="14" t="s">
        <v>77</v>
      </c>
      <c r="AY964" s="259" t="s">
        <v>145</v>
      </c>
    </row>
    <row r="965" s="13" customFormat="1">
      <c r="A965" s="13"/>
      <c r="B965" s="239"/>
      <c r="C965" s="240"/>
      <c r="D965" s="232" t="s">
        <v>161</v>
      </c>
      <c r="E965" s="241" t="s">
        <v>1</v>
      </c>
      <c r="F965" s="242" t="s">
        <v>246</v>
      </c>
      <c r="G965" s="240"/>
      <c r="H965" s="241" t="s">
        <v>1</v>
      </c>
      <c r="I965" s="243"/>
      <c r="J965" s="240"/>
      <c r="K965" s="240"/>
      <c r="L965" s="244"/>
      <c r="M965" s="245"/>
      <c r="N965" s="246"/>
      <c r="O965" s="246"/>
      <c r="P965" s="246"/>
      <c r="Q965" s="246"/>
      <c r="R965" s="246"/>
      <c r="S965" s="246"/>
      <c r="T965" s="24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8" t="s">
        <v>161</v>
      </c>
      <c r="AU965" s="248" t="s">
        <v>86</v>
      </c>
      <c r="AV965" s="13" t="s">
        <v>14</v>
      </c>
      <c r="AW965" s="13" t="s">
        <v>33</v>
      </c>
      <c r="AX965" s="13" t="s">
        <v>77</v>
      </c>
      <c r="AY965" s="248" t="s">
        <v>145</v>
      </c>
    </row>
    <row r="966" s="14" customFormat="1">
      <c r="A966" s="14"/>
      <c r="B966" s="249"/>
      <c r="C966" s="250"/>
      <c r="D966" s="232" t="s">
        <v>161</v>
      </c>
      <c r="E966" s="251" t="s">
        <v>1</v>
      </c>
      <c r="F966" s="252" t="s">
        <v>14</v>
      </c>
      <c r="G966" s="250"/>
      <c r="H966" s="253">
        <v>1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161</v>
      </c>
      <c r="AU966" s="259" t="s">
        <v>86</v>
      </c>
      <c r="AV966" s="14" t="s">
        <v>86</v>
      </c>
      <c r="AW966" s="14" t="s">
        <v>33</v>
      </c>
      <c r="AX966" s="14" t="s">
        <v>77</v>
      </c>
      <c r="AY966" s="259" t="s">
        <v>145</v>
      </c>
    </row>
    <row r="967" s="15" customFormat="1">
      <c r="A967" s="15"/>
      <c r="B967" s="260"/>
      <c r="C967" s="261"/>
      <c r="D967" s="232" t="s">
        <v>161</v>
      </c>
      <c r="E967" s="262" t="s">
        <v>1</v>
      </c>
      <c r="F967" s="263" t="s">
        <v>165</v>
      </c>
      <c r="G967" s="261"/>
      <c r="H967" s="264">
        <v>7</v>
      </c>
      <c r="I967" s="265"/>
      <c r="J967" s="261"/>
      <c r="K967" s="261"/>
      <c r="L967" s="266"/>
      <c r="M967" s="267"/>
      <c r="N967" s="268"/>
      <c r="O967" s="268"/>
      <c r="P967" s="268"/>
      <c r="Q967" s="268"/>
      <c r="R967" s="268"/>
      <c r="S967" s="268"/>
      <c r="T967" s="269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0" t="s">
        <v>161</v>
      </c>
      <c r="AU967" s="270" t="s">
        <v>86</v>
      </c>
      <c r="AV967" s="15" t="s">
        <v>155</v>
      </c>
      <c r="AW967" s="15" t="s">
        <v>33</v>
      </c>
      <c r="AX967" s="15" t="s">
        <v>14</v>
      </c>
      <c r="AY967" s="270" t="s">
        <v>145</v>
      </c>
    </row>
    <row r="968" s="2" customFormat="1" ht="16.5" customHeight="1">
      <c r="A968" s="39"/>
      <c r="B968" s="40"/>
      <c r="C968" s="282" t="s">
        <v>802</v>
      </c>
      <c r="D968" s="282" t="s">
        <v>358</v>
      </c>
      <c r="E968" s="283" t="s">
        <v>803</v>
      </c>
      <c r="F968" s="284" t="s">
        <v>804</v>
      </c>
      <c r="G968" s="285" t="s">
        <v>234</v>
      </c>
      <c r="H968" s="286">
        <v>1</v>
      </c>
      <c r="I968" s="287"/>
      <c r="J968" s="288">
        <f>ROUND(I968*H968,2)</f>
        <v>0</v>
      </c>
      <c r="K968" s="284" t="s">
        <v>154</v>
      </c>
      <c r="L968" s="289"/>
      <c r="M968" s="290" t="s">
        <v>1</v>
      </c>
      <c r="N968" s="291" t="s">
        <v>42</v>
      </c>
      <c r="O968" s="92"/>
      <c r="P968" s="228">
        <f>O968*H968</f>
        <v>0</v>
      </c>
      <c r="Q968" s="228">
        <v>0.00014999999999999999</v>
      </c>
      <c r="R968" s="228">
        <f>Q968*H968</f>
        <v>0.00014999999999999999</v>
      </c>
      <c r="S968" s="228">
        <v>0</v>
      </c>
      <c r="T968" s="22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0" t="s">
        <v>425</v>
      </c>
      <c r="AT968" s="230" t="s">
        <v>358</v>
      </c>
      <c r="AU968" s="230" t="s">
        <v>86</v>
      </c>
      <c r="AY968" s="18" t="s">
        <v>145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8" t="s">
        <v>14</v>
      </c>
      <c r="BK968" s="231">
        <f>ROUND(I968*H968,2)</f>
        <v>0</v>
      </c>
      <c r="BL968" s="18" t="s">
        <v>296</v>
      </c>
      <c r="BM968" s="230" t="s">
        <v>805</v>
      </c>
    </row>
    <row r="969" s="2" customFormat="1">
      <c r="A969" s="39"/>
      <c r="B969" s="40"/>
      <c r="C969" s="41"/>
      <c r="D969" s="232" t="s">
        <v>157</v>
      </c>
      <c r="E969" s="41"/>
      <c r="F969" s="233" t="s">
        <v>804</v>
      </c>
      <c r="G969" s="41"/>
      <c r="H969" s="41"/>
      <c r="I969" s="234"/>
      <c r="J969" s="41"/>
      <c r="K969" s="41"/>
      <c r="L969" s="45"/>
      <c r="M969" s="235"/>
      <c r="N969" s="236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157</v>
      </c>
      <c r="AU969" s="18" t="s">
        <v>86</v>
      </c>
    </row>
    <row r="970" s="13" customFormat="1">
      <c r="A970" s="13"/>
      <c r="B970" s="239"/>
      <c r="C970" s="240"/>
      <c r="D970" s="232" t="s">
        <v>161</v>
      </c>
      <c r="E970" s="241" t="s">
        <v>1</v>
      </c>
      <c r="F970" s="242" t="s">
        <v>162</v>
      </c>
      <c r="G970" s="240"/>
      <c r="H970" s="241" t="s">
        <v>1</v>
      </c>
      <c r="I970" s="243"/>
      <c r="J970" s="240"/>
      <c r="K970" s="240"/>
      <c r="L970" s="244"/>
      <c r="M970" s="245"/>
      <c r="N970" s="246"/>
      <c r="O970" s="246"/>
      <c r="P970" s="246"/>
      <c r="Q970" s="246"/>
      <c r="R970" s="246"/>
      <c r="S970" s="246"/>
      <c r="T970" s="24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8" t="s">
        <v>161</v>
      </c>
      <c r="AU970" s="248" t="s">
        <v>86</v>
      </c>
      <c r="AV970" s="13" t="s">
        <v>14</v>
      </c>
      <c r="AW970" s="13" t="s">
        <v>33</v>
      </c>
      <c r="AX970" s="13" t="s">
        <v>77</v>
      </c>
      <c r="AY970" s="248" t="s">
        <v>145</v>
      </c>
    </row>
    <row r="971" s="13" customFormat="1">
      <c r="A971" s="13"/>
      <c r="B971" s="239"/>
      <c r="C971" s="240"/>
      <c r="D971" s="232" t="s">
        <v>161</v>
      </c>
      <c r="E971" s="241" t="s">
        <v>1</v>
      </c>
      <c r="F971" s="242" t="s">
        <v>245</v>
      </c>
      <c r="G971" s="240"/>
      <c r="H971" s="241" t="s">
        <v>1</v>
      </c>
      <c r="I971" s="243"/>
      <c r="J971" s="240"/>
      <c r="K971" s="240"/>
      <c r="L971" s="244"/>
      <c r="M971" s="245"/>
      <c r="N971" s="246"/>
      <c r="O971" s="246"/>
      <c r="P971" s="246"/>
      <c r="Q971" s="246"/>
      <c r="R971" s="246"/>
      <c r="S971" s="246"/>
      <c r="T971" s="24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8" t="s">
        <v>161</v>
      </c>
      <c r="AU971" s="248" t="s">
        <v>86</v>
      </c>
      <c r="AV971" s="13" t="s">
        <v>14</v>
      </c>
      <c r="AW971" s="13" t="s">
        <v>33</v>
      </c>
      <c r="AX971" s="13" t="s">
        <v>77</v>
      </c>
      <c r="AY971" s="248" t="s">
        <v>145</v>
      </c>
    </row>
    <row r="972" s="14" customFormat="1">
      <c r="A972" s="14"/>
      <c r="B972" s="249"/>
      <c r="C972" s="250"/>
      <c r="D972" s="232" t="s">
        <v>161</v>
      </c>
      <c r="E972" s="251" t="s">
        <v>1</v>
      </c>
      <c r="F972" s="252" t="s">
        <v>14</v>
      </c>
      <c r="G972" s="250"/>
      <c r="H972" s="253">
        <v>1</v>
      </c>
      <c r="I972" s="254"/>
      <c r="J972" s="250"/>
      <c r="K972" s="250"/>
      <c r="L972" s="255"/>
      <c r="M972" s="256"/>
      <c r="N972" s="257"/>
      <c r="O972" s="257"/>
      <c r="P972" s="257"/>
      <c r="Q972" s="257"/>
      <c r="R972" s="257"/>
      <c r="S972" s="257"/>
      <c r="T972" s="25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9" t="s">
        <v>161</v>
      </c>
      <c r="AU972" s="259" t="s">
        <v>86</v>
      </c>
      <c r="AV972" s="14" t="s">
        <v>86</v>
      </c>
      <c r="AW972" s="14" t="s">
        <v>33</v>
      </c>
      <c r="AX972" s="14" t="s">
        <v>77</v>
      </c>
      <c r="AY972" s="259" t="s">
        <v>145</v>
      </c>
    </row>
    <row r="973" s="15" customFormat="1">
      <c r="A973" s="15"/>
      <c r="B973" s="260"/>
      <c r="C973" s="261"/>
      <c r="D973" s="232" t="s">
        <v>161</v>
      </c>
      <c r="E973" s="262" t="s">
        <v>1</v>
      </c>
      <c r="F973" s="263" t="s">
        <v>165</v>
      </c>
      <c r="G973" s="261"/>
      <c r="H973" s="264">
        <v>1</v>
      </c>
      <c r="I973" s="265"/>
      <c r="J973" s="261"/>
      <c r="K973" s="261"/>
      <c r="L973" s="266"/>
      <c r="M973" s="267"/>
      <c r="N973" s="268"/>
      <c r="O973" s="268"/>
      <c r="P973" s="268"/>
      <c r="Q973" s="268"/>
      <c r="R973" s="268"/>
      <c r="S973" s="268"/>
      <c r="T973" s="269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0" t="s">
        <v>161</v>
      </c>
      <c r="AU973" s="270" t="s">
        <v>86</v>
      </c>
      <c r="AV973" s="15" t="s">
        <v>155</v>
      </c>
      <c r="AW973" s="15" t="s">
        <v>33</v>
      </c>
      <c r="AX973" s="15" t="s">
        <v>14</v>
      </c>
      <c r="AY973" s="270" t="s">
        <v>145</v>
      </c>
    </row>
    <row r="974" s="2" customFormat="1" ht="16.5" customHeight="1">
      <c r="A974" s="39"/>
      <c r="B974" s="40"/>
      <c r="C974" s="282" t="s">
        <v>806</v>
      </c>
      <c r="D974" s="282" t="s">
        <v>358</v>
      </c>
      <c r="E974" s="283" t="s">
        <v>807</v>
      </c>
      <c r="F974" s="284" t="s">
        <v>808</v>
      </c>
      <c r="G974" s="285" t="s">
        <v>234</v>
      </c>
      <c r="H974" s="286">
        <v>6</v>
      </c>
      <c r="I974" s="287"/>
      <c r="J974" s="288">
        <f>ROUND(I974*H974,2)</f>
        <v>0</v>
      </c>
      <c r="K974" s="284" t="s">
        <v>154</v>
      </c>
      <c r="L974" s="289"/>
      <c r="M974" s="290" t="s">
        <v>1</v>
      </c>
      <c r="N974" s="291" t="s">
        <v>42</v>
      </c>
      <c r="O974" s="92"/>
      <c r="P974" s="228">
        <f>O974*H974</f>
        <v>0</v>
      </c>
      <c r="Q974" s="228">
        <v>0.00014999999999999999</v>
      </c>
      <c r="R974" s="228">
        <f>Q974*H974</f>
        <v>0.00089999999999999998</v>
      </c>
      <c r="S974" s="228">
        <v>0</v>
      </c>
      <c r="T974" s="22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0" t="s">
        <v>425</v>
      </c>
      <c r="AT974" s="230" t="s">
        <v>358</v>
      </c>
      <c r="AU974" s="230" t="s">
        <v>86</v>
      </c>
      <c r="AY974" s="18" t="s">
        <v>145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8" t="s">
        <v>14</v>
      </c>
      <c r="BK974" s="231">
        <f>ROUND(I974*H974,2)</f>
        <v>0</v>
      </c>
      <c r="BL974" s="18" t="s">
        <v>296</v>
      </c>
      <c r="BM974" s="230" t="s">
        <v>809</v>
      </c>
    </row>
    <row r="975" s="2" customFormat="1">
      <c r="A975" s="39"/>
      <c r="B975" s="40"/>
      <c r="C975" s="41"/>
      <c r="D975" s="232" t="s">
        <v>157</v>
      </c>
      <c r="E975" s="41"/>
      <c r="F975" s="233" t="s">
        <v>808</v>
      </c>
      <c r="G975" s="41"/>
      <c r="H975" s="41"/>
      <c r="I975" s="234"/>
      <c r="J975" s="41"/>
      <c r="K975" s="41"/>
      <c r="L975" s="45"/>
      <c r="M975" s="235"/>
      <c r="N975" s="236"/>
      <c r="O975" s="92"/>
      <c r="P975" s="92"/>
      <c r="Q975" s="92"/>
      <c r="R975" s="92"/>
      <c r="S975" s="92"/>
      <c r="T975" s="9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157</v>
      </c>
      <c r="AU975" s="18" t="s">
        <v>86</v>
      </c>
    </row>
    <row r="976" s="13" customFormat="1">
      <c r="A976" s="13"/>
      <c r="B976" s="239"/>
      <c r="C976" s="240"/>
      <c r="D976" s="232" t="s">
        <v>161</v>
      </c>
      <c r="E976" s="241" t="s">
        <v>1</v>
      </c>
      <c r="F976" s="242" t="s">
        <v>162</v>
      </c>
      <c r="G976" s="240"/>
      <c r="H976" s="241" t="s">
        <v>1</v>
      </c>
      <c r="I976" s="243"/>
      <c r="J976" s="240"/>
      <c r="K976" s="240"/>
      <c r="L976" s="244"/>
      <c r="M976" s="245"/>
      <c r="N976" s="246"/>
      <c r="O976" s="246"/>
      <c r="P976" s="246"/>
      <c r="Q976" s="246"/>
      <c r="R976" s="246"/>
      <c r="S976" s="246"/>
      <c r="T976" s="24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8" t="s">
        <v>161</v>
      </c>
      <c r="AU976" s="248" t="s">
        <v>86</v>
      </c>
      <c r="AV976" s="13" t="s">
        <v>14</v>
      </c>
      <c r="AW976" s="13" t="s">
        <v>33</v>
      </c>
      <c r="AX976" s="13" t="s">
        <v>77</v>
      </c>
      <c r="AY976" s="248" t="s">
        <v>145</v>
      </c>
    </row>
    <row r="977" s="13" customFormat="1">
      <c r="A977" s="13"/>
      <c r="B977" s="239"/>
      <c r="C977" s="240"/>
      <c r="D977" s="232" t="s">
        <v>161</v>
      </c>
      <c r="E977" s="241" t="s">
        <v>1</v>
      </c>
      <c r="F977" s="242" t="s">
        <v>163</v>
      </c>
      <c r="G977" s="240"/>
      <c r="H977" s="241" t="s">
        <v>1</v>
      </c>
      <c r="I977" s="243"/>
      <c r="J977" s="240"/>
      <c r="K977" s="240"/>
      <c r="L977" s="244"/>
      <c r="M977" s="245"/>
      <c r="N977" s="246"/>
      <c r="O977" s="246"/>
      <c r="P977" s="246"/>
      <c r="Q977" s="246"/>
      <c r="R977" s="246"/>
      <c r="S977" s="246"/>
      <c r="T977" s="24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8" t="s">
        <v>161</v>
      </c>
      <c r="AU977" s="248" t="s">
        <v>86</v>
      </c>
      <c r="AV977" s="13" t="s">
        <v>14</v>
      </c>
      <c r="AW977" s="13" t="s">
        <v>33</v>
      </c>
      <c r="AX977" s="13" t="s">
        <v>77</v>
      </c>
      <c r="AY977" s="248" t="s">
        <v>145</v>
      </c>
    </row>
    <row r="978" s="14" customFormat="1">
      <c r="A978" s="14"/>
      <c r="B978" s="249"/>
      <c r="C978" s="250"/>
      <c r="D978" s="232" t="s">
        <v>161</v>
      </c>
      <c r="E978" s="251" t="s">
        <v>1</v>
      </c>
      <c r="F978" s="252" t="s">
        <v>14</v>
      </c>
      <c r="G978" s="250"/>
      <c r="H978" s="253">
        <v>1</v>
      </c>
      <c r="I978" s="254"/>
      <c r="J978" s="250"/>
      <c r="K978" s="250"/>
      <c r="L978" s="255"/>
      <c r="M978" s="256"/>
      <c r="N978" s="257"/>
      <c r="O978" s="257"/>
      <c r="P978" s="257"/>
      <c r="Q978" s="257"/>
      <c r="R978" s="257"/>
      <c r="S978" s="257"/>
      <c r="T978" s="25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9" t="s">
        <v>161</v>
      </c>
      <c r="AU978" s="259" t="s">
        <v>86</v>
      </c>
      <c r="AV978" s="14" t="s">
        <v>86</v>
      </c>
      <c r="AW978" s="14" t="s">
        <v>33</v>
      </c>
      <c r="AX978" s="14" t="s">
        <v>77</v>
      </c>
      <c r="AY978" s="259" t="s">
        <v>145</v>
      </c>
    </row>
    <row r="979" s="13" customFormat="1">
      <c r="A979" s="13"/>
      <c r="B979" s="239"/>
      <c r="C979" s="240"/>
      <c r="D979" s="232" t="s">
        <v>161</v>
      </c>
      <c r="E979" s="241" t="s">
        <v>1</v>
      </c>
      <c r="F979" s="242" t="s">
        <v>258</v>
      </c>
      <c r="G979" s="240"/>
      <c r="H979" s="241" t="s">
        <v>1</v>
      </c>
      <c r="I979" s="243"/>
      <c r="J979" s="240"/>
      <c r="K979" s="240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161</v>
      </c>
      <c r="AU979" s="248" t="s">
        <v>86</v>
      </c>
      <c r="AV979" s="13" t="s">
        <v>14</v>
      </c>
      <c r="AW979" s="13" t="s">
        <v>33</v>
      </c>
      <c r="AX979" s="13" t="s">
        <v>77</v>
      </c>
      <c r="AY979" s="248" t="s">
        <v>145</v>
      </c>
    </row>
    <row r="980" s="14" customFormat="1">
      <c r="A980" s="14"/>
      <c r="B980" s="249"/>
      <c r="C980" s="250"/>
      <c r="D980" s="232" t="s">
        <v>161</v>
      </c>
      <c r="E980" s="251" t="s">
        <v>1</v>
      </c>
      <c r="F980" s="252" t="s">
        <v>14</v>
      </c>
      <c r="G980" s="250"/>
      <c r="H980" s="253">
        <v>1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161</v>
      </c>
      <c r="AU980" s="259" t="s">
        <v>86</v>
      </c>
      <c r="AV980" s="14" t="s">
        <v>86</v>
      </c>
      <c r="AW980" s="14" t="s">
        <v>33</v>
      </c>
      <c r="AX980" s="14" t="s">
        <v>77</v>
      </c>
      <c r="AY980" s="259" t="s">
        <v>145</v>
      </c>
    </row>
    <row r="981" s="13" customFormat="1">
      <c r="A981" s="13"/>
      <c r="B981" s="239"/>
      <c r="C981" s="240"/>
      <c r="D981" s="232" t="s">
        <v>161</v>
      </c>
      <c r="E981" s="241" t="s">
        <v>1</v>
      </c>
      <c r="F981" s="242" t="s">
        <v>263</v>
      </c>
      <c r="G981" s="240"/>
      <c r="H981" s="241" t="s">
        <v>1</v>
      </c>
      <c r="I981" s="243"/>
      <c r="J981" s="240"/>
      <c r="K981" s="240"/>
      <c r="L981" s="244"/>
      <c r="M981" s="245"/>
      <c r="N981" s="246"/>
      <c r="O981" s="246"/>
      <c r="P981" s="246"/>
      <c r="Q981" s="246"/>
      <c r="R981" s="246"/>
      <c r="S981" s="246"/>
      <c r="T981" s="24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8" t="s">
        <v>161</v>
      </c>
      <c r="AU981" s="248" t="s">
        <v>86</v>
      </c>
      <c r="AV981" s="13" t="s">
        <v>14</v>
      </c>
      <c r="AW981" s="13" t="s">
        <v>33</v>
      </c>
      <c r="AX981" s="13" t="s">
        <v>77</v>
      </c>
      <c r="AY981" s="248" t="s">
        <v>145</v>
      </c>
    </row>
    <row r="982" s="14" customFormat="1">
      <c r="A982" s="14"/>
      <c r="B982" s="249"/>
      <c r="C982" s="250"/>
      <c r="D982" s="232" t="s">
        <v>161</v>
      </c>
      <c r="E982" s="251" t="s">
        <v>1</v>
      </c>
      <c r="F982" s="252" t="s">
        <v>240</v>
      </c>
      <c r="G982" s="250"/>
      <c r="H982" s="253">
        <v>2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9" t="s">
        <v>161</v>
      </c>
      <c r="AU982" s="259" t="s">
        <v>86</v>
      </c>
      <c r="AV982" s="14" t="s">
        <v>86</v>
      </c>
      <c r="AW982" s="14" t="s">
        <v>33</v>
      </c>
      <c r="AX982" s="14" t="s">
        <v>77</v>
      </c>
      <c r="AY982" s="259" t="s">
        <v>145</v>
      </c>
    </row>
    <row r="983" s="13" customFormat="1">
      <c r="A983" s="13"/>
      <c r="B983" s="239"/>
      <c r="C983" s="240"/>
      <c r="D983" s="232" t="s">
        <v>161</v>
      </c>
      <c r="E983" s="241" t="s">
        <v>1</v>
      </c>
      <c r="F983" s="242" t="s">
        <v>265</v>
      </c>
      <c r="G983" s="240"/>
      <c r="H983" s="241" t="s">
        <v>1</v>
      </c>
      <c r="I983" s="243"/>
      <c r="J983" s="240"/>
      <c r="K983" s="240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161</v>
      </c>
      <c r="AU983" s="248" t="s">
        <v>86</v>
      </c>
      <c r="AV983" s="13" t="s">
        <v>14</v>
      </c>
      <c r="AW983" s="13" t="s">
        <v>33</v>
      </c>
      <c r="AX983" s="13" t="s">
        <v>77</v>
      </c>
      <c r="AY983" s="248" t="s">
        <v>145</v>
      </c>
    </row>
    <row r="984" s="14" customFormat="1">
      <c r="A984" s="14"/>
      <c r="B984" s="249"/>
      <c r="C984" s="250"/>
      <c r="D984" s="232" t="s">
        <v>161</v>
      </c>
      <c r="E984" s="251" t="s">
        <v>1</v>
      </c>
      <c r="F984" s="252" t="s">
        <v>14</v>
      </c>
      <c r="G984" s="250"/>
      <c r="H984" s="253">
        <v>1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161</v>
      </c>
      <c r="AU984" s="259" t="s">
        <v>86</v>
      </c>
      <c r="AV984" s="14" t="s">
        <v>86</v>
      </c>
      <c r="AW984" s="14" t="s">
        <v>33</v>
      </c>
      <c r="AX984" s="14" t="s">
        <v>77</v>
      </c>
      <c r="AY984" s="259" t="s">
        <v>145</v>
      </c>
    </row>
    <row r="985" s="13" customFormat="1">
      <c r="A985" s="13"/>
      <c r="B985" s="239"/>
      <c r="C985" s="240"/>
      <c r="D985" s="232" t="s">
        <v>161</v>
      </c>
      <c r="E985" s="241" t="s">
        <v>1</v>
      </c>
      <c r="F985" s="242" t="s">
        <v>246</v>
      </c>
      <c r="G985" s="240"/>
      <c r="H985" s="241" t="s">
        <v>1</v>
      </c>
      <c r="I985" s="243"/>
      <c r="J985" s="240"/>
      <c r="K985" s="240"/>
      <c r="L985" s="244"/>
      <c r="M985" s="245"/>
      <c r="N985" s="246"/>
      <c r="O985" s="246"/>
      <c r="P985" s="246"/>
      <c r="Q985" s="246"/>
      <c r="R985" s="246"/>
      <c r="S985" s="246"/>
      <c r="T985" s="24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8" t="s">
        <v>161</v>
      </c>
      <c r="AU985" s="248" t="s">
        <v>86</v>
      </c>
      <c r="AV985" s="13" t="s">
        <v>14</v>
      </c>
      <c r="AW985" s="13" t="s">
        <v>33</v>
      </c>
      <c r="AX985" s="13" t="s">
        <v>77</v>
      </c>
      <c r="AY985" s="248" t="s">
        <v>145</v>
      </c>
    </row>
    <row r="986" s="14" customFormat="1">
      <c r="A986" s="14"/>
      <c r="B986" s="249"/>
      <c r="C986" s="250"/>
      <c r="D986" s="232" t="s">
        <v>161</v>
      </c>
      <c r="E986" s="251" t="s">
        <v>1</v>
      </c>
      <c r="F986" s="252" t="s">
        <v>14</v>
      </c>
      <c r="G986" s="250"/>
      <c r="H986" s="253">
        <v>1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9" t="s">
        <v>161</v>
      </c>
      <c r="AU986" s="259" t="s">
        <v>86</v>
      </c>
      <c r="AV986" s="14" t="s">
        <v>86</v>
      </c>
      <c r="AW986" s="14" t="s">
        <v>33</v>
      </c>
      <c r="AX986" s="14" t="s">
        <v>77</v>
      </c>
      <c r="AY986" s="259" t="s">
        <v>145</v>
      </c>
    </row>
    <row r="987" s="15" customFormat="1">
      <c r="A987" s="15"/>
      <c r="B987" s="260"/>
      <c r="C987" s="261"/>
      <c r="D987" s="232" t="s">
        <v>161</v>
      </c>
      <c r="E987" s="262" t="s">
        <v>1</v>
      </c>
      <c r="F987" s="263" t="s">
        <v>165</v>
      </c>
      <c r="G987" s="261"/>
      <c r="H987" s="264">
        <v>6</v>
      </c>
      <c r="I987" s="265"/>
      <c r="J987" s="261"/>
      <c r="K987" s="261"/>
      <c r="L987" s="266"/>
      <c r="M987" s="267"/>
      <c r="N987" s="268"/>
      <c r="O987" s="268"/>
      <c r="P987" s="268"/>
      <c r="Q987" s="268"/>
      <c r="R987" s="268"/>
      <c r="S987" s="268"/>
      <c r="T987" s="26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0" t="s">
        <v>161</v>
      </c>
      <c r="AU987" s="270" t="s">
        <v>86</v>
      </c>
      <c r="AV987" s="15" t="s">
        <v>155</v>
      </c>
      <c r="AW987" s="15" t="s">
        <v>33</v>
      </c>
      <c r="AX987" s="15" t="s">
        <v>14</v>
      </c>
      <c r="AY987" s="270" t="s">
        <v>145</v>
      </c>
    </row>
    <row r="988" s="2" customFormat="1" ht="24.15" customHeight="1">
      <c r="A988" s="39"/>
      <c r="B988" s="40"/>
      <c r="C988" s="219" t="s">
        <v>810</v>
      </c>
      <c r="D988" s="219" t="s">
        <v>150</v>
      </c>
      <c r="E988" s="220" t="s">
        <v>811</v>
      </c>
      <c r="F988" s="221" t="s">
        <v>812</v>
      </c>
      <c r="G988" s="222" t="s">
        <v>234</v>
      </c>
      <c r="H988" s="223">
        <v>7</v>
      </c>
      <c r="I988" s="224"/>
      <c r="J988" s="225">
        <f>ROUND(I988*H988,2)</f>
        <v>0</v>
      </c>
      <c r="K988" s="221" t="s">
        <v>154</v>
      </c>
      <c r="L988" s="45"/>
      <c r="M988" s="226" t="s">
        <v>1</v>
      </c>
      <c r="N988" s="227" t="s">
        <v>42</v>
      </c>
      <c r="O988" s="92"/>
      <c r="P988" s="228">
        <f>O988*H988</f>
        <v>0</v>
      </c>
      <c r="Q988" s="228">
        <v>0</v>
      </c>
      <c r="R988" s="228">
        <f>Q988*H988</f>
        <v>0</v>
      </c>
      <c r="S988" s="228">
        <v>0.024</v>
      </c>
      <c r="T988" s="229">
        <f>S988*H988</f>
        <v>0.16800000000000001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0" t="s">
        <v>155</v>
      </c>
      <c r="AT988" s="230" t="s">
        <v>150</v>
      </c>
      <c r="AU988" s="230" t="s">
        <v>86</v>
      </c>
      <c r="AY988" s="18" t="s">
        <v>145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8" t="s">
        <v>14</v>
      </c>
      <c r="BK988" s="231">
        <f>ROUND(I988*H988,2)</f>
        <v>0</v>
      </c>
      <c r="BL988" s="18" t="s">
        <v>155</v>
      </c>
      <c r="BM988" s="230" t="s">
        <v>813</v>
      </c>
    </row>
    <row r="989" s="2" customFormat="1">
      <c r="A989" s="39"/>
      <c r="B989" s="40"/>
      <c r="C989" s="41"/>
      <c r="D989" s="232" t="s">
        <v>157</v>
      </c>
      <c r="E989" s="41"/>
      <c r="F989" s="233" t="s">
        <v>814</v>
      </c>
      <c r="G989" s="41"/>
      <c r="H989" s="41"/>
      <c r="I989" s="234"/>
      <c r="J989" s="41"/>
      <c r="K989" s="41"/>
      <c r="L989" s="45"/>
      <c r="M989" s="235"/>
      <c r="N989" s="236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157</v>
      </c>
      <c r="AU989" s="18" t="s">
        <v>86</v>
      </c>
    </row>
    <row r="990" s="2" customFormat="1">
      <c r="A990" s="39"/>
      <c r="B990" s="40"/>
      <c r="C990" s="41"/>
      <c r="D990" s="237" t="s">
        <v>159</v>
      </c>
      <c r="E990" s="41"/>
      <c r="F990" s="238" t="s">
        <v>815</v>
      </c>
      <c r="G990" s="41"/>
      <c r="H990" s="41"/>
      <c r="I990" s="234"/>
      <c r="J990" s="41"/>
      <c r="K990" s="41"/>
      <c r="L990" s="45"/>
      <c r="M990" s="235"/>
      <c r="N990" s="236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159</v>
      </c>
      <c r="AU990" s="18" t="s">
        <v>86</v>
      </c>
    </row>
    <row r="991" s="13" customFormat="1">
      <c r="A991" s="13"/>
      <c r="B991" s="239"/>
      <c r="C991" s="240"/>
      <c r="D991" s="232" t="s">
        <v>161</v>
      </c>
      <c r="E991" s="241" t="s">
        <v>1</v>
      </c>
      <c r="F991" s="242" t="s">
        <v>162</v>
      </c>
      <c r="G991" s="240"/>
      <c r="H991" s="241" t="s">
        <v>1</v>
      </c>
      <c r="I991" s="243"/>
      <c r="J991" s="240"/>
      <c r="K991" s="240"/>
      <c r="L991" s="244"/>
      <c r="M991" s="245"/>
      <c r="N991" s="246"/>
      <c r="O991" s="246"/>
      <c r="P991" s="246"/>
      <c r="Q991" s="246"/>
      <c r="R991" s="246"/>
      <c r="S991" s="246"/>
      <c r="T991" s="24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8" t="s">
        <v>161</v>
      </c>
      <c r="AU991" s="248" t="s">
        <v>86</v>
      </c>
      <c r="AV991" s="13" t="s">
        <v>14</v>
      </c>
      <c r="AW991" s="13" t="s">
        <v>33</v>
      </c>
      <c r="AX991" s="13" t="s">
        <v>77</v>
      </c>
      <c r="AY991" s="248" t="s">
        <v>145</v>
      </c>
    </row>
    <row r="992" s="13" customFormat="1">
      <c r="A992" s="13"/>
      <c r="B992" s="239"/>
      <c r="C992" s="240"/>
      <c r="D992" s="232" t="s">
        <v>161</v>
      </c>
      <c r="E992" s="241" t="s">
        <v>1</v>
      </c>
      <c r="F992" s="242" t="s">
        <v>457</v>
      </c>
      <c r="G992" s="240"/>
      <c r="H992" s="241" t="s">
        <v>1</v>
      </c>
      <c r="I992" s="243"/>
      <c r="J992" s="240"/>
      <c r="K992" s="240"/>
      <c r="L992" s="244"/>
      <c r="M992" s="245"/>
      <c r="N992" s="246"/>
      <c r="O992" s="246"/>
      <c r="P992" s="246"/>
      <c r="Q992" s="246"/>
      <c r="R992" s="246"/>
      <c r="S992" s="246"/>
      <c r="T992" s="24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8" t="s">
        <v>161</v>
      </c>
      <c r="AU992" s="248" t="s">
        <v>86</v>
      </c>
      <c r="AV992" s="13" t="s">
        <v>14</v>
      </c>
      <c r="AW992" s="13" t="s">
        <v>33</v>
      </c>
      <c r="AX992" s="13" t="s">
        <v>77</v>
      </c>
      <c r="AY992" s="248" t="s">
        <v>145</v>
      </c>
    </row>
    <row r="993" s="14" customFormat="1">
      <c r="A993" s="14"/>
      <c r="B993" s="249"/>
      <c r="C993" s="250"/>
      <c r="D993" s="232" t="s">
        <v>161</v>
      </c>
      <c r="E993" s="251" t="s">
        <v>1</v>
      </c>
      <c r="F993" s="252" t="s">
        <v>14</v>
      </c>
      <c r="G993" s="250"/>
      <c r="H993" s="253">
        <v>1</v>
      </c>
      <c r="I993" s="254"/>
      <c r="J993" s="250"/>
      <c r="K993" s="250"/>
      <c r="L993" s="255"/>
      <c r="M993" s="256"/>
      <c r="N993" s="257"/>
      <c r="O993" s="257"/>
      <c r="P993" s="257"/>
      <c r="Q993" s="257"/>
      <c r="R993" s="257"/>
      <c r="S993" s="257"/>
      <c r="T993" s="25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9" t="s">
        <v>161</v>
      </c>
      <c r="AU993" s="259" t="s">
        <v>86</v>
      </c>
      <c r="AV993" s="14" t="s">
        <v>86</v>
      </c>
      <c r="AW993" s="14" t="s">
        <v>33</v>
      </c>
      <c r="AX993" s="14" t="s">
        <v>77</v>
      </c>
      <c r="AY993" s="259" t="s">
        <v>145</v>
      </c>
    </row>
    <row r="994" s="13" customFormat="1">
      <c r="A994" s="13"/>
      <c r="B994" s="239"/>
      <c r="C994" s="240"/>
      <c r="D994" s="232" t="s">
        <v>161</v>
      </c>
      <c r="E994" s="241" t="s">
        <v>1</v>
      </c>
      <c r="F994" s="242" t="s">
        <v>458</v>
      </c>
      <c r="G994" s="240"/>
      <c r="H994" s="241" t="s">
        <v>1</v>
      </c>
      <c r="I994" s="243"/>
      <c r="J994" s="240"/>
      <c r="K994" s="240"/>
      <c r="L994" s="244"/>
      <c r="M994" s="245"/>
      <c r="N994" s="246"/>
      <c r="O994" s="246"/>
      <c r="P994" s="246"/>
      <c r="Q994" s="246"/>
      <c r="R994" s="246"/>
      <c r="S994" s="246"/>
      <c r="T994" s="24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8" t="s">
        <v>161</v>
      </c>
      <c r="AU994" s="248" t="s">
        <v>86</v>
      </c>
      <c r="AV994" s="13" t="s">
        <v>14</v>
      </c>
      <c r="AW994" s="13" t="s">
        <v>33</v>
      </c>
      <c r="AX994" s="13" t="s">
        <v>77</v>
      </c>
      <c r="AY994" s="248" t="s">
        <v>145</v>
      </c>
    </row>
    <row r="995" s="14" customFormat="1">
      <c r="A995" s="14"/>
      <c r="B995" s="249"/>
      <c r="C995" s="250"/>
      <c r="D995" s="232" t="s">
        <v>161</v>
      </c>
      <c r="E995" s="251" t="s">
        <v>1</v>
      </c>
      <c r="F995" s="252" t="s">
        <v>14</v>
      </c>
      <c r="G995" s="250"/>
      <c r="H995" s="253">
        <v>1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9" t="s">
        <v>161</v>
      </c>
      <c r="AU995" s="259" t="s">
        <v>86</v>
      </c>
      <c r="AV995" s="14" t="s">
        <v>86</v>
      </c>
      <c r="AW995" s="14" t="s">
        <v>33</v>
      </c>
      <c r="AX995" s="14" t="s">
        <v>77</v>
      </c>
      <c r="AY995" s="259" t="s">
        <v>145</v>
      </c>
    </row>
    <row r="996" s="13" customFormat="1">
      <c r="A996" s="13"/>
      <c r="B996" s="239"/>
      <c r="C996" s="240"/>
      <c r="D996" s="232" t="s">
        <v>161</v>
      </c>
      <c r="E996" s="241" t="s">
        <v>1</v>
      </c>
      <c r="F996" s="242" t="s">
        <v>258</v>
      </c>
      <c r="G996" s="240"/>
      <c r="H996" s="241" t="s">
        <v>1</v>
      </c>
      <c r="I996" s="243"/>
      <c r="J996" s="240"/>
      <c r="K996" s="240"/>
      <c r="L996" s="244"/>
      <c r="M996" s="245"/>
      <c r="N996" s="246"/>
      <c r="O996" s="246"/>
      <c r="P996" s="246"/>
      <c r="Q996" s="246"/>
      <c r="R996" s="246"/>
      <c r="S996" s="246"/>
      <c r="T996" s="24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8" t="s">
        <v>161</v>
      </c>
      <c r="AU996" s="248" t="s">
        <v>86</v>
      </c>
      <c r="AV996" s="13" t="s">
        <v>14</v>
      </c>
      <c r="AW996" s="13" t="s">
        <v>33</v>
      </c>
      <c r="AX996" s="13" t="s">
        <v>77</v>
      </c>
      <c r="AY996" s="248" t="s">
        <v>145</v>
      </c>
    </row>
    <row r="997" s="14" customFormat="1">
      <c r="A997" s="14"/>
      <c r="B997" s="249"/>
      <c r="C997" s="250"/>
      <c r="D997" s="232" t="s">
        <v>161</v>
      </c>
      <c r="E997" s="251" t="s">
        <v>1</v>
      </c>
      <c r="F997" s="252" t="s">
        <v>14</v>
      </c>
      <c r="G997" s="250"/>
      <c r="H997" s="253">
        <v>1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161</v>
      </c>
      <c r="AU997" s="259" t="s">
        <v>86</v>
      </c>
      <c r="AV997" s="14" t="s">
        <v>86</v>
      </c>
      <c r="AW997" s="14" t="s">
        <v>33</v>
      </c>
      <c r="AX997" s="14" t="s">
        <v>77</v>
      </c>
      <c r="AY997" s="259" t="s">
        <v>145</v>
      </c>
    </row>
    <row r="998" s="13" customFormat="1">
      <c r="A998" s="13"/>
      <c r="B998" s="239"/>
      <c r="C998" s="240"/>
      <c r="D998" s="232" t="s">
        <v>161</v>
      </c>
      <c r="E998" s="241" t="s">
        <v>1</v>
      </c>
      <c r="F998" s="242" t="s">
        <v>459</v>
      </c>
      <c r="G998" s="240"/>
      <c r="H998" s="241" t="s">
        <v>1</v>
      </c>
      <c r="I998" s="243"/>
      <c r="J998" s="240"/>
      <c r="K998" s="240"/>
      <c r="L998" s="244"/>
      <c r="M998" s="245"/>
      <c r="N998" s="246"/>
      <c r="O998" s="246"/>
      <c r="P998" s="246"/>
      <c r="Q998" s="246"/>
      <c r="R998" s="246"/>
      <c r="S998" s="246"/>
      <c r="T998" s="24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8" t="s">
        <v>161</v>
      </c>
      <c r="AU998" s="248" t="s">
        <v>86</v>
      </c>
      <c r="AV998" s="13" t="s">
        <v>14</v>
      </c>
      <c r="AW998" s="13" t="s">
        <v>33</v>
      </c>
      <c r="AX998" s="13" t="s">
        <v>77</v>
      </c>
      <c r="AY998" s="248" t="s">
        <v>145</v>
      </c>
    </row>
    <row r="999" s="14" customFormat="1">
      <c r="A999" s="14"/>
      <c r="B999" s="249"/>
      <c r="C999" s="250"/>
      <c r="D999" s="232" t="s">
        <v>161</v>
      </c>
      <c r="E999" s="251" t="s">
        <v>1</v>
      </c>
      <c r="F999" s="252" t="s">
        <v>14</v>
      </c>
      <c r="G999" s="250"/>
      <c r="H999" s="253">
        <v>1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161</v>
      </c>
      <c r="AU999" s="259" t="s">
        <v>86</v>
      </c>
      <c r="AV999" s="14" t="s">
        <v>86</v>
      </c>
      <c r="AW999" s="14" t="s">
        <v>33</v>
      </c>
      <c r="AX999" s="14" t="s">
        <v>77</v>
      </c>
      <c r="AY999" s="259" t="s">
        <v>145</v>
      </c>
    </row>
    <row r="1000" s="13" customFormat="1">
      <c r="A1000" s="13"/>
      <c r="B1000" s="239"/>
      <c r="C1000" s="240"/>
      <c r="D1000" s="232" t="s">
        <v>161</v>
      </c>
      <c r="E1000" s="241" t="s">
        <v>1</v>
      </c>
      <c r="F1000" s="242" t="s">
        <v>460</v>
      </c>
      <c r="G1000" s="240"/>
      <c r="H1000" s="241" t="s">
        <v>1</v>
      </c>
      <c r="I1000" s="243"/>
      <c r="J1000" s="240"/>
      <c r="K1000" s="240"/>
      <c r="L1000" s="244"/>
      <c r="M1000" s="245"/>
      <c r="N1000" s="246"/>
      <c r="O1000" s="246"/>
      <c r="P1000" s="246"/>
      <c r="Q1000" s="246"/>
      <c r="R1000" s="246"/>
      <c r="S1000" s="246"/>
      <c r="T1000" s="24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8" t="s">
        <v>161</v>
      </c>
      <c r="AU1000" s="248" t="s">
        <v>86</v>
      </c>
      <c r="AV1000" s="13" t="s">
        <v>14</v>
      </c>
      <c r="AW1000" s="13" t="s">
        <v>33</v>
      </c>
      <c r="AX1000" s="13" t="s">
        <v>77</v>
      </c>
      <c r="AY1000" s="248" t="s">
        <v>145</v>
      </c>
    </row>
    <row r="1001" s="14" customFormat="1">
      <c r="A1001" s="14"/>
      <c r="B1001" s="249"/>
      <c r="C1001" s="250"/>
      <c r="D1001" s="232" t="s">
        <v>161</v>
      </c>
      <c r="E1001" s="251" t="s">
        <v>1</v>
      </c>
      <c r="F1001" s="252" t="s">
        <v>14</v>
      </c>
      <c r="G1001" s="250"/>
      <c r="H1001" s="253">
        <v>1</v>
      </c>
      <c r="I1001" s="254"/>
      <c r="J1001" s="250"/>
      <c r="K1001" s="250"/>
      <c r="L1001" s="255"/>
      <c r="M1001" s="256"/>
      <c r="N1001" s="257"/>
      <c r="O1001" s="257"/>
      <c r="P1001" s="257"/>
      <c r="Q1001" s="257"/>
      <c r="R1001" s="257"/>
      <c r="S1001" s="257"/>
      <c r="T1001" s="25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9" t="s">
        <v>161</v>
      </c>
      <c r="AU1001" s="259" t="s">
        <v>86</v>
      </c>
      <c r="AV1001" s="14" t="s">
        <v>86</v>
      </c>
      <c r="AW1001" s="14" t="s">
        <v>33</v>
      </c>
      <c r="AX1001" s="14" t="s">
        <v>77</v>
      </c>
      <c r="AY1001" s="259" t="s">
        <v>145</v>
      </c>
    </row>
    <row r="1002" s="13" customFormat="1">
      <c r="A1002" s="13"/>
      <c r="B1002" s="239"/>
      <c r="C1002" s="240"/>
      <c r="D1002" s="232" t="s">
        <v>161</v>
      </c>
      <c r="E1002" s="241" t="s">
        <v>1</v>
      </c>
      <c r="F1002" s="242" t="s">
        <v>461</v>
      </c>
      <c r="G1002" s="240"/>
      <c r="H1002" s="241" t="s">
        <v>1</v>
      </c>
      <c r="I1002" s="243"/>
      <c r="J1002" s="240"/>
      <c r="K1002" s="240"/>
      <c r="L1002" s="244"/>
      <c r="M1002" s="245"/>
      <c r="N1002" s="246"/>
      <c r="O1002" s="246"/>
      <c r="P1002" s="246"/>
      <c r="Q1002" s="246"/>
      <c r="R1002" s="246"/>
      <c r="S1002" s="246"/>
      <c r="T1002" s="24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8" t="s">
        <v>161</v>
      </c>
      <c r="AU1002" s="248" t="s">
        <v>86</v>
      </c>
      <c r="AV1002" s="13" t="s">
        <v>14</v>
      </c>
      <c r="AW1002" s="13" t="s">
        <v>33</v>
      </c>
      <c r="AX1002" s="13" t="s">
        <v>77</v>
      </c>
      <c r="AY1002" s="248" t="s">
        <v>145</v>
      </c>
    </row>
    <row r="1003" s="14" customFormat="1">
      <c r="A1003" s="14"/>
      <c r="B1003" s="249"/>
      <c r="C1003" s="250"/>
      <c r="D1003" s="232" t="s">
        <v>161</v>
      </c>
      <c r="E1003" s="251" t="s">
        <v>1</v>
      </c>
      <c r="F1003" s="252" t="s">
        <v>14</v>
      </c>
      <c r="G1003" s="250"/>
      <c r="H1003" s="253">
        <v>1</v>
      </c>
      <c r="I1003" s="254"/>
      <c r="J1003" s="250"/>
      <c r="K1003" s="250"/>
      <c r="L1003" s="255"/>
      <c r="M1003" s="256"/>
      <c r="N1003" s="257"/>
      <c r="O1003" s="257"/>
      <c r="P1003" s="257"/>
      <c r="Q1003" s="257"/>
      <c r="R1003" s="257"/>
      <c r="S1003" s="257"/>
      <c r="T1003" s="25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9" t="s">
        <v>161</v>
      </c>
      <c r="AU1003" s="259" t="s">
        <v>86</v>
      </c>
      <c r="AV1003" s="14" t="s">
        <v>86</v>
      </c>
      <c r="AW1003" s="14" t="s">
        <v>33</v>
      </c>
      <c r="AX1003" s="14" t="s">
        <v>77</v>
      </c>
      <c r="AY1003" s="259" t="s">
        <v>145</v>
      </c>
    </row>
    <row r="1004" s="13" customFormat="1">
      <c r="A1004" s="13"/>
      <c r="B1004" s="239"/>
      <c r="C1004" s="240"/>
      <c r="D1004" s="232" t="s">
        <v>161</v>
      </c>
      <c r="E1004" s="241" t="s">
        <v>1</v>
      </c>
      <c r="F1004" s="242" t="s">
        <v>462</v>
      </c>
      <c r="G1004" s="240"/>
      <c r="H1004" s="241" t="s">
        <v>1</v>
      </c>
      <c r="I1004" s="243"/>
      <c r="J1004" s="240"/>
      <c r="K1004" s="240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161</v>
      </c>
      <c r="AU1004" s="248" t="s">
        <v>86</v>
      </c>
      <c r="AV1004" s="13" t="s">
        <v>14</v>
      </c>
      <c r="AW1004" s="13" t="s">
        <v>33</v>
      </c>
      <c r="AX1004" s="13" t="s">
        <v>77</v>
      </c>
      <c r="AY1004" s="248" t="s">
        <v>145</v>
      </c>
    </row>
    <row r="1005" s="14" customFormat="1">
      <c r="A1005" s="14"/>
      <c r="B1005" s="249"/>
      <c r="C1005" s="250"/>
      <c r="D1005" s="232" t="s">
        <v>161</v>
      </c>
      <c r="E1005" s="251" t="s">
        <v>1</v>
      </c>
      <c r="F1005" s="252" t="s">
        <v>14</v>
      </c>
      <c r="G1005" s="250"/>
      <c r="H1005" s="253">
        <v>1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161</v>
      </c>
      <c r="AU1005" s="259" t="s">
        <v>86</v>
      </c>
      <c r="AV1005" s="14" t="s">
        <v>86</v>
      </c>
      <c r="AW1005" s="14" t="s">
        <v>33</v>
      </c>
      <c r="AX1005" s="14" t="s">
        <v>77</v>
      </c>
      <c r="AY1005" s="259" t="s">
        <v>145</v>
      </c>
    </row>
    <row r="1006" s="15" customFormat="1">
      <c r="A1006" s="15"/>
      <c r="B1006" s="260"/>
      <c r="C1006" s="261"/>
      <c r="D1006" s="232" t="s">
        <v>161</v>
      </c>
      <c r="E1006" s="262" t="s">
        <v>1</v>
      </c>
      <c r="F1006" s="263" t="s">
        <v>165</v>
      </c>
      <c r="G1006" s="261"/>
      <c r="H1006" s="264">
        <v>7</v>
      </c>
      <c r="I1006" s="265"/>
      <c r="J1006" s="261"/>
      <c r="K1006" s="261"/>
      <c r="L1006" s="266"/>
      <c r="M1006" s="267"/>
      <c r="N1006" s="268"/>
      <c r="O1006" s="268"/>
      <c r="P1006" s="268"/>
      <c r="Q1006" s="268"/>
      <c r="R1006" s="268"/>
      <c r="S1006" s="268"/>
      <c r="T1006" s="269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0" t="s">
        <v>161</v>
      </c>
      <c r="AU1006" s="270" t="s">
        <v>86</v>
      </c>
      <c r="AV1006" s="15" t="s">
        <v>155</v>
      </c>
      <c r="AW1006" s="15" t="s">
        <v>33</v>
      </c>
      <c r="AX1006" s="15" t="s">
        <v>14</v>
      </c>
      <c r="AY1006" s="270" t="s">
        <v>145</v>
      </c>
    </row>
    <row r="1007" s="2" customFormat="1" ht="16.5" customHeight="1">
      <c r="A1007" s="39"/>
      <c r="B1007" s="40"/>
      <c r="C1007" s="219" t="s">
        <v>816</v>
      </c>
      <c r="D1007" s="219" t="s">
        <v>150</v>
      </c>
      <c r="E1007" s="220" t="s">
        <v>817</v>
      </c>
      <c r="F1007" s="221" t="s">
        <v>818</v>
      </c>
      <c r="G1007" s="222" t="s">
        <v>193</v>
      </c>
      <c r="H1007" s="223">
        <v>7</v>
      </c>
      <c r="I1007" s="224"/>
      <c r="J1007" s="225">
        <f>ROUND(I1007*H1007,2)</f>
        <v>0</v>
      </c>
      <c r="K1007" s="221" t="s">
        <v>154</v>
      </c>
      <c r="L1007" s="45"/>
      <c r="M1007" s="226" t="s">
        <v>1</v>
      </c>
      <c r="N1007" s="227" t="s">
        <v>42</v>
      </c>
      <c r="O1007" s="92"/>
      <c r="P1007" s="228">
        <f>O1007*H1007</f>
        <v>0</v>
      </c>
      <c r="Q1007" s="228">
        <v>0</v>
      </c>
      <c r="R1007" s="228">
        <f>Q1007*H1007</f>
        <v>0</v>
      </c>
      <c r="S1007" s="228">
        <v>0</v>
      </c>
      <c r="T1007" s="22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0" t="s">
        <v>296</v>
      </c>
      <c r="AT1007" s="230" t="s">
        <v>150</v>
      </c>
      <c r="AU1007" s="230" t="s">
        <v>86</v>
      </c>
      <c r="AY1007" s="18" t="s">
        <v>145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8" t="s">
        <v>14</v>
      </c>
      <c r="BK1007" s="231">
        <f>ROUND(I1007*H1007,2)</f>
        <v>0</v>
      </c>
      <c r="BL1007" s="18" t="s">
        <v>296</v>
      </c>
      <c r="BM1007" s="230" t="s">
        <v>819</v>
      </c>
    </row>
    <row r="1008" s="2" customFormat="1">
      <c r="A1008" s="39"/>
      <c r="B1008" s="40"/>
      <c r="C1008" s="41"/>
      <c r="D1008" s="232" t="s">
        <v>157</v>
      </c>
      <c r="E1008" s="41"/>
      <c r="F1008" s="233" t="s">
        <v>820</v>
      </c>
      <c r="G1008" s="41"/>
      <c r="H1008" s="41"/>
      <c r="I1008" s="234"/>
      <c r="J1008" s="41"/>
      <c r="K1008" s="41"/>
      <c r="L1008" s="45"/>
      <c r="M1008" s="235"/>
      <c r="N1008" s="236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157</v>
      </c>
      <c r="AU1008" s="18" t="s">
        <v>86</v>
      </c>
    </row>
    <row r="1009" s="2" customFormat="1">
      <c r="A1009" s="39"/>
      <c r="B1009" s="40"/>
      <c r="C1009" s="41"/>
      <c r="D1009" s="237" t="s">
        <v>159</v>
      </c>
      <c r="E1009" s="41"/>
      <c r="F1009" s="238" t="s">
        <v>821</v>
      </c>
      <c r="G1009" s="41"/>
      <c r="H1009" s="41"/>
      <c r="I1009" s="234"/>
      <c r="J1009" s="41"/>
      <c r="K1009" s="41"/>
      <c r="L1009" s="45"/>
      <c r="M1009" s="235"/>
      <c r="N1009" s="236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159</v>
      </c>
      <c r="AU1009" s="18" t="s">
        <v>86</v>
      </c>
    </row>
    <row r="1010" s="13" customFormat="1">
      <c r="A1010" s="13"/>
      <c r="B1010" s="239"/>
      <c r="C1010" s="240"/>
      <c r="D1010" s="232" t="s">
        <v>161</v>
      </c>
      <c r="E1010" s="241" t="s">
        <v>1</v>
      </c>
      <c r="F1010" s="242" t="s">
        <v>162</v>
      </c>
      <c r="G1010" s="240"/>
      <c r="H1010" s="241" t="s">
        <v>1</v>
      </c>
      <c r="I1010" s="243"/>
      <c r="J1010" s="240"/>
      <c r="K1010" s="240"/>
      <c r="L1010" s="244"/>
      <c r="M1010" s="245"/>
      <c r="N1010" s="246"/>
      <c r="O1010" s="246"/>
      <c r="P1010" s="246"/>
      <c r="Q1010" s="246"/>
      <c r="R1010" s="246"/>
      <c r="S1010" s="246"/>
      <c r="T1010" s="247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8" t="s">
        <v>161</v>
      </c>
      <c r="AU1010" s="248" t="s">
        <v>86</v>
      </c>
      <c r="AV1010" s="13" t="s">
        <v>14</v>
      </c>
      <c r="AW1010" s="13" t="s">
        <v>33</v>
      </c>
      <c r="AX1010" s="13" t="s">
        <v>77</v>
      </c>
      <c r="AY1010" s="248" t="s">
        <v>145</v>
      </c>
    </row>
    <row r="1011" s="13" customFormat="1">
      <c r="A1011" s="13"/>
      <c r="B1011" s="239"/>
      <c r="C1011" s="240"/>
      <c r="D1011" s="232" t="s">
        <v>161</v>
      </c>
      <c r="E1011" s="241" t="s">
        <v>1</v>
      </c>
      <c r="F1011" s="242" t="s">
        <v>163</v>
      </c>
      <c r="G1011" s="240"/>
      <c r="H1011" s="241" t="s">
        <v>1</v>
      </c>
      <c r="I1011" s="243"/>
      <c r="J1011" s="240"/>
      <c r="K1011" s="240"/>
      <c r="L1011" s="244"/>
      <c r="M1011" s="245"/>
      <c r="N1011" s="246"/>
      <c r="O1011" s="246"/>
      <c r="P1011" s="246"/>
      <c r="Q1011" s="246"/>
      <c r="R1011" s="246"/>
      <c r="S1011" s="246"/>
      <c r="T1011" s="247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8" t="s">
        <v>161</v>
      </c>
      <c r="AU1011" s="248" t="s">
        <v>86</v>
      </c>
      <c r="AV1011" s="13" t="s">
        <v>14</v>
      </c>
      <c r="AW1011" s="13" t="s">
        <v>33</v>
      </c>
      <c r="AX1011" s="13" t="s">
        <v>77</v>
      </c>
      <c r="AY1011" s="248" t="s">
        <v>145</v>
      </c>
    </row>
    <row r="1012" s="14" customFormat="1">
      <c r="A1012" s="14"/>
      <c r="B1012" s="249"/>
      <c r="C1012" s="250"/>
      <c r="D1012" s="232" t="s">
        <v>161</v>
      </c>
      <c r="E1012" s="251" t="s">
        <v>1</v>
      </c>
      <c r="F1012" s="252" t="s">
        <v>822</v>
      </c>
      <c r="G1012" s="250"/>
      <c r="H1012" s="253">
        <v>7</v>
      </c>
      <c r="I1012" s="254"/>
      <c r="J1012" s="250"/>
      <c r="K1012" s="250"/>
      <c r="L1012" s="255"/>
      <c r="M1012" s="256"/>
      <c r="N1012" s="257"/>
      <c r="O1012" s="257"/>
      <c r="P1012" s="257"/>
      <c r="Q1012" s="257"/>
      <c r="R1012" s="257"/>
      <c r="S1012" s="257"/>
      <c r="T1012" s="25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9" t="s">
        <v>161</v>
      </c>
      <c r="AU1012" s="259" t="s">
        <v>86</v>
      </c>
      <c r="AV1012" s="14" t="s">
        <v>86</v>
      </c>
      <c r="AW1012" s="14" t="s">
        <v>33</v>
      </c>
      <c r="AX1012" s="14" t="s">
        <v>77</v>
      </c>
      <c r="AY1012" s="259" t="s">
        <v>145</v>
      </c>
    </row>
    <row r="1013" s="15" customFormat="1">
      <c r="A1013" s="15"/>
      <c r="B1013" s="260"/>
      <c r="C1013" s="261"/>
      <c r="D1013" s="232" t="s">
        <v>161</v>
      </c>
      <c r="E1013" s="262" t="s">
        <v>1</v>
      </c>
      <c r="F1013" s="263" t="s">
        <v>165</v>
      </c>
      <c r="G1013" s="261"/>
      <c r="H1013" s="264">
        <v>7</v>
      </c>
      <c r="I1013" s="265"/>
      <c r="J1013" s="261"/>
      <c r="K1013" s="261"/>
      <c r="L1013" s="266"/>
      <c r="M1013" s="267"/>
      <c r="N1013" s="268"/>
      <c r="O1013" s="268"/>
      <c r="P1013" s="268"/>
      <c r="Q1013" s="268"/>
      <c r="R1013" s="268"/>
      <c r="S1013" s="268"/>
      <c r="T1013" s="269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0" t="s">
        <v>161</v>
      </c>
      <c r="AU1013" s="270" t="s">
        <v>86</v>
      </c>
      <c r="AV1013" s="15" t="s">
        <v>155</v>
      </c>
      <c r="AW1013" s="15" t="s">
        <v>33</v>
      </c>
      <c r="AX1013" s="15" t="s">
        <v>14</v>
      </c>
      <c r="AY1013" s="270" t="s">
        <v>145</v>
      </c>
    </row>
    <row r="1014" s="2" customFormat="1" ht="16.5" customHeight="1">
      <c r="A1014" s="39"/>
      <c r="B1014" s="40"/>
      <c r="C1014" s="282" t="s">
        <v>823</v>
      </c>
      <c r="D1014" s="282" t="s">
        <v>358</v>
      </c>
      <c r="E1014" s="283" t="s">
        <v>824</v>
      </c>
      <c r="F1014" s="284" t="s">
        <v>825</v>
      </c>
      <c r="G1014" s="285" t="s">
        <v>193</v>
      </c>
      <c r="H1014" s="286">
        <v>7.7000000000000002</v>
      </c>
      <c r="I1014" s="287"/>
      <c r="J1014" s="288">
        <f>ROUND(I1014*H1014,2)</f>
        <v>0</v>
      </c>
      <c r="K1014" s="284" t="s">
        <v>154</v>
      </c>
      <c r="L1014" s="289"/>
      <c r="M1014" s="290" t="s">
        <v>1</v>
      </c>
      <c r="N1014" s="291" t="s">
        <v>42</v>
      </c>
      <c r="O1014" s="92"/>
      <c r="P1014" s="228">
        <f>O1014*H1014</f>
        <v>0</v>
      </c>
      <c r="Q1014" s="228">
        <v>0.00020000000000000001</v>
      </c>
      <c r="R1014" s="228">
        <f>Q1014*H1014</f>
        <v>0.0015400000000000001</v>
      </c>
      <c r="S1014" s="228">
        <v>0</v>
      </c>
      <c r="T1014" s="22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0" t="s">
        <v>425</v>
      </c>
      <c r="AT1014" s="230" t="s">
        <v>358</v>
      </c>
      <c r="AU1014" s="230" t="s">
        <v>86</v>
      </c>
      <c r="AY1014" s="18" t="s">
        <v>145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8" t="s">
        <v>14</v>
      </c>
      <c r="BK1014" s="231">
        <f>ROUND(I1014*H1014,2)</f>
        <v>0</v>
      </c>
      <c r="BL1014" s="18" t="s">
        <v>296</v>
      </c>
      <c r="BM1014" s="230" t="s">
        <v>826</v>
      </c>
    </row>
    <row r="1015" s="2" customFormat="1">
      <c r="A1015" s="39"/>
      <c r="B1015" s="40"/>
      <c r="C1015" s="41"/>
      <c r="D1015" s="232" t="s">
        <v>157</v>
      </c>
      <c r="E1015" s="41"/>
      <c r="F1015" s="233" t="s">
        <v>825</v>
      </c>
      <c r="G1015" s="41"/>
      <c r="H1015" s="41"/>
      <c r="I1015" s="234"/>
      <c r="J1015" s="41"/>
      <c r="K1015" s="41"/>
      <c r="L1015" s="45"/>
      <c r="M1015" s="235"/>
      <c r="N1015" s="236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157</v>
      </c>
      <c r="AU1015" s="18" t="s">
        <v>86</v>
      </c>
    </row>
    <row r="1016" s="13" customFormat="1">
      <c r="A1016" s="13"/>
      <c r="B1016" s="239"/>
      <c r="C1016" s="240"/>
      <c r="D1016" s="232" t="s">
        <v>161</v>
      </c>
      <c r="E1016" s="241" t="s">
        <v>1</v>
      </c>
      <c r="F1016" s="242" t="s">
        <v>162</v>
      </c>
      <c r="G1016" s="240"/>
      <c r="H1016" s="241" t="s">
        <v>1</v>
      </c>
      <c r="I1016" s="243"/>
      <c r="J1016" s="240"/>
      <c r="K1016" s="240"/>
      <c r="L1016" s="244"/>
      <c r="M1016" s="245"/>
      <c r="N1016" s="246"/>
      <c r="O1016" s="246"/>
      <c r="P1016" s="246"/>
      <c r="Q1016" s="246"/>
      <c r="R1016" s="246"/>
      <c r="S1016" s="246"/>
      <c r="T1016" s="24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8" t="s">
        <v>161</v>
      </c>
      <c r="AU1016" s="248" t="s">
        <v>86</v>
      </c>
      <c r="AV1016" s="13" t="s">
        <v>14</v>
      </c>
      <c r="AW1016" s="13" t="s">
        <v>33</v>
      </c>
      <c r="AX1016" s="13" t="s">
        <v>77</v>
      </c>
      <c r="AY1016" s="248" t="s">
        <v>145</v>
      </c>
    </row>
    <row r="1017" s="13" customFormat="1">
      <c r="A1017" s="13"/>
      <c r="B1017" s="239"/>
      <c r="C1017" s="240"/>
      <c r="D1017" s="232" t="s">
        <v>161</v>
      </c>
      <c r="E1017" s="241" t="s">
        <v>1</v>
      </c>
      <c r="F1017" s="242" t="s">
        <v>163</v>
      </c>
      <c r="G1017" s="240"/>
      <c r="H1017" s="241" t="s">
        <v>1</v>
      </c>
      <c r="I1017" s="243"/>
      <c r="J1017" s="240"/>
      <c r="K1017" s="240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8" t="s">
        <v>161</v>
      </c>
      <c r="AU1017" s="248" t="s">
        <v>86</v>
      </c>
      <c r="AV1017" s="13" t="s">
        <v>14</v>
      </c>
      <c r="AW1017" s="13" t="s">
        <v>33</v>
      </c>
      <c r="AX1017" s="13" t="s">
        <v>77</v>
      </c>
      <c r="AY1017" s="248" t="s">
        <v>145</v>
      </c>
    </row>
    <row r="1018" s="14" customFormat="1">
      <c r="A1018" s="14"/>
      <c r="B1018" s="249"/>
      <c r="C1018" s="250"/>
      <c r="D1018" s="232" t="s">
        <v>161</v>
      </c>
      <c r="E1018" s="251" t="s">
        <v>1</v>
      </c>
      <c r="F1018" s="252" t="s">
        <v>822</v>
      </c>
      <c r="G1018" s="250"/>
      <c r="H1018" s="253">
        <v>7</v>
      </c>
      <c r="I1018" s="254"/>
      <c r="J1018" s="250"/>
      <c r="K1018" s="250"/>
      <c r="L1018" s="255"/>
      <c r="M1018" s="256"/>
      <c r="N1018" s="257"/>
      <c r="O1018" s="257"/>
      <c r="P1018" s="257"/>
      <c r="Q1018" s="257"/>
      <c r="R1018" s="257"/>
      <c r="S1018" s="257"/>
      <c r="T1018" s="25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9" t="s">
        <v>161</v>
      </c>
      <c r="AU1018" s="259" t="s">
        <v>86</v>
      </c>
      <c r="AV1018" s="14" t="s">
        <v>86</v>
      </c>
      <c r="AW1018" s="14" t="s">
        <v>33</v>
      </c>
      <c r="AX1018" s="14" t="s">
        <v>77</v>
      </c>
      <c r="AY1018" s="259" t="s">
        <v>145</v>
      </c>
    </row>
    <row r="1019" s="15" customFormat="1">
      <c r="A1019" s="15"/>
      <c r="B1019" s="260"/>
      <c r="C1019" s="261"/>
      <c r="D1019" s="232" t="s">
        <v>161</v>
      </c>
      <c r="E1019" s="262" t="s">
        <v>1</v>
      </c>
      <c r="F1019" s="263" t="s">
        <v>165</v>
      </c>
      <c r="G1019" s="261"/>
      <c r="H1019" s="264">
        <v>7</v>
      </c>
      <c r="I1019" s="265"/>
      <c r="J1019" s="261"/>
      <c r="K1019" s="261"/>
      <c r="L1019" s="266"/>
      <c r="M1019" s="267"/>
      <c r="N1019" s="268"/>
      <c r="O1019" s="268"/>
      <c r="P1019" s="268"/>
      <c r="Q1019" s="268"/>
      <c r="R1019" s="268"/>
      <c r="S1019" s="268"/>
      <c r="T1019" s="269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0" t="s">
        <v>161</v>
      </c>
      <c r="AU1019" s="270" t="s">
        <v>86</v>
      </c>
      <c r="AV1019" s="15" t="s">
        <v>155</v>
      </c>
      <c r="AW1019" s="15" t="s">
        <v>33</v>
      </c>
      <c r="AX1019" s="15" t="s">
        <v>14</v>
      </c>
      <c r="AY1019" s="270" t="s">
        <v>145</v>
      </c>
    </row>
    <row r="1020" s="14" customFormat="1">
      <c r="A1020" s="14"/>
      <c r="B1020" s="249"/>
      <c r="C1020" s="250"/>
      <c r="D1020" s="232" t="s">
        <v>161</v>
      </c>
      <c r="E1020" s="250"/>
      <c r="F1020" s="252" t="s">
        <v>827</v>
      </c>
      <c r="G1020" s="250"/>
      <c r="H1020" s="253">
        <v>7.7000000000000002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161</v>
      </c>
      <c r="AU1020" s="259" t="s">
        <v>86</v>
      </c>
      <c r="AV1020" s="14" t="s">
        <v>86</v>
      </c>
      <c r="AW1020" s="14" t="s">
        <v>4</v>
      </c>
      <c r="AX1020" s="14" t="s">
        <v>14</v>
      </c>
      <c r="AY1020" s="259" t="s">
        <v>145</v>
      </c>
    </row>
    <row r="1021" s="2" customFormat="1" ht="24.15" customHeight="1">
      <c r="A1021" s="39"/>
      <c r="B1021" s="40"/>
      <c r="C1021" s="219" t="s">
        <v>828</v>
      </c>
      <c r="D1021" s="219" t="s">
        <v>150</v>
      </c>
      <c r="E1021" s="220" t="s">
        <v>829</v>
      </c>
      <c r="F1021" s="221" t="s">
        <v>830</v>
      </c>
      <c r="G1021" s="222" t="s">
        <v>234</v>
      </c>
      <c r="H1021" s="223">
        <v>1</v>
      </c>
      <c r="I1021" s="224"/>
      <c r="J1021" s="225">
        <f>ROUND(I1021*H1021,2)</f>
        <v>0</v>
      </c>
      <c r="K1021" s="221" t="s">
        <v>154</v>
      </c>
      <c r="L1021" s="45"/>
      <c r="M1021" s="226" t="s">
        <v>1</v>
      </c>
      <c r="N1021" s="227" t="s">
        <v>42</v>
      </c>
      <c r="O1021" s="92"/>
      <c r="P1021" s="228">
        <f>O1021*H1021</f>
        <v>0</v>
      </c>
      <c r="Q1021" s="228">
        <v>0</v>
      </c>
      <c r="R1021" s="228">
        <f>Q1021*H1021</f>
        <v>0</v>
      </c>
      <c r="S1021" s="228">
        <v>0.17399999999999999</v>
      </c>
      <c r="T1021" s="229">
        <f>S1021*H1021</f>
        <v>0.17399999999999999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0" t="s">
        <v>296</v>
      </c>
      <c r="AT1021" s="230" t="s">
        <v>150</v>
      </c>
      <c r="AU1021" s="230" t="s">
        <v>86</v>
      </c>
      <c r="AY1021" s="18" t="s">
        <v>145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8" t="s">
        <v>14</v>
      </c>
      <c r="BK1021" s="231">
        <f>ROUND(I1021*H1021,2)</f>
        <v>0</v>
      </c>
      <c r="BL1021" s="18" t="s">
        <v>296</v>
      </c>
      <c r="BM1021" s="230" t="s">
        <v>831</v>
      </c>
    </row>
    <row r="1022" s="2" customFormat="1">
      <c r="A1022" s="39"/>
      <c r="B1022" s="40"/>
      <c r="C1022" s="41"/>
      <c r="D1022" s="232" t="s">
        <v>157</v>
      </c>
      <c r="E1022" s="41"/>
      <c r="F1022" s="233" t="s">
        <v>832</v>
      </c>
      <c r="G1022" s="41"/>
      <c r="H1022" s="41"/>
      <c r="I1022" s="234"/>
      <c r="J1022" s="41"/>
      <c r="K1022" s="41"/>
      <c r="L1022" s="45"/>
      <c r="M1022" s="235"/>
      <c r="N1022" s="236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157</v>
      </c>
      <c r="AU1022" s="18" t="s">
        <v>86</v>
      </c>
    </row>
    <row r="1023" s="2" customFormat="1">
      <c r="A1023" s="39"/>
      <c r="B1023" s="40"/>
      <c r="C1023" s="41"/>
      <c r="D1023" s="237" t="s">
        <v>159</v>
      </c>
      <c r="E1023" s="41"/>
      <c r="F1023" s="238" t="s">
        <v>833</v>
      </c>
      <c r="G1023" s="41"/>
      <c r="H1023" s="41"/>
      <c r="I1023" s="234"/>
      <c r="J1023" s="41"/>
      <c r="K1023" s="41"/>
      <c r="L1023" s="45"/>
      <c r="M1023" s="235"/>
      <c r="N1023" s="236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159</v>
      </c>
      <c r="AU1023" s="18" t="s">
        <v>86</v>
      </c>
    </row>
    <row r="1024" s="13" customFormat="1">
      <c r="A1024" s="13"/>
      <c r="B1024" s="239"/>
      <c r="C1024" s="240"/>
      <c r="D1024" s="232" t="s">
        <v>161</v>
      </c>
      <c r="E1024" s="241" t="s">
        <v>1</v>
      </c>
      <c r="F1024" s="242" t="s">
        <v>162</v>
      </c>
      <c r="G1024" s="240"/>
      <c r="H1024" s="241" t="s">
        <v>1</v>
      </c>
      <c r="I1024" s="243"/>
      <c r="J1024" s="240"/>
      <c r="K1024" s="240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8" t="s">
        <v>161</v>
      </c>
      <c r="AU1024" s="248" t="s">
        <v>86</v>
      </c>
      <c r="AV1024" s="13" t="s">
        <v>14</v>
      </c>
      <c r="AW1024" s="13" t="s">
        <v>33</v>
      </c>
      <c r="AX1024" s="13" t="s">
        <v>77</v>
      </c>
      <c r="AY1024" s="248" t="s">
        <v>145</v>
      </c>
    </row>
    <row r="1025" s="13" customFormat="1">
      <c r="A1025" s="13"/>
      <c r="B1025" s="239"/>
      <c r="C1025" s="240"/>
      <c r="D1025" s="232" t="s">
        <v>161</v>
      </c>
      <c r="E1025" s="241" t="s">
        <v>1</v>
      </c>
      <c r="F1025" s="242" t="s">
        <v>246</v>
      </c>
      <c r="G1025" s="240"/>
      <c r="H1025" s="241" t="s">
        <v>1</v>
      </c>
      <c r="I1025" s="243"/>
      <c r="J1025" s="240"/>
      <c r="K1025" s="240"/>
      <c r="L1025" s="244"/>
      <c r="M1025" s="245"/>
      <c r="N1025" s="246"/>
      <c r="O1025" s="246"/>
      <c r="P1025" s="246"/>
      <c r="Q1025" s="246"/>
      <c r="R1025" s="246"/>
      <c r="S1025" s="246"/>
      <c r="T1025" s="247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8" t="s">
        <v>161</v>
      </c>
      <c r="AU1025" s="248" t="s">
        <v>86</v>
      </c>
      <c r="AV1025" s="13" t="s">
        <v>14</v>
      </c>
      <c r="AW1025" s="13" t="s">
        <v>33</v>
      </c>
      <c r="AX1025" s="13" t="s">
        <v>77</v>
      </c>
      <c r="AY1025" s="248" t="s">
        <v>145</v>
      </c>
    </row>
    <row r="1026" s="14" customFormat="1">
      <c r="A1026" s="14"/>
      <c r="B1026" s="249"/>
      <c r="C1026" s="250"/>
      <c r="D1026" s="232" t="s">
        <v>161</v>
      </c>
      <c r="E1026" s="251" t="s">
        <v>1</v>
      </c>
      <c r="F1026" s="252" t="s">
        <v>14</v>
      </c>
      <c r="G1026" s="250"/>
      <c r="H1026" s="253">
        <v>1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161</v>
      </c>
      <c r="AU1026" s="259" t="s">
        <v>86</v>
      </c>
      <c r="AV1026" s="14" t="s">
        <v>86</v>
      </c>
      <c r="AW1026" s="14" t="s">
        <v>33</v>
      </c>
      <c r="AX1026" s="14" t="s">
        <v>77</v>
      </c>
      <c r="AY1026" s="259" t="s">
        <v>145</v>
      </c>
    </row>
    <row r="1027" s="15" customFormat="1">
      <c r="A1027" s="15"/>
      <c r="B1027" s="260"/>
      <c r="C1027" s="261"/>
      <c r="D1027" s="232" t="s">
        <v>161</v>
      </c>
      <c r="E1027" s="262" t="s">
        <v>1</v>
      </c>
      <c r="F1027" s="263" t="s">
        <v>165</v>
      </c>
      <c r="G1027" s="261"/>
      <c r="H1027" s="264">
        <v>1</v>
      </c>
      <c r="I1027" s="265"/>
      <c r="J1027" s="261"/>
      <c r="K1027" s="261"/>
      <c r="L1027" s="266"/>
      <c r="M1027" s="267"/>
      <c r="N1027" s="268"/>
      <c r="O1027" s="268"/>
      <c r="P1027" s="268"/>
      <c r="Q1027" s="268"/>
      <c r="R1027" s="268"/>
      <c r="S1027" s="268"/>
      <c r="T1027" s="269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0" t="s">
        <v>161</v>
      </c>
      <c r="AU1027" s="270" t="s">
        <v>86</v>
      </c>
      <c r="AV1027" s="15" t="s">
        <v>155</v>
      </c>
      <c r="AW1027" s="15" t="s">
        <v>33</v>
      </c>
      <c r="AX1027" s="15" t="s">
        <v>14</v>
      </c>
      <c r="AY1027" s="270" t="s">
        <v>145</v>
      </c>
    </row>
    <row r="1028" s="2" customFormat="1" ht="24.15" customHeight="1">
      <c r="A1028" s="39"/>
      <c r="B1028" s="40"/>
      <c r="C1028" s="219" t="s">
        <v>834</v>
      </c>
      <c r="D1028" s="219" t="s">
        <v>150</v>
      </c>
      <c r="E1028" s="220" t="s">
        <v>835</v>
      </c>
      <c r="F1028" s="221" t="s">
        <v>836</v>
      </c>
      <c r="G1028" s="222" t="s">
        <v>234</v>
      </c>
      <c r="H1028" s="223">
        <v>1</v>
      </c>
      <c r="I1028" s="224"/>
      <c r="J1028" s="225">
        <f>ROUND(I1028*H1028,2)</f>
        <v>0</v>
      </c>
      <c r="K1028" s="221" t="s">
        <v>1</v>
      </c>
      <c r="L1028" s="45"/>
      <c r="M1028" s="226" t="s">
        <v>1</v>
      </c>
      <c r="N1028" s="227" t="s">
        <v>42</v>
      </c>
      <c r="O1028" s="92"/>
      <c r="P1028" s="228">
        <f>O1028*H1028</f>
        <v>0</v>
      </c>
      <c r="Q1028" s="228">
        <v>0</v>
      </c>
      <c r="R1028" s="228">
        <f>Q1028*H1028</f>
        <v>0</v>
      </c>
      <c r="S1028" s="228">
        <v>0.1104</v>
      </c>
      <c r="T1028" s="229">
        <f>S1028*H1028</f>
        <v>0.1104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0" t="s">
        <v>296</v>
      </c>
      <c r="AT1028" s="230" t="s">
        <v>150</v>
      </c>
      <c r="AU1028" s="230" t="s">
        <v>86</v>
      </c>
      <c r="AY1028" s="18" t="s">
        <v>145</v>
      </c>
      <c r="BE1028" s="231">
        <f>IF(N1028="základní",J1028,0)</f>
        <v>0</v>
      </c>
      <c r="BF1028" s="231">
        <f>IF(N1028="snížená",J1028,0)</f>
        <v>0</v>
      </c>
      <c r="BG1028" s="231">
        <f>IF(N1028="zákl. přenesená",J1028,0)</f>
        <v>0</v>
      </c>
      <c r="BH1028" s="231">
        <f>IF(N1028="sníž. přenesená",J1028,0)</f>
        <v>0</v>
      </c>
      <c r="BI1028" s="231">
        <f>IF(N1028="nulová",J1028,0)</f>
        <v>0</v>
      </c>
      <c r="BJ1028" s="18" t="s">
        <v>14</v>
      </c>
      <c r="BK1028" s="231">
        <f>ROUND(I1028*H1028,2)</f>
        <v>0</v>
      </c>
      <c r="BL1028" s="18" t="s">
        <v>296</v>
      </c>
      <c r="BM1028" s="230" t="s">
        <v>837</v>
      </c>
    </row>
    <row r="1029" s="2" customFormat="1">
      <c r="A1029" s="39"/>
      <c r="B1029" s="40"/>
      <c r="C1029" s="41"/>
      <c r="D1029" s="232" t="s">
        <v>157</v>
      </c>
      <c r="E1029" s="41"/>
      <c r="F1029" s="233" t="s">
        <v>838</v>
      </c>
      <c r="G1029" s="41"/>
      <c r="H1029" s="41"/>
      <c r="I1029" s="234"/>
      <c r="J1029" s="41"/>
      <c r="K1029" s="41"/>
      <c r="L1029" s="45"/>
      <c r="M1029" s="235"/>
      <c r="N1029" s="236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157</v>
      </c>
      <c r="AU1029" s="18" t="s">
        <v>86</v>
      </c>
    </row>
    <row r="1030" s="13" customFormat="1">
      <c r="A1030" s="13"/>
      <c r="B1030" s="239"/>
      <c r="C1030" s="240"/>
      <c r="D1030" s="232" t="s">
        <v>161</v>
      </c>
      <c r="E1030" s="241" t="s">
        <v>1</v>
      </c>
      <c r="F1030" s="242" t="s">
        <v>162</v>
      </c>
      <c r="G1030" s="240"/>
      <c r="H1030" s="241" t="s">
        <v>1</v>
      </c>
      <c r="I1030" s="243"/>
      <c r="J1030" s="240"/>
      <c r="K1030" s="240"/>
      <c r="L1030" s="244"/>
      <c r="M1030" s="245"/>
      <c r="N1030" s="246"/>
      <c r="O1030" s="246"/>
      <c r="P1030" s="246"/>
      <c r="Q1030" s="246"/>
      <c r="R1030" s="246"/>
      <c r="S1030" s="246"/>
      <c r="T1030" s="24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8" t="s">
        <v>161</v>
      </c>
      <c r="AU1030" s="248" t="s">
        <v>86</v>
      </c>
      <c r="AV1030" s="13" t="s">
        <v>14</v>
      </c>
      <c r="AW1030" s="13" t="s">
        <v>33</v>
      </c>
      <c r="AX1030" s="13" t="s">
        <v>77</v>
      </c>
      <c r="AY1030" s="248" t="s">
        <v>145</v>
      </c>
    </row>
    <row r="1031" s="13" customFormat="1">
      <c r="A1031" s="13"/>
      <c r="B1031" s="239"/>
      <c r="C1031" s="240"/>
      <c r="D1031" s="232" t="s">
        <v>161</v>
      </c>
      <c r="E1031" s="241" t="s">
        <v>1</v>
      </c>
      <c r="F1031" s="242" t="s">
        <v>245</v>
      </c>
      <c r="G1031" s="240"/>
      <c r="H1031" s="241" t="s">
        <v>1</v>
      </c>
      <c r="I1031" s="243"/>
      <c r="J1031" s="240"/>
      <c r="K1031" s="240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8" t="s">
        <v>161</v>
      </c>
      <c r="AU1031" s="248" t="s">
        <v>86</v>
      </c>
      <c r="AV1031" s="13" t="s">
        <v>14</v>
      </c>
      <c r="AW1031" s="13" t="s">
        <v>33</v>
      </c>
      <c r="AX1031" s="13" t="s">
        <v>77</v>
      </c>
      <c r="AY1031" s="248" t="s">
        <v>145</v>
      </c>
    </row>
    <row r="1032" s="14" customFormat="1">
      <c r="A1032" s="14"/>
      <c r="B1032" s="249"/>
      <c r="C1032" s="250"/>
      <c r="D1032" s="232" t="s">
        <v>161</v>
      </c>
      <c r="E1032" s="251" t="s">
        <v>1</v>
      </c>
      <c r="F1032" s="252" t="s">
        <v>14</v>
      </c>
      <c r="G1032" s="250"/>
      <c r="H1032" s="253">
        <v>1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161</v>
      </c>
      <c r="AU1032" s="259" t="s">
        <v>86</v>
      </c>
      <c r="AV1032" s="14" t="s">
        <v>86</v>
      </c>
      <c r="AW1032" s="14" t="s">
        <v>33</v>
      </c>
      <c r="AX1032" s="14" t="s">
        <v>77</v>
      </c>
      <c r="AY1032" s="259" t="s">
        <v>145</v>
      </c>
    </row>
    <row r="1033" s="15" customFormat="1">
      <c r="A1033" s="15"/>
      <c r="B1033" s="260"/>
      <c r="C1033" s="261"/>
      <c r="D1033" s="232" t="s">
        <v>161</v>
      </c>
      <c r="E1033" s="262" t="s">
        <v>1</v>
      </c>
      <c r="F1033" s="263" t="s">
        <v>165</v>
      </c>
      <c r="G1033" s="261"/>
      <c r="H1033" s="264">
        <v>1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161</v>
      </c>
      <c r="AU1033" s="270" t="s">
        <v>86</v>
      </c>
      <c r="AV1033" s="15" t="s">
        <v>155</v>
      </c>
      <c r="AW1033" s="15" t="s">
        <v>33</v>
      </c>
      <c r="AX1033" s="15" t="s">
        <v>14</v>
      </c>
      <c r="AY1033" s="270" t="s">
        <v>145</v>
      </c>
    </row>
    <row r="1034" s="2" customFormat="1" ht="24.15" customHeight="1">
      <c r="A1034" s="39"/>
      <c r="B1034" s="40"/>
      <c r="C1034" s="219" t="s">
        <v>839</v>
      </c>
      <c r="D1034" s="219" t="s">
        <v>150</v>
      </c>
      <c r="E1034" s="220" t="s">
        <v>840</v>
      </c>
      <c r="F1034" s="221" t="s">
        <v>841</v>
      </c>
      <c r="G1034" s="222" t="s">
        <v>651</v>
      </c>
      <c r="H1034" s="293"/>
      <c r="I1034" s="224"/>
      <c r="J1034" s="225">
        <f>ROUND(I1034*H1034,2)</f>
        <v>0</v>
      </c>
      <c r="K1034" s="221" t="s">
        <v>154</v>
      </c>
      <c r="L1034" s="45"/>
      <c r="M1034" s="226" t="s">
        <v>1</v>
      </c>
      <c r="N1034" s="227" t="s">
        <v>42</v>
      </c>
      <c r="O1034" s="92"/>
      <c r="P1034" s="228">
        <f>O1034*H1034</f>
        <v>0</v>
      </c>
      <c r="Q1034" s="228">
        <v>0</v>
      </c>
      <c r="R1034" s="228">
        <f>Q1034*H1034</f>
        <v>0</v>
      </c>
      <c r="S1034" s="228">
        <v>0</v>
      </c>
      <c r="T1034" s="22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0" t="s">
        <v>296</v>
      </c>
      <c r="AT1034" s="230" t="s">
        <v>150</v>
      </c>
      <c r="AU1034" s="230" t="s">
        <v>86</v>
      </c>
      <c r="AY1034" s="18" t="s">
        <v>145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8" t="s">
        <v>14</v>
      </c>
      <c r="BK1034" s="231">
        <f>ROUND(I1034*H1034,2)</f>
        <v>0</v>
      </c>
      <c r="BL1034" s="18" t="s">
        <v>296</v>
      </c>
      <c r="BM1034" s="230" t="s">
        <v>842</v>
      </c>
    </row>
    <row r="1035" s="2" customFormat="1">
      <c r="A1035" s="39"/>
      <c r="B1035" s="40"/>
      <c r="C1035" s="41"/>
      <c r="D1035" s="232" t="s">
        <v>157</v>
      </c>
      <c r="E1035" s="41"/>
      <c r="F1035" s="233" t="s">
        <v>843</v>
      </c>
      <c r="G1035" s="41"/>
      <c r="H1035" s="41"/>
      <c r="I1035" s="234"/>
      <c r="J1035" s="41"/>
      <c r="K1035" s="41"/>
      <c r="L1035" s="45"/>
      <c r="M1035" s="235"/>
      <c r="N1035" s="236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157</v>
      </c>
      <c r="AU1035" s="18" t="s">
        <v>86</v>
      </c>
    </row>
    <row r="1036" s="2" customFormat="1">
      <c r="A1036" s="39"/>
      <c r="B1036" s="40"/>
      <c r="C1036" s="41"/>
      <c r="D1036" s="237" t="s">
        <v>159</v>
      </c>
      <c r="E1036" s="41"/>
      <c r="F1036" s="238" t="s">
        <v>844</v>
      </c>
      <c r="G1036" s="41"/>
      <c r="H1036" s="41"/>
      <c r="I1036" s="234"/>
      <c r="J1036" s="41"/>
      <c r="K1036" s="41"/>
      <c r="L1036" s="45"/>
      <c r="M1036" s="235"/>
      <c r="N1036" s="236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159</v>
      </c>
      <c r="AU1036" s="18" t="s">
        <v>86</v>
      </c>
    </row>
    <row r="1037" s="12" customFormat="1" ht="22.8" customHeight="1">
      <c r="A1037" s="12"/>
      <c r="B1037" s="203"/>
      <c r="C1037" s="204"/>
      <c r="D1037" s="205" t="s">
        <v>76</v>
      </c>
      <c r="E1037" s="217" t="s">
        <v>845</v>
      </c>
      <c r="F1037" s="217" t="s">
        <v>846</v>
      </c>
      <c r="G1037" s="204"/>
      <c r="H1037" s="204"/>
      <c r="I1037" s="207"/>
      <c r="J1037" s="218">
        <f>BK1037</f>
        <v>0</v>
      </c>
      <c r="K1037" s="204"/>
      <c r="L1037" s="209"/>
      <c r="M1037" s="210"/>
      <c r="N1037" s="211"/>
      <c r="O1037" s="211"/>
      <c r="P1037" s="212">
        <f>SUM(P1038:P1068)</f>
        <v>0</v>
      </c>
      <c r="Q1037" s="211"/>
      <c r="R1037" s="212">
        <f>SUM(R1038:R1068)</f>
        <v>0.22932499999999997</v>
      </c>
      <c r="S1037" s="211"/>
      <c r="T1037" s="213">
        <f>SUM(T1038:T1068)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14" t="s">
        <v>86</v>
      </c>
      <c r="AT1037" s="215" t="s">
        <v>76</v>
      </c>
      <c r="AU1037" s="215" t="s">
        <v>14</v>
      </c>
      <c r="AY1037" s="214" t="s">
        <v>145</v>
      </c>
      <c r="BK1037" s="216">
        <f>SUM(BK1038:BK1068)</f>
        <v>0</v>
      </c>
    </row>
    <row r="1038" s="2" customFormat="1" ht="24.15" customHeight="1">
      <c r="A1038" s="39"/>
      <c r="B1038" s="40"/>
      <c r="C1038" s="219" t="s">
        <v>365</v>
      </c>
      <c r="D1038" s="219" t="s">
        <v>150</v>
      </c>
      <c r="E1038" s="220" t="s">
        <v>847</v>
      </c>
      <c r="F1038" s="221" t="s">
        <v>848</v>
      </c>
      <c r="G1038" s="222" t="s">
        <v>175</v>
      </c>
      <c r="H1038" s="223">
        <v>4.5919999999999996</v>
      </c>
      <c r="I1038" s="224"/>
      <c r="J1038" s="225">
        <f>ROUND(I1038*H1038,2)</f>
        <v>0</v>
      </c>
      <c r="K1038" s="221" t="s">
        <v>154</v>
      </c>
      <c r="L1038" s="45"/>
      <c r="M1038" s="226" t="s">
        <v>1</v>
      </c>
      <c r="N1038" s="227" t="s">
        <v>42</v>
      </c>
      <c r="O1038" s="92"/>
      <c r="P1038" s="228">
        <f>O1038*H1038</f>
        <v>0</v>
      </c>
      <c r="Q1038" s="228">
        <v>0</v>
      </c>
      <c r="R1038" s="228">
        <f>Q1038*H1038</f>
        <v>0</v>
      </c>
      <c r="S1038" s="228">
        <v>0</v>
      </c>
      <c r="T1038" s="22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0" t="s">
        <v>296</v>
      </c>
      <c r="AT1038" s="230" t="s">
        <v>150</v>
      </c>
      <c r="AU1038" s="230" t="s">
        <v>86</v>
      </c>
      <c r="AY1038" s="18" t="s">
        <v>145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8" t="s">
        <v>14</v>
      </c>
      <c r="BK1038" s="231">
        <f>ROUND(I1038*H1038,2)</f>
        <v>0</v>
      </c>
      <c r="BL1038" s="18" t="s">
        <v>296</v>
      </c>
      <c r="BM1038" s="230" t="s">
        <v>849</v>
      </c>
    </row>
    <row r="1039" s="2" customFormat="1">
      <c r="A1039" s="39"/>
      <c r="B1039" s="40"/>
      <c r="C1039" s="41"/>
      <c r="D1039" s="232" t="s">
        <v>157</v>
      </c>
      <c r="E1039" s="41"/>
      <c r="F1039" s="233" t="s">
        <v>850</v>
      </c>
      <c r="G1039" s="41"/>
      <c r="H1039" s="41"/>
      <c r="I1039" s="234"/>
      <c r="J1039" s="41"/>
      <c r="K1039" s="41"/>
      <c r="L1039" s="45"/>
      <c r="M1039" s="235"/>
      <c r="N1039" s="236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157</v>
      </c>
      <c r="AU1039" s="18" t="s">
        <v>86</v>
      </c>
    </row>
    <row r="1040" s="2" customFormat="1">
      <c r="A1040" s="39"/>
      <c r="B1040" s="40"/>
      <c r="C1040" s="41"/>
      <c r="D1040" s="237" t="s">
        <v>159</v>
      </c>
      <c r="E1040" s="41"/>
      <c r="F1040" s="238" t="s">
        <v>851</v>
      </c>
      <c r="G1040" s="41"/>
      <c r="H1040" s="41"/>
      <c r="I1040" s="234"/>
      <c r="J1040" s="41"/>
      <c r="K1040" s="41"/>
      <c r="L1040" s="45"/>
      <c r="M1040" s="235"/>
      <c r="N1040" s="236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159</v>
      </c>
      <c r="AU1040" s="18" t="s">
        <v>86</v>
      </c>
    </row>
    <row r="1041" s="13" customFormat="1">
      <c r="A1041" s="13"/>
      <c r="B1041" s="239"/>
      <c r="C1041" s="240"/>
      <c r="D1041" s="232" t="s">
        <v>161</v>
      </c>
      <c r="E1041" s="241" t="s">
        <v>1</v>
      </c>
      <c r="F1041" s="242" t="s">
        <v>162</v>
      </c>
      <c r="G1041" s="240"/>
      <c r="H1041" s="241" t="s">
        <v>1</v>
      </c>
      <c r="I1041" s="243"/>
      <c r="J1041" s="240"/>
      <c r="K1041" s="240"/>
      <c r="L1041" s="244"/>
      <c r="M1041" s="245"/>
      <c r="N1041" s="246"/>
      <c r="O1041" s="246"/>
      <c r="P1041" s="246"/>
      <c r="Q1041" s="246"/>
      <c r="R1041" s="246"/>
      <c r="S1041" s="246"/>
      <c r="T1041" s="247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8" t="s">
        <v>161</v>
      </c>
      <c r="AU1041" s="248" t="s">
        <v>86</v>
      </c>
      <c r="AV1041" s="13" t="s">
        <v>14</v>
      </c>
      <c r="AW1041" s="13" t="s">
        <v>33</v>
      </c>
      <c r="AX1041" s="13" t="s">
        <v>77</v>
      </c>
      <c r="AY1041" s="248" t="s">
        <v>145</v>
      </c>
    </row>
    <row r="1042" s="13" customFormat="1">
      <c r="A1042" s="13"/>
      <c r="B1042" s="239"/>
      <c r="C1042" s="240"/>
      <c r="D1042" s="232" t="s">
        <v>161</v>
      </c>
      <c r="E1042" s="241" t="s">
        <v>1</v>
      </c>
      <c r="F1042" s="242" t="s">
        <v>163</v>
      </c>
      <c r="G1042" s="240"/>
      <c r="H1042" s="241" t="s">
        <v>1</v>
      </c>
      <c r="I1042" s="243"/>
      <c r="J1042" s="240"/>
      <c r="K1042" s="240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8" t="s">
        <v>161</v>
      </c>
      <c r="AU1042" s="248" t="s">
        <v>86</v>
      </c>
      <c r="AV1042" s="13" t="s">
        <v>14</v>
      </c>
      <c r="AW1042" s="13" t="s">
        <v>33</v>
      </c>
      <c r="AX1042" s="13" t="s">
        <v>77</v>
      </c>
      <c r="AY1042" s="248" t="s">
        <v>145</v>
      </c>
    </row>
    <row r="1043" s="14" customFormat="1">
      <c r="A1043" s="14"/>
      <c r="B1043" s="249"/>
      <c r="C1043" s="250"/>
      <c r="D1043" s="232" t="s">
        <v>161</v>
      </c>
      <c r="E1043" s="251" t="s">
        <v>1</v>
      </c>
      <c r="F1043" s="252" t="s">
        <v>852</v>
      </c>
      <c r="G1043" s="250"/>
      <c r="H1043" s="253">
        <v>7.3920000000000003</v>
      </c>
      <c r="I1043" s="254"/>
      <c r="J1043" s="250"/>
      <c r="K1043" s="250"/>
      <c r="L1043" s="255"/>
      <c r="M1043" s="256"/>
      <c r="N1043" s="257"/>
      <c r="O1043" s="257"/>
      <c r="P1043" s="257"/>
      <c r="Q1043" s="257"/>
      <c r="R1043" s="257"/>
      <c r="S1043" s="257"/>
      <c r="T1043" s="25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9" t="s">
        <v>161</v>
      </c>
      <c r="AU1043" s="259" t="s">
        <v>86</v>
      </c>
      <c r="AV1043" s="14" t="s">
        <v>86</v>
      </c>
      <c r="AW1043" s="14" t="s">
        <v>33</v>
      </c>
      <c r="AX1043" s="14" t="s">
        <v>77</v>
      </c>
      <c r="AY1043" s="259" t="s">
        <v>145</v>
      </c>
    </row>
    <row r="1044" s="14" customFormat="1">
      <c r="A1044" s="14"/>
      <c r="B1044" s="249"/>
      <c r="C1044" s="250"/>
      <c r="D1044" s="232" t="s">
        <v>161</v>
      </c>
      <c r="E1044" s="251" t="s">
        <v>1</v>
      </c>
      <c r="F1044" s="252" t="s">
        <v>853</v>
      </c>
      <c r="G1044" s="250"/>
      <c r="H1044" s="253">
        <v>-2.7999999999999998</v>
      </c>
      <c r="I1044" s="254"/>
      <c r="J1044" s="250"/>
      <c r="K1044" s="250"/>
      <c r="L1044" s="255"/>
      <c r="M1044" s="256"/>
      <c r="N1044" s="257"/>
      <c r="O1044" s="257"/>
      <c r="P1044" s="257"/>
      <c r="Q1044" s="257"/>
      <c r="R1044" s="257"/>
      <c r="S1044" s="257"/>
      <c r="T1044" s="25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9" t="s">
        <v>161</v>
      </c>
      <c r="AU1044" s="259" t="s">
        <v>86</v>
      </c>
      <c r="AV1044" s="14" t="s">
        <v>86</v>
      </c>
      <c r="AW1044" s="14" t="s">
        <v>33</v>
      </c>
      <c r="AX1044" s="14" t="s">
        <v>77</v>
      </c>
      <c r="AY1044" s="259" t="s">
        <v>145</v>
      </c>
    </row>
    <row r="1045" s="15" customFormat="1">
      <c r="A1045" s="15"/>
      <c r="B1045" s="260"/>
      <c r="C1045" s="261"/>
      <c r="D1045" s="232" t="s">
        <v>161</v>
      </c>
      <c r="E1045" s="262" t="s">
        <v>1</v>
      </c>
      <c r="F1045" s="263" t="s">
        <v>165</v>
      </c>
      <c r="G1045" s="261"/>
      <c r="H1045" s="264">
        <v>4.5919999999999996</v>
      </c>
      <c r="I1045" s="265"/>
      <c r="J1045" s="261"/>
      <c r="K1045" s="261"/>
      <c r="L1045" s="266"/>
      <c r="M1045" s="267"/>
      <c r="N1045" s="268"/>
      <c r="O1045" s="268"/>
      <c r="P1045" s="268"/>
      <c r="Q1045" s="268"/>
      <c r="R1045" s="268"/>
      <c r="S1045" s="268"/>
      <c r="T1045" s="269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0" t="s">
        <v>161</v>
      </c>
      <c r="AU1045" s="270" t="s">
        <v>86</v>
      </c>
      <c r="AV1045" s="15" t="s">
        <v>155</v>
      </c>
      <c r="AW1045" s="15" t="s">
        <v>33</v>
      </c>
      <c r="AX1045" s="15" t="s">
        <v>14</v>
      </c>
      <c r="AY1045" s="270" t="s">
        <v>145</v>
      </c>
    </row>
    <row r="1046" s="2" customFormat="1" ht="24.15" customHeight="1">
      <c r="A1046" s="39"/>
      <c r="B1046" s="40"/>
      <c r="C1046" s="282" t="s">
        <v>376</v>
      </c>
      <c r="D1046" s="282" t="s">
        <v>358</v>
      </c>
      <c r="E1046" s="283" t="s">
        <v>854</v>
      </c>
      <c r="F1046" s="284" t="s">
        <v>855</v>
      </c>
      <c r="G1046" s="285" t="s">
        <v>175</v>
      </c>
      <c r="H1046" s="286">
        <v>5.7009999999999996</v>
      </c>
      <c r="I1046" s="287"/>
      <c r="J1046" s="288">
        <f>ROUND(I1046*H1046,2)</f>
        <v>0</v>
      </c>
      <c r="K1046" s="284" t="s">
        <v>154</v>
      </c>
      <c r="L1046" s="289"/>
      <c r="M1046" s="290" t="s">
        <v>1</v>
      </c>
      <c r="N1046" s="291" t="s">
        <v>42</v>
      </c>
      <c r="O1046" s="92"/>
      <c r="P1046" s="228">
        <f>O1046*H1046</f>
        <v>0</v>
      </c>
      <c r="Q1046" s="228">
        <v>0.025000000000000001</v>
      </c>
      <c r="R1046" s="228">
        <f>Q1046*H1046</f>
        <v>0.14252499999999999</v>
      </c>
      <c r="S1046" s="228">
        <v>0</v>
      </c>
      <c r="T1046" s="22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425</v>
      </c>
      <c r="AT1046" s="230" t="s">
        <v>358</v>
      </c>
      <c r="AU1046" s="230" t="s">
        <v>86</v>
      </c>
      <c r="AY1046" s="18" t="s">
        <v>145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14</v>
      </c>
      <c r="BK1046" s="231">
        <f>ROUND(I1046*H1046,2)</f>
        <v>0</v>
      </c>
      <c r="BL1046" s="18" t="s">
        <v>296</v>
      </c>
      <c r="BM1046" s="230" t="s">
        <v>856</v>
      </c>
    </row>
    <row r="1047" s="2" customFormat="1">
      <c r="A1047" s="39"/>
      <c r="B1047" s="40"/>
      <c r="C1047" s="41"/>
      <c r="D1047" s="232" t="s">
        <v>157</v>
      </c>
      <c r="E1047" s="41"/>
      <c r="F1047" s="233" t="s">
        <v>855</v>
      </c>
      <c r="G1047" s="41"/>
      <c r="H1047" s="41"/>
      <c r="I1047" s="234"/>
      <c r="J1047" s="41"/>
      <c r="K1047" s="41"/>
      <c r="L1047" s="45"/>
      <c r="M1047" s="235"/>
      <c r="N1047" s="236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157</v>
      </c>
      <c r="AU1047" s="18" t="s">
        <v>86</v>
      </c>
    </row>
    <row r="1048" s="13" customFormat="1">
      <c r="A1048" s="13"/>
      <c r="B1048" s="239"/>
      <c r="C1048" s="240"/>
      <c r="D1048" s="232" t="s">
        <v>161</v>
      </c>
      <c r="E1048" s="241" t="s">
        <v>1</v>
      </c>
      <c r="F1048" s="242" t="s">
        <v>162</v>
      </c>
      <c r="G1048" s="240"/>
      <c r="H1048" s="241" t="s">
        <v>1</v>
      </c>
      <c r="I1048" s="243"/>
      <c r="J1048" s="240"/>
      <c r="K1048" s="240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8" t="s">
        <v>161</v>
      </c>
      <c r="AU1048" s="248" t="s">
        <v>86</v>
      </c>
      <c r="AV1048" s="13" t="s">
        <v>14</v>
      </c>
      <c r="AW1048" s="13" t="s">
        <v>33</v>
      </c>
      <c r="AX1048" s="13" t="s">
        <v>77</v>
      </c>
      <c r="AY1048" s="248" t="s">
        <v>145</v>
      </c>
    </row>
    <row r="1049" s="13" customFormat="1">
      <c r="A1049" s="13"/>
      <c r="B1049" s="239"/>
      <c r="C1049" s="240"/>
      <c r="D1049" s="232" t="s">
        <v>161</v>
      </c>
      <c r="E1049" s="241" t="s">
        <v>1</v>
      </c>
      <c r="F1049" s="242" t="s">
        <v>163</v>
      </c>
      <c r="G1049" s="240"/>
      <c r="H1049" s="241" t="s">
        <v>1</v>
      </c>
      <c r="I1049" s="243"/>
      <c r="J1049" s="240"/>
      <c r="K1049" s="240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161</v>
      </c>
      <c r="AU1049" s="248" t="s">
        <v>86</v>
      </c>
      <c r="AV1049" s="13" t="s">
        <v>14</v>
      </c>
      <c r="AW1049" s="13" t="s">
        <v>33</v>
      </c>
      <c r="AX1049" s="13" t="s">
        <v>77</v>
      </c>
      <c r="AY1049" s="248" t="s">
        <v>145</v>
      </c>
    </row>
    <row r="1050" s="14" customFormat="1">
      <c r="A1050" s="14"/>
      <c r="B1050" s="249"/>
      <c r="C1050" s="250"/>
      <c r="D1050" s="232" t="s">
        <v>161</v>
      </c>
      <c r="E1050" s="251" t="s">
        <v>1</v>
      </c>
      <c r="F1050" s="252" t="s">
        <v>857</v>
      </c>
      <c r="G1050" s="250"/>
      <c r="H1050" s="253">
        <v>8.5009999999999994</v>
      </c>
      <c r="I1050" s="254"/>
      <c r="J1050" s="250"/>
      <c r="K1050" s="250"/>
      <c r="L1050" s="255"/>
      <c r="M1050" s="256"/>
      <c r="N1050" s="257"/>
      <c r="O1050" s="257"/>
      <c r="P1050" s="257"/>
      <c r="Q1050" s="257"/>
      <c r="R1050" s="257"/>
      <c r="S1050" s="257"/>
      <c r="T1050" s="25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9" t="s">
        <v>161</v>
      </c>
      <c r="AU1050" s="259" t="s">
        <v>86</v>
      </c>
      <c r="AV1050" s="14" t="s">
        <v>86</v>
      </c>
      <c r="AW1050" s="14" t="s">
        <v>33</v>
      </c>
      <c r="AX1050" s="14" t="s">
        <v>77</v>
      </c>
      <c r="AY1050" s="259" t="s">
        <v>145</v>
      </c>
    </row>
    <row r="1051" s="14" customFormat="1">
      <c r="A1051" s="14"/>
      <c r="B1051" s="249"/>
      <c r="C1051" s="250"/>
      <c r="D1051" s="232" t="s">
        <v>161</v>
      </c>
      <c r="E1051" s="251" t="s">
        <v>1</v>
      </c>
      <c r="F1051" s="252" t="s">
        <v>853</v>
      </c>
      <c r="G1051" s="250"/>
      <c r="H1051" s="253">
        <v>-2.7999999999999998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161</v>
      </c>
      <c r="AU1051" s="259" t="s">
        <v>86</v>
      </c>
      <c r="AV1051" s="14" t="s">
        <v>86</v>
      </c>
      <c r="AW1051" s="14" t="s">
        <v>33</v>
      </c>
      <c r="AX1051" s="14" t="s">
        <v>77</v>
      </c>
      <c r="AY1051" s="259" t="s">
        <v>145</v>
      </c>
    </row>
    <row r="1052" s="15" customFormat="1">
      <c r="A1052" s="15"/>
      <c r="B1052" s="260"/>
      <c r="C1052" s="261"/>
      <c r="D1052" s="232" t="s">
        <v>161</v>
      </c>
      <c r="E1052" s="262" t="s">
        <v>1</v>
      </c>
      <c r="F1052" s="263" t="s">
        <v>165</v>
      </c>
      <c r="G1052" s="261"/>
      <c r="H1052" s="264">
        <v>5.7009999999999996</v>
      </c>
      <c r="I1052" s="265"/>
      <c r="J1052" s="261"/>
      <c r="K1052" s="261"/>
      <c r="L1052" s="266"/>
      <c r="M1052" s="267"/>
      <c r="N1052" s="268"/>
      <c r="O1052" s="268"/>
      <c r="P1052" s="268"/>
      <c r="Q1052" s="268"/>
      <c r="R1052" s="268"/>
      <c r="S1052" s="268"/>
      <c r="T1052" s="269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0" t="s">
        <v>161</v>
      </c>
      <c r="AU1052" s="270" t="s">
        <v>86</v>
      </c>
      <c r="AV1052" s="15" t="s">
        <v>155</v>
      </c>
      <c r="AW1052" s="15" t="s">
        <v>33</v>
      </c>
      <c r="AX1052" s="15" t="s">
        <v>14</v>
      </c>
      <c r="AY1052" s="270" t="s">
        <v>145</v>
      </c>
    </row>
    <row r="1053" s="2" customFormat="1" ht="33" customHeight="1">
      <c r="A1053" s="39"/>
      <c r="B1053" s="40"/>
      <c r="C1053" s="219" t="s">
        <v>417</v>
      </c>
      <c r="D1053" s="219" t="s">
        <v>150</v>
      </c>
      <c r="E1053" s="220" t="s">
        <v>858</v>
      </c>
      <c r="F1053" s="221" t="s">
        <v>859</v>
      </c>
      <c r="G1053" s="222" t="s">
        <v>234</v>
      </c>
      <c r="H1053" s="223">
        <v>2</v>
      </c>
      <c r="I1053" s="224"/>
      <c r="J1053" s="225">
        <f>ROUND(I1053*H1053,2)</f>
        <v>0</v>
      </c>
      <c r="K1053" s="221" t="s">
        <v>154</v>
      </c>
      <c r="L1053" s="45"/>
      <c r="M1053" s="226" t="s">
        <v>1</v>
      </c>
      <c r="N1053" s="227" t="s">
        <v>42</v>
      </c>
      <c r="O1053" s="92"/>
      <c r="P1053" s="228">
        <f>O1053*H1053</f>
        <v>0</v>
      </c>
      <c r="Q1053" s="228">
        <v>0</v>
      </c>
      <c r="R1053" s="228">
        <f>Q1053*H1053</f>
        <v>0</v>
      </c>
      <c r="S1053" s="228">
        <v>0</v>
      </c>
      <c r="T1053" s="22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296</v>
      </c>
      <c r="AT1053" s="230" t="s">
        <v>150</v>
      </c>
      <c r="AU1053" s="230" t="s">
        <v>86</v>
      </c>
      <c r="AY1053" s="18" t="s">
        <v>145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14</v>
      </c>
      <c r="BK1053" s="231">
        <f>ROUND(I1053*H1053,2)</f>
        <v>0</v>
      </c>
      <c r="BL1053" s="18" t="s">
        <v>296</v>
      </c>
      <c r="BM1053" s="230" t="s">
        <v>860</v>
      </c>
    </row>
    <row r="1054" s="2" customFormat="1">
      <c r="A1054" s="39"/>
      <c r="B1054" s="40"/>
      <c r="C1054" s="41"/>
      <c r="D1054" s="232" t="s">
        <v>157</v>
      </c>
      <c r="E1054" s="41"/>
      <c r="F1054" s="233" t="s">
        <v>861</v>
      </c>
      <c r="G1054" s="41"/>
      <c r="H1054" s="41"/>
      <c r="I1054" s="234"/>
      <c r="J1054" s="41"/>
      <c r="K1054" s="41"/>
      <c r="L1054" s="45"/>
      <c r="M1054" s="235"/>
      <c r="N1054" s="236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157</v>
      </c>
      <c r="AU1054" s="18" t="s">
        <v>86</v>
      </c>
    </row>
    <row r="1055" s="2" customFormat="1">
      <c r="A1055" s="39"/>
      <c r="B1055" s="40"/>
      <c r="C1055" s="41"/>
      <c r="D1055" s="237" t="s">
        <v>159</v>
      </c>
      <c r="E1055" s="41"/>
      <c r="F1055" s="238" t="s">
        <v>862</v>
      </c>
      <c r="G1055" s="41"/>
      <c r="H1055" s="41"/>
      <c r="I1055" s="234"/>
      <c r="J1055" s="41"/>
      <c r="K1055" s="41"/>
      <c r="L1055" s="45"/>
      <c r="M1055" s="235"/>
      <c r="N1055" s="236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159</v>
      </c>
      <c r="AU1055" s="18" t="s">
        <v>86</v>
      </c>
    </row>
    <row r="1056" s="13" customFormat="1">
      <c r="A1056" s="13"/>
      <c r="B1056" s="239"/>
      <c r="C1056" s="240"/>
      <c r="D1056" s="232" t="s">
        <v>161</v>
      </c>
      <c r="E1056" s="241" t="s">
        <v>1</v>
      </c>
      <c r="F1056" s="242" t="s">
        <v>162</v>
      </c>
      <c r="G1056" s="240"/>
      <c r="H1056" s="241" t="s">
        <v>1</v>
      </c>
      <c r="I1056" s="243"/>
      <c r="J1056" s="240"/>
      <c r="K1056" s="240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8" t="s">
        <v>161</v>
      </c>
      <c r="AU1056" s="248" t="s">
        <v>86</v>
      </c>
      <c r="AV1056" s="13" t="s">
        <v>14</v>
      </c>
      <c r="AW1056" s="13" t="s">
        <v>33</v>
      </c>
      <c r="AX1056" s="13" t="s">
        <v>77</v>
      </c>
      <c r="AY1056" s="248" t="s">
        <v>145</v>
      </c>
    </row>
    <row r="1057" s="13" customFormat="1">
      <c r="A1057" s="13"/>
      <c r="B1057" s="239"/>
      <c r="C1057" s="240"/>
      <c r="D1057" s="232" t="s">
        <v>161</v>
      </c>
      <c r="E1057" s="241" t="s">
        <v>1</v>
      </c>
      <c r="F1057" s="242" t="s">
        <v>163</v>
      </c>
      <c r="G1057" s="240"/>
      <c r="H1057" s="241" t="s">
        <v>1</v>
      </c>
      <c r="I1057" s="243"/>
      <c r="J1057" s="240"/>
      <c r="K1057" s="240"/>
      <c r="L1057" s="244"/>
      <c r="M1057" s="245"/>
      <c r="N1057" s="246"/>
      <c r="O1057" s="246"/>
      <c r="P1057" s="246"/>
      <c r="Q1057" s="246"/>
      <c r="R1057" s="246"/>
      <c r="S1057" s="246"/>
      <c r="T1057" s="24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8" t="s">
        <v>161</v>
      </c>
      <c r="AU1057" s="248" t="s">
        <v>86</v>
      </c>
      <c r="AV1057" s="13" t="s">
        <v>14</v>
      </c>
      <c r="AW1057" s="13" t="s">
        <v>33</v>
      </c>
      <c r="AX1057" s="13" t="s">
        <v>77</v>
      </c>
      <c r="AY1057" s="248" t="s">
        <v>145</v>
      </c>
    </row>
    <row r="1058" s="14" customFormat="1">
      <c r="A1058" s="14"/>
      <c r="B1058" s="249"/>
      <c r="C1058" s="250"/>
      <c r="D1058" s="232" t="s">
        <v>161</v>
      </c>
      <c r="E1058" s="251" t="s">
        <v>1</v>
      </c>
      <c r="F1058" s="252" t="s">
        <v>240</v>
      </c>
      <c r="G1058" s="250"/>
      <c r="H1058" s="253">
        <v>2</v>
      </c>
      <c r="I1058" s="254"/>
      <c r="J1058" s="250"/>
      <c r="K1058" s="250"/>
      <c r="L1058" s="255"/>
      <c r="M1058" s="256"/>
      <c r="N1058" s="257"/>
      <c r="O1058" s="257"/>
      <c r="P1058" s="257"/>
      <c r="Q1058" s="257"/>
      <c r="R1058" s="257"/>
      <c r="S1058" s="257"/>
      <c r="T1058" s="25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9" t="s">
        <v>161</v>
      </c>
      <c r="AU1058" s="259" t="s">
        <v>86</v>
      </c>
      <c r="AV1058" s="14" t="s">
        <v>86</v>
      </c>
      <c r="AW1058" s="14" t="s">
        <v>33</v>
      </c>
      <c r="AX1058" s="14" t="s">
        <v>77</v>
      </c>
      <c r="AY1058" s="259" t="s">
        <v>145</v>
      </c>
    </row>
    <row r="1059" s="15" customFormat="1">
      <c r="A1059" s="15"/>
      <c r="B1059" s="260"/>
      <c r="C1059" s="261"/>
      <c r="D1059" s="232" t="s">
        <v>161</v>
      </c>
      <c r="E1059" s="262" t="s">
        <v>1</v>
      </c>
      <c r="F1059" s="263" t="s">
        <v>165</v>
      </c>
      <c r="G1059" s="261"/>
      <c r="H1059" s="264">
        <v>2</v>
      </c>
      <c r="I1059" s="265"/>
      <c r="J1059" s="261"/>
      <c r="K1059" s="261"/>
      <c r="L1059" s="266"/>
      <c r="M1059" s="267"/>
      <c r="N1059" s="268"/>
      <c r="O1059" s="268"/>
      <c r="P1059" s="268"/>
      <c r="Q1059" s="268"/>
      <c r="R1059" s="268"/>
      <c r="S1059" s="268"/>
      <c r="T1059" s="26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0" t="s">
        <v>161</v>
      </c>
      <c r="AU1059" s="270" t="s">
        <v>86</v>
      </c>
      <c r="AV1059" s="15" t="s">
        <v>155</v>
      </c>
      <c r="AW1059" s="15" t="s">
        <v>33</v>
      </c>
      <c r="AX1059" s="15" t="s">
        <v>14</v>
      </c>
      <c r="AY1059" s="270" t="s">
        <v>145</v>
      </c>
    </row>
    <row r="1060" s="2" customFormat="1" ht="16.5" customHeight="1">
      <c r="A1060" s="39"/>
      <c r="B1060" s="40"/>
      <c r="C1060" s="282" t="s">
        <v>463</v>
      </c>
      <c r="D1060" s="282" t="s">
        <v>358</v>
      </c>
      <c r="E1060" s="283" t="s">
        <v>863</v>
      </c>
      <c r="F1060" s="284" t="s">
        <v>864</v>
      </c>
      <c r="G1060" s="285" t="s">
        <v>175</v>
      </c>
      <c r="H1060" s="286">
        <v>2.7999999999999998</v>
      </c>
      <c r="I1060" s="287"/>
      <c r="J1060" s="288">
        <f>ROUND(I1060*H1060,2)</f>
        <v>0</v>
      </c>
      <c r="K1060" s="284" t="s">
        <v>154</v>
      </c>
      <c r="L1060" s="289"/>
      <c r="M1060" s="290" t="s">
        <v>1</v>
      </c>
      <c r="N1060" s="291" t="s">
        <v>42</v>
      </c>
      <c r="O1060" s="92"/>
      <c r="P1060" s="228">
        <f>O1060*H1060</f>
        <v>0</v>
      </c>
      <c r="Q1060" s="228">
        <v>0.031</v>
      </c>
      <c r="R1060" s="228">
        <f>Q1060*H1060</f>
        <v>0.086799999999999988</v>
      </c>
      <c r="S1060" s="228">
        <v>0</v>
      </c>
      <c r="T1060" s="22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0" t="s">
        <v>425</v>
      </c>
      <c r="AT1060" s="230" t="s">
        <v>358</v>
      </c>
      <c r="AU1060" s="230" t="s">
        <v>86</v>
      </c>
      <c r="AY1060" s="18" t="s">
        <v>145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8" t="s">
        <v>14</v>
      </c>
      <c r="BK1060" s="231">
        <f>ROUND(I1060*H1060,2)</f>
        <v>0</v>
      </c>
      <c r="BL1060" s="18" t="s">
        <v>296</v>
      </c>
      <c r="BM1060" s="230" t="s">
        <v>865</v>
      </c>
    </row>
    <row r="1061" s="2" customFormat="1">
      <c r="A1061" s="39"/>
      <c r="B1061" s="40"/>
      <c r="C1061" s="41"/>
      <c r="D1061" s="232" t="s">
        <v>157</v>
      </c>
      <c r="E1061" s="41"/>
      <c r="F1061" s="233" t="s">
        <v>864</v>
      </c>
      <c r="G1061" s="41"/>
      <c r="H1061" s="41"/>
      <c r="I1061" s="234"/>
      <c r="J1061" s="41"/>
      <c r="K1061" s="41"/>
      <c r="L1061" s="45"/>
      <c r="M1061" s="235"/>
      <c r="N1061" s="236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157</v>
      </c>
      <c r="AU1061" s="18" t="s">
        <v>86</v>
      </c>
    </row>
    <row r="1062" s="13" customFormat="1">
      <c r="A1062" s="13"/>
      <c r="B1062" s="239"/>
      <c r="C1062" s="240"/>
      <c r="D1062" s="232" t="s">
        <v>161</v>
      </c>
      <c r="E1062" s="241" t="s">
        <v>1</v>
      </c>
      <c r="F1062" s="242" t="s">
        <v>162</v>
      </c>
      <c r="G1062" s="240"/>
      <c r="H1062" s="241" t="s">
        <v>1</v>
      </c>
      <c r="I1062" s="243"/>
      <c r="J1062" s="240"/>
      <c r="K1062" s="240"/>
      <c r="L1062" s="244"/>
      <c r="M1062" s="245"/>
      <c r="N1062" s="246"/>
      <c r="O1062" s="246"/>
      <c r="P1062" s="246"/>
      <c r="Q1062" s="246"/>
      <c r="R1062" s="246"/>
      <c r="S1062" s="246"/>
      <c r="T1062" s="24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8" t="s">
        <v>161</v>
      </c>
      <c r="AU1062" s="248" t="s">
        <v>86</v>
      </c>
      <c r="AV1062" s="13" t="s">
        <v>14</v>
      </c>
      <c r="AW1062" s="13" t="s">
        <v>33</v>
      </c>
      <c r="AX1062" s="13" t="s">
        <v>77</v>
      </c>
      <c r="AY1062" s="248" t="s">
        <v>145</v>
      </c>
    </row>
    <row r="1063" s="13" customFormat="1">
      <c r="A1063" s="13"/>
      <c r="B1063" s="239"/>
      <c r="C1063" s="240"/>
      <c r="D1063" s="232" t="s">
        <v>161</v>
      </c>
      <c r="E1063" s="241" t="s">
        <v>1</v>
      </c>
      <c r="F1063" s="242" t="s">
        <v>163</v>
      </c>
      <c r="G1063" s="240"/>
      <c r="H1063" s="241" t="s">
        <v>1</v>
      </c>
      <c r="I1063" s="243"/>
      <c r="J1063" s="240"/>
      <c r="K1063" s="240"/>
      <c r="L1063" s="244"/>
      <c r="M1063" s="245"/>
      <c r="N1063" s="246"/>
      <c r="O1063" s="246"/>
      <c r="P1063" s="246"/>
      <c r="Q1063" s="246"/>
      <c r="R1063" s="246"/>
      <c r="S1063" s="246"/>
      <c r="T1063" s="24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8" t="s">
        <v>161</v>
      </c>
      <c r="AU1063" s="248" t="s">
        <v>86</v>
      </c>
      <c r="AV1063" s="13" t="s">
        <v>14</v>
      </c>
      <c r="AW1063" s="13" t="s">
        <v>33</v>
      </c>
      <c r="AX1063" s="13" t="s">
        <v>77</v>
      </c>
      <c r="AY1063" s="248" t="s">
        <v>145</v>
      </c>
    </row>
    <row r="1064" s="14" customFormat="1">
      <c r="A1064" s="14"/>
      <c r="B1064" s="249"/>
      <c r="C1064" s="250"/>
      <c r="D1064" s="232" t="s">
        <v>161</v>
      </c>
      <c r="E1064" s="251" t="s">
        <v>1</v>
      </c>
      <c r="F1064" s="252" t="s">
        <v>866</v>
      </c>
      <c r="G1064" s="250"/>
      <c r="H1064" s="253">
        <v>2.7999999999999998</v>
      </c>
      <c r="I1064" s="254"/>
      <c r="J1064" s="250"/>
      <c r="K1064" s="250"/>
      <c r="L1064" s="255"/>
      <c r="M1064" s="256"/>
      <c r="N1064" s="257"/>
      <c r="O1064" s="257"/>
      <c r="P1064" s="257"/>
      <c r="Q1064" s="257"/>
      <c r="R1064" s="257"/>
      <c r="S1064" s="257"/>
      <c r="T1064" s="25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9" t="s">
        <v>161</v>
      </c>
      <c r="AU1064" s="259" t="s">
        <v>86</v>
      </c>
      <c r="AV1064" s="14" t="s">
        <v>86</v>
      </c>
      <c r="AW1064" s="14" t="s">
        <v>33</v>
      </c>
      <c r="AX1064" s="14" t="s">
        <v>77</v>
      </c>
      <c r="AY1064" s="259" t="s">
        <v>145</v>
      </c>
    </row>
    <row r="1065" s="15" customFormat="1">
      <c r="A1065" s="15"/>
      <c r="B1065" s="260"/>
      <c r="C1065" s="261"/>
      <c r="D1065" s="232" t="s">
        <v>161</v>
      </c>
      <c r="E1065" s="262" t="s">
        <v>1</v>
      </c>
      <c r="F1065" s="263" t="s">
        <v>165</v>
      </c>
      <c r="G1065" s="261"/>
      <c r="H1065" s="264">
        <v>2.7999999999999998</v>
      </c>
      <c r="I1065" s="265"/>
      <c r="J1065" s="261"/>
      <c r="K1065" s="261"/>
      <c r="L1065" s="266"/>
      <c r="M1065" s="267"/>
      <c r="N1065" s="268"/>
      <c r="O1065" s="268"/>
      <c r="P1065" s="268"/>
      <c r="Q1065" s="268"/>
      <c r="R1065" s="268"/>
      <c r="S1065" s="268"/>
      <c r="T1065" s="269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0" t="s">
        <v>161</v>
      </c>
      <c r="AU1065" s="270" t="s">
        <v>86</v>
      </c>
      <c r="AV1065" s="15" t="s">
        <v>155</v>
      </c>
      <c r="AW1065" s="15" t="s">
        <v>33</v>
      </c>
      <c r="AX1065" s="15" t="s">
        <v>14</v>
      </c>
      <c r="AY1065" s="270" t="s">
        <v>145</v>
      </c>
    </row>
    <row r="1066" s="2" customFormat="1" ht="33" customHeight="1">
      <c r="A1066" s="39"/>
      <c r="B1066" s="40"/>
      <c r="C1066" s="219" t="s">
        <v>867</v>
      </c>
      <c r="D1066" s="219" t="s">
        <v>150</v>
      </c>
      <c r="E1066" s="220" t="s">
        <v>868</v>
      </c>
      <c r="F1066" s="221" t="s">
        <v>869</v>
      </c>
      <c r="G1066" s="222" t="s">
        <v>651</v>
      </c>
      <c r="H1066" s="293"/>
      <c r="I1066" s="224"/>
      <c r="J1066" s="225">
        <f>ROUND(I1066*H1066,2)</f>
        <v>0</v>
      </c>
      <c r="K1066" s="221" t="s">
        <v>154</v>
      </c>
      <c r="L1066" s="45"/>
      <c r="M1066" s="226" t="s">
        <v>1</v>
      </c>
      <c r="N1066" s="227" t="s">
        <v>42</v>
      </c>
      <c r="O1066" s="92"/>
      <c r="P1066" s="228">
        <f>O1066*H1066</f>
        <v>0</v>
      </c>
      <c r="Q1066" s="228">
        <v>0</v>
      </c>
      <c r="R1066" s="228">
        <f>Q1066*H1066</f>
        <v>0</v>
      </c>
      <c r="S1066" s="228">
        <v>0</v>
      </c>
      <c r="T1066" s="229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0" t="s">
        <v>296</v>
      </c>
      <c r="AT1066" s="230" t="s">
        <v>150</v>
      </c>
      <c r="AU1066" s="230" t="s">
        <v>86</v>
      </c>
      <c r="AY1066" s="18" t="s">
        <v>145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8" t="s">
        <v>14</v>
      </c>
      <c r="BK1066" s="231">
        <f>ROUND(I1066*H1066,2)</f>
        <v>0</v>
      </c>
      <c r="BL1066" s="18" t="s">
        <v>296</v>
      </c>
      <c r="BM1066" s="230" t="s">
        <v>870</v>
      </c>
    </row>
    <row r="1067" s="2" customFormat="1">
      <c r="A1067" s="39"/>
      <c r="B1067" s="40"/>
      <c r="C1067" s="41"/>
      <c r="D1067" s="232" t="s">
        <v>157</v>
      </c>
      <c r="E1067" s="41"/>
      <c r="F1067" s="233" t="s">
        <v>871</v>
      </c>
      <c r="G1067" s="41"/>
      <c r="H1067" s="41"/>
      <c r="I1067" s="234"/>
      <c r="J1067" s="41"/>
      <c r="K1067" s="41"/>
      <c r="L1067" s="45"/>
      <c r="M1067" s="235"/>
      <c r="N1067" s="236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157</v>
      </c>
      <c r="AU1067" s="18" t="s">
        <v>86</v>
      </c>
    </row>
    <row r="1068" s="2" customFormat="1">
      <c r="A1068" s="39"/>
      <c r="B1068" s="40"/>
      <c r="C1068" s="41"/>
      <c r="D1068" s="237" t="s">
        <v>159</v>
      </c>
      <c r="E1068" s="41"/>
      <c r="F1068" s="238" t="s">
        <v>872</v>
      </c>
      <c r="G1068" s="41"/>
      <c r="H1068" s="41"/>
      <c r="I1068" s="234"/>
      <c r="J1068" s="41"/>
      <c r="K1068" s="41"/>
      <c r="L1068" s="45"/>
      <c r="M1068" s="235"/>
      <c r="N1068" s="236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159</v>
      </c>
      <c r="AU1068" s="18" t="s">
        <v>86</v>
      </c>
    </row>
    <row r="1069" s="12" customFormat="1" ht="22.8" customHeight="1">
      <c r="A1069" s="12"/>
      <c r="B1069" s="203"/>
      <c r="C1069" s="204"/>
      <c r="D1069" s="205" t="s">
        <v>76</v>
      </c>
      <c r="E1069" s="217" t="s">
        <v>873</v>
      </c>
      <c r="F1069" s="217" t="s">
        <v>874</v>
      </c>
      <c r="G1069" s="204"/>
      <c r="H1069" s="204"/>
      <c r="I1069" s="207"/>
      <c r="J1069" s="218">
        <f>BK1069</f>
        <v>0</v>
      </c>
      <c r="K1069" s="204"/>
      <c r="L1069" s="209"/>
      <c r="M1069" s="210"/>
      <c r="N1069" s="211"/>
      <c r="O1069" s="211"/>
      <c r="P1069" s="212">
        <f>SUM(P1070:P1157)</f>
        <v>0</v>
      </c>
      <c r="Q1069" s="211"/>
      <c r="R1069" s="212">
        <f>SUM(R1070:R1157)</f>
        <v>0.35941387999999996</v>
      </c>
      <c r="S1069" s="211"/>
      <c r="T1069" s="213">
        <f>SUM(T1070:T1157)</f>
        <v>0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14" t="s">
        <v>86</v>
      </c>
      <c r="AT1069" s="215" t="s">
        <v>76</v>
      </c>
      <c r="AU1069" s="215" t="s">
        <v>14</v>
      </c>
      <c r="AY1069" s="214" t="s">
        <v>145</v>
      </c>
      <c r="BK1069" s="216">
        <f>SUM(BK1070:BK1157)</f>
        <v>0</v>
      </c>
    </row>
    <row r="1070" s="2" customFormat="1" ht="16.5" customHeight="1">
      <c r="A1070" s="39"/>
      <c r="B1070" s="40"/>
      <c r="C1070" s="219" t="s">
        <v>875</v>
      </c>
      <c r="D1070" s="219" t="s">
        <v>150</v>
      </c>
      <c r="E1070" s="220" t="s">
        <v>876</v>
      </c>
      <c r="F1070" s="221" t="s">
        <v>877</v>
      </c>
      <c r="G1070" s="222" t="s">
        <v>175</v>
      </c>
      <c r="H1070" s="223">
        <v>8.1300000000000008</v>
      </c>
      <c r="I1070" s="224"/>
      <c r="J1070" s="225">
        <f>ROUND(I1070*H1070,2)</f>
        <v>0</v>
      </c>
      <c r="K1070" s="221" t="s">
        <v>154</v>
      </c>
      <c r="L1070" s="45"/>
      <c r="M1070" s="226" t="s">
        <v>1</v>
      </c>
      <c r="N1070" s="227" t="s">
        <v>42</v>
      </c>
      <c r="O1070" s="92"/>
      <c r="P1070" s="228">
        <f>O1070*H1070</f>
        <v>0</v>
      </c>
      <c r="Q1070" s="228">
        <v>0</v>
      </c>
      <c r="R1070" s="228">
        <f>Q1070*H1070</f>
        <v>0</v>
      </c>
      <c r="S1070" s="228">
        <v>0</v>
      </c>
      <c r="T1070" s="229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0" t="s">
        <v>296</v>
      </c>
      <c r="AT1070" s="230" t="s">
        <v>150</v>
      </c>
      <c r="AU1070" s="230" t="s">
        <v>86</v>
      </c>
      <c r="AY1070" s="18" t="s">
        <v>145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8" t="s">
        <v>14</v>
      </c>
      <c r="BK1070" s="231">
        <f>ROUND(I1070*H1070,2)</f>
        <v>0</v>
      </c>
      <c r="BL1070" s="18" t="s">
        <v>296</v>
      </c>
      <c r="BM1070" s="230" t="s">
        <v>878</v>
      </c>
    </row>
    <row r="1071" s="2" customFormat="1">
      <c r="A1071" s="39"/>
      <c r="B1071" s="40"/>
      <c r="C1071" s="41"/>
      <c r="D1071" s="232" t="s">
        <v>157</v>
      </c>
      <c r="E1071" s="41"/>
      <c r="F1071" s="233" t="s">
        <v>879</v>
      </c>
      <c r="G1071" s="41"/>
      <c r="H1071" s="41"/>
      <c r="I1071" s="234"/>
      <c r="J1071" s="41"/>
      <c r="K1071" s="41"/>
      <c r="L1071" s="45"/>
      <c r="M1071" s="235"/>
      <c r="N1071" s="236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157</v>
      </c>
      <c r="AU1071" s="18" t="s">
        <v>86</v>
      </c>
    </row>
    <row r="1072" s="2" customFormat="1">
      <c r="A1072" s="39"/>
      <c r="B1072" s="40"/>
      <c r="C1072" s="41"/>
      <c r="D1072" s="237" t="s">
        <v>159</v>
      </c>
      <c r="E1072" s="41"/>
      <c r="F1072" s="238" t="s">
        <v>880</v>
      </c>
      <c r="G1072" s="41"/>
      <c r="H1072" s="41"/>
      <c r="I1072" s="234"/>
      <c r="J1072" s="41"/>
      <c r="K1072" s="41"/>
      <c r="L1072" s="45"/>
      <c r="M1072" s="235"/>
      <c r="N1072" s="236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159</v>
      </c>
      <c r="AU1072" s="18" t="s">
        <v>86</v>
      </c>
    </row>
    <row r="1073" s="13" customFormat="1">
      <c r="A1073" s="13"/>
      <c r="B1073" s="239"/>
      <c r="C1073" s="240"/>
      <c r="D1073" s="232" t="s">
        <v>161</v>
      </c>
      <c r="E1073" s="241" t="s">
        <v>1</v>
      </c>
      <c r="F1073" s="242" t="s">
        <v>162</v>
      </c>
      <c r="G1073" s="240"/>
      <c r="H1073" s="241" t="s">
        <v>1</v>
      </c>
      <c r="I1073" s="243"/>
      <c r="J1073" s="240"/>
      <c r="K1073" s="240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161</v>
      </c>
      <c r="AU1073" s="248" t="s">
        <v>86</v>
      </c>
      <c r="AV1073" s="13" t="s">
        <v>14</v>
      </c>
      <c r="AW1073" s="13" t="s">
        <v>33</v>
      </c>
      <c r="AX1073" s="13" t="s">
        <v>77</v>
      </c>
      <c r="AY1073" s="248" t="s">
        <v>145</v>
      </c>
    </row>
    <row r="1074" s="13" customFormat="1">
      <c r="A1074" s="13"/>
      <c r="B1074" s="239"/>
      <c r="C1074" s="240"/>
      <c r="D1074" s="232" t="s">
        <v>161</v>
      </c>
      <c r="E1074" s="241" t="s">
        <v>1</v>
      </c>
      <c r="F1074" s="242" t="s">
        <v>433</v>
      </c>
      <c r="G1074" s="240"/>
      <c r="H1074" s="241" t="s">
        <v>1</v>
      </c>
      <c r="I1074" s="243"/>
      <c r="J1074" s="240"/>
      <c r="K1074" s="240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8" t="s">
        <v>161</v>
      </c>
      <c r="AU1074" s="248" t="s">
        <v>86</v>
      </c>
      <c r="AV1074" s="13" t="s">
        <v>14</v>
      </c>
      <c r="AW1074" s="13" t="s">
        <v>33</v>
      </c>
      <c r="AX1074" s="13" t="s">
        <v>77</v>
      </c>
      <c r="AY1074" s="248" t="s">
        <v>145</v>
      </c>
    </row>
    <row r="1075" s="14" customFormat="1">
      <c r="A1075" s="14"/>
      <c r="B1075" s="249"/>
      <c r="C1075" s="250"/>
      <c r="D1075" s="232" t="s">
        <v>161</v>
      </c>
      <c r="E1075" s="251" t="s">
        <v>1</v>
      </c>
      <c r="F1075" s="252" t="s">
        <v>881</v>
      </c>
      <c r="G1075" s="250"/>
      <c r="H1075" s="253">
        <v>8.1300000000000008</v>
      </c>
      <c r="I1075" s="254"/>
      <c r="J1075" s="250"/>
      <c r="K1075" s="250"/>
      <c r="L1075" s="255"/>
      <c r="M1075" s="256"/>
      <c r="N1075" s="257"/>
      <c r="O1075" s="257"/>
      <c r="P1075" s="257"/>
      <c r="Q1075" s="257"/>
      <c r="R1075" s="257"/>
      <c r="S1075" s="257"/>
      <c r="T1075" s="258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9" t="s">
        <v>161</v>
      </c>
      <c r="AU1075" s="259" t="s">
        <v>86</v>
      </c>
      <c r="AV1075" s="14" t="s">
        <v>86</v>
      </c>
      <c r="AW1075" s="14" t="s">
        <v>33</v>
      </c>
      <c r="AX1075" s="14" t="s">
        <v>77</v>
      </c>
      <c r="AY1075" s="259" t="s">
        <v>145</v>
      </c>
    </row>
    <row r="1076" s="15" customFormat="1">
      <c r="A1076" s="15"/>
      <c r="B1076" s="260"/>
      <c r="C1076" s="261"/>
      <c r="D1076" s="232" t="s">
        <v>161</v>
      </c>
      <c r="E1076" s="262" t="s">
        <v>1</v>
      </c>
      <c r="F1076" s="263" t="s">
        <v>165</v>
      </c>
      <c r="G1076" s="261"/>
      <c r="H1076" s="264">
        <v>8.1300000000000008</v>
      </c>
      <c r="I1076" s="265"/>
      <c r="J1076" s="261"/>
      <c r="K1076" s="261"/>
      <c r="L1076" s="266"/>
      <c r="M1076" s="267"/>
      <c r="N1076" s="268"/>
      <c r="O1076" s="268"/>
      <c r="P1076" s="268"/>
      <c r="Q1076" s="268"/>
      <c r="R1076" s="268"/>
      <c r="S1076" s="268"/>
      <c r="T1076" s="269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0" t="s">
        <v>161</v>
      </c>
      <c r="AU1076" s="270" t="s">
        <v>86</v>
      </c>
      <c r="AV1076" s="15" t="s">
        <v>155</v>
      </c>
      <c r="AW1076" s="15" t="s">
        <v>33</v>
      </c>
      <c r="AX1076" s="15" t="s">
        <v>14</v>
      </c>
      <c r="AY1076" s="270" t="s">
        <v>145</v>
      </c>
    </row>
    <row r="1077" s="2" customFormat="1" ht="16.5" customHeight="1">
      <c r="A1077" s="39"/>
      <c r="B1077" s="40"/>
      <c r="C1077" s="219" t="s">
        <v>882</v>
      </c>
      <c r="D1077" s="219" t="s">
        <v>150</v>
      </c>
      <c r="E1077" s="220" t="s">
        <v>883</v>
      </c>
      <c r="F1077" s="221" t="s">
        <v>884</v>
      </c>
      <c r="G1077" s="222" t="s">
        <v>175</v>
      </c>
      <c r="H1077" s="223">
        <v>8.1300000000000008</v>
      </c>
      <c r="I1077" s="224"/>
      <c r="J1077" s="225">
        <f>ROUND(I1077*H1077,2)</f>
        <v>0</v>
      </c>
      <c r="K1077" s="221" t="s">
        <v>154</v>
      </c>
      <c r="L1077" s="45"/>
      <c r="M1077" s="226" t="s">
        <v>1</v>
      </c>
      <c r="N1077" s="227" t="s">
        <v>42</v>
      </c>
      <c r="O1077" s="92"/>
      <c r="P1077" s="228">
        <f>O1077*H1077</f>
        <v>0</v>
      </c>
      <c r="Q1077" s="228">
        <v>0.00029999999999999997</v>
      </c>
      <c r="R1077" s="228">
        <f>Q1077*H1077</f>
        <v>0.0024390000000000002</v>
      </c>
      <c r="S1077" s="228">
        <v>0</v>
      </c>
      <c r="T1077" s="22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0" t="s">
        <v>296</v>
      </c>
      <c r="AT1077" s="230" t="s">
        <v>150</v>
      </c>
      <c r="AU1077" s="230" t="s">
        <v>86</v>
      </c>
      <c r="AY1077" s="18" t="s">
        <v>145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8" t="s">
        <v>14</v>
      </c>
      <c r="BK1077" s="231">
        <f>ROUND(I1077*H1077,2)</f>
        <v>0</v>
      </c>
      <c r="BL1077" s="18" t="s">
        <v>296</v>
      </c>
      <c r="BM1077" s="230" t="s">
        <v>885</v>
      </c>
    </row>
    <row r="1078" s="2" customFormat="1">
      <c r="A1078" s="39"/>
      <c r="B1078" s="40"/>
      <c r="C1078" s="41"/>
      <c r="D1078" s="232" t="s">
        <v>157</v>
      </c>
      <c r="E1078" s="41"/>
      <c r="F1078" s="233" t="s">
        <v>886</v>
      </c>
      <c r="G1078" s="41"/>
      <c r="H1078" s="41"/>
      <c r="I1078" s="234"/>
      <c r="J1078" s="41"/>
      <c r="K1078" s="41"/>
      <c r="L1078" s="45"/>
      <c r="M1078" s="235"/>
      <c r="N1078" s="236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157</v>
      </c>
      <c r="AU1078" s="18" t="s">
        <v>86</v>
      </c>
    </row>
    <row r="1079" s="2" customFormat="1">
      <c r="A1079" s="39"/>
      <c r="B1079" s="40"/>
      <c r="C1079" s="41"/>
      <c r="D1079" s="237" t="s">
        <v>159</v>
      </c>
      <c r="E1079" s="41"/>
      <c r="F1079" s="238" t="s">
        <v>887</v>
      </c>
      <c r="G1079" s="41"/>
      <c r="H1079" s="41"/>
      <c r="I1079" s="234"/>
      <c r="J1079" s="41"/>
      <c r="K1079" s="41"/>
      <c r="L1079" s="45"/>
      <c r="M1079" s="235"/>
      <c r="N1079" s="236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159</v>
      </c>
      <c r="AU1079" s="18" t="s">
        <v>86</v>
      </c>
    </row>
    <row r="1080" s="13" customFormat="1">
      <c r="A1080" s="13"/>
      <c r="B1080" s="239"/>
      <c r="C1080" s="240"/>
      <c r="D1080" s="232" t="s">
        <v>161</v>
      </c>
      <c r="E1080" s="241" t="s">
        <v>1</v>
      </c>
      <c r="F1080" s="242" t="s">
        <v>162</v>
      </c>
      <c r="G1080" s="240"/>
      <c r="H1080" s="241" t="s">
        <v>1</v>
      </c>
      <c r="I1080" s="243"/>
      <c r="J1080" s="240"/>
      <c r="K1080" s="240"/>
      <c r="L1080" s="244"/>
      <c r="M1080" s="245"/>
      <c r="N1080" s="246"/>
      <c r="O1080" s="246"/>
      <c r="P1080" s="246"/>
      <c r="Q1080" s="246"/>
      <c r="R1080" s="246"/>
      <c r="S1080" s="246"/>
      <c r="T1080" s="24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8" t="s">
        <v>161</v>
      </c>
      <c r="AU1080" s="248" t="s">
        <v>86</v>
      </c>
      <c r="AV1080" s="13" t="s">
        <v>14</v>
      </c>
      <c r="AW1080" s="13" t="s">
        <v>33</v>
      </c>
      <c r="AX1080" s="13" t="s">
        <v>77</v>
      </c>
      <c r="AY1080" s="248" t="s">
        <v>145</v>
      </c>
    </row>
    <row r="1081" s="13" customFormat="1">
      <c r="A1081" s="13"/>
      <c r="B1081" s="239"/>
      <c r="C1081" s="240"/>
      <c r="D1081" s="232" t="s">
        <v>161</v>
      </c>
      <c r="E1081" s="241" t="s">
        <v>1</v>
      </c>
      <c r="F1081" s="242" t="s">
        <v>433</v>
      </c>
      <c r="G1081" s="240"/>
      <c r="H1081" s="241" t="s">
        <v>1</v>
      </c>
      <c r="I1081" s="243"/>
      <c r="J1081" s="240"/>
      <c r="K1081" s="240"/>
      <c r="L1081" s="244"/>
      <c r="M1081" s="245"/>
      <c r="N1081" s="246"/>
      <c r="O1081" s="246"/>
      <c r="P1081" s="246"/>
      <c r="Q1081" s="246"/>
      <c r="R1081" s="246"/>
      <c r="S1081" s="246"/>
      <c r="T1081" s="24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8" t="s">
        <v>161</v>
      </c>
      <c r="AU1081" s="248" t="s">
        <v>86</v>
      </c>
      <c r="AV1081" s="13" t="s">
        <v>14</v>
      </c>
      <c r="AW1081" s="13" t="s">
        <v>33</v>
      </c>
      <c r="AX1081" s="13" t="s">
        <v>77</v>
      </c>
      <c r="AY1081" s="248" t="s">
        <v>145</v>
      </c>
    </row>
    <row r="1082" s="14" customFormat="1">
      <c r="A1082" s="14"/>
      <c r="B1082" s="249"/>
      <c r="C1082" s="250"/>
      <c r="D1082" s="232" t="s">
        <v>161</v>
      </c>
      <c r="E1082" s="251" t="s">
        <v>1</v>
      </c>
      <c r="F1082" s="252" t="s">
        <v>881</v>
      </c>
      <c r="G1082" s="250"/>
      <c r="H1082" s="253">
        <v>8.1300000000000008</v>
      </c>
      <c r="I1082" s="254"/>
      <c r="J1082" s="250"/>
      <c r="K1082" s="250"/>
      <c r="L1082" s="255"/>
      <c r="M1082" s="256"/>
      <c r="N1082" s="257"/>
      <c r="O1082" s="257"/>
      <c r="P1082" s="257"/>
      <c r="Q1082" s="257"/>
      <c r="R1082" s="257"/>
      <c r="S1082" s="257"/>
      <c r="T1082" s="25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9" t="s">
        <v>161</v>
      </c>
      <c r="AU1082" s="259" t="s">
        <v>86</v>
      </c>
      <c r="AV1082" s="14" t="s">
        <v>86</v>
      </c>
      <c r="AW1082" s="14" t="s">
        <v>33</v>
      </c>
      <c r="AX1082" s="14" t="s">
        <v>77</v>
      </c>
      <c r="AY1082" s="259" t="s">
        <v>145</v>
      </c>
    </row>
    <row r="1083" s="15" customFormat="1">
      <c r="A1083" s="15"/>
      <c r="B1083" s="260"/>
      <c r="C1083" s="261"/>
      <c r="D1083" s="232" t="s">
        <v>161</v>
      </c>
      <c r="E1083" s="262" t="s">
        <v>1</v>
      </c>
      <c r="F1083" s="263" t="s">
        <v>165</v>
      </c>
      <c r="G1083" s="261"/>
      <c r="H1083" s="264">
        <v>8.1300000000000008</v>
      </c>
      <c r="I1083" s="265"/>
      <c r="J1083" s="261"/>
      <c r="K1083" s="261"/>
      <c r="L1083" s="266"/>
      <c r="M1083" s="267"/>
      <c r="N1083" s="268"/>
      <c r="O1083" s="268"/>
      <c r="P1083" s="268"/>
      <c r="Q1083" s="268"/>
      <c r="R1083" s="268"/>
      <c r="S1083" s="268"/>
      <c r="T1083" s="269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0" t="s">
        <v>161</v>
      </c>
      <c r="AU1083" s="270" t="s">
        <v>86</v>
      </c>
      <c r="AV1083" s="15" t="s">
        <v>155</v>
      </c>
      <c r="AW1083" s="15" t="s">
        <v>33</v>
      </c>
      <c r="AX1083" s="15" t="s">
        <v>14</v>
      </c>
      <c r="AY1083" s="270" t="s">
        <v>145</v>
      </c>
    </row>
    <row r="1084" s="2" customFormat="1" ht="24.15" customHeight="1">
      <c r="A1084" s="39"/>
      <c r="B1084" s="40"/>
      <c r="C1084" s="219" t="s">
        <v>888</v>
      </c>
      <c r="D1084" s="219" t="s">
        <v>150</v>
      </c>
      <c r="E1084" s="220" t="s">
        <v>889</v>
      </c>
      <c r="F1084" s="221" t="s">
        <v>890</v>
      </c>
      <c r="G1084" s="222" t="s">
        <v>175</v>
      </c>
      <c r="H1084" s="223">
        <v>8.1300000000000008</v>
      </c>
      <c r="I1084" s="224"/>
      <c r="J1084" s="225">
        <f>ROUND(I1084*H1084,2)</f>
        <v>0</v>
      </c>
      <c r="K1084" s="221" t="s">
        <v>154</v>
      </c>
      <c r="L1084" s="45"/>
      <c r="M1084" s="226" t="s">
        <v>1</v>
      </c>
      <c r="N1084" s="227" t="s">
        <v>42</v>
      </c>
      <c r="O1084" s="92"/>
      <c r="P1084" s="228">
        <f>O1084*H1084</f>
        <v>0</v>
      </c>
      <c r="Q1084" s="228">
        <v>0.012</v>
      </c>
      <c r="R1084" s="228">
        <f>Q1084*H1084</f>
        <v>0.097560000000000008</v>
      </c>
      <c r="S1084" s="228">
        <v>0</v>
      </c>
      <c r="T1084" s="22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0" t="s">
        <v>296</v>
      </c>
      <c r="AT1084" s="230" t="s">
        <v>150</v>
      </c>
      <c r="AU1084" s="230" t="s">
        <v>86</v>
      </c>
      <c r="AY1084" s="18" t="s">
        <v>145</v>
      </c>
      <c r="BE1084" s="231">
        <f>IF(N1084="základní",J1084,0)</f>
        <v>0</v>
      </c>
      <c r="BF1084" s="231">
        <f>IF(N1084="snížená",J1084,0)</f>
        <v>0</v>
      </c>
      <c r="BG1084" s="231">
        <f>IF(N1084="zákl. přenesená",J1084,0)</f>
        <v>0</v>
      </c>
      <c r="BH1084" s="231">
        <f>IF(N1084="sníž. přenesená",J1084,0)</f>
        <v>0</v>
      </c>
      <c r="BI1084" s="231">
        <f>IF(N1084="nulová",J1084,0)</f>
        <v>0</v>
      </c>
      <c r="BJ1084" s="18" t="s">
        <v>14</v>
      </c>
      <c r="BK1084" s="231">
        <f>ROUND(I1084*H1084,2)</f>
        <v>0</v>
      </c>
      <c r="BL1084" s="18" t="s">
        <v>296</v>
      </c>
      <c r="BM1084" s="230" t="s">
        <v>891</v>
      </c>
    </row>
    <row r="1085" s="2" customFormat="1">
      <c r="A1085" s="39"/>
      <c r="B1085" s="40"/>
      <c r="C1085" s="41"/>
      <c r="D1085" s="232" t="s">
        <v>157</v>
      </c>
      <c r="E1085" s="41"/>
      <c r="F1085" s="233" t="s">
        <v>892</v>
      </c>
      <c r="G1085" s="41"/>
      <c r="H1085" s="41"/>
      <c r="I1085" s="234"/>
      <c r="J1085" s="41"/>
      <c r="K1085" s="41"/>
      <c r="L1085" s="45"/>
      <c r="M1085" s="235"/>
      <c r="N1085" s="236"/>
      <c r="O1085" s="92"/>
      <c r="P1085" s="92"/>
      <c r="Q1085" s="92"/>
      <c r="R1085" s="92"/>
      <c r="S1085" s="92"/>
      <c r="T1085" s="93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157</v>
      </c>
      <c r="AU1085" s="18" t="s">
        <v>86</v>
      </c>
    </row>
    <row r="1086" s="2" customFormat="1">
      <c r="A1086" s="39"/>
      <c r="B1086" s="40"/>
      <c r="C1086" s="41"/>
      <c r="D1086" s="237" t="s">
        <v>159</v>
      </c>
      <c r="E1086" s="41"/>
      <c r="F1086" s="238" t="s">
        <v>893</v>
      </c>
      <c r="G1086" s="41"/>
      <c r="H1086" s="41"/>
      <c r="I1086" s="234"/>
      <c r="J1086" s="41"/>
      <c r="K1086" s="41"/>
      <c r="L1086" s="45"/>
      <c r="M1086" s="235"/>
      <c r="N1086" s="236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159</v>
      </c>
      <c r="AU1086" s="18" t="s">
        <v>86</v>
      </c>
    </row>
    <row r="1087" s="13" customFormat="1">
      <c r="A1087" s="13"/>
      <c r="B1087" s="239"/>
      <c r="C1087" s="240"/>
      <c r="D1087" s="232" t="s">
        <v>161</v>
      </c>
      <c r="E1087" s="241" t="s">
        <v>1</v>
      </c>
      <c r="F1087" s="242" t="s">
        <v>162</v>
      </c>
      <c r="G1087" s="240"/>
      <c r="H1087" s="241" t="s">
        <v>1</v>
      </c>
      <c r="I1087" s="243"/>
      <c r="J1087" s="240"/>
      <c r="K1087" s="240"/>
      <c r="L1087" s="244"/>
      <c r="M1087" s="245"/>
      <c r="N1087" s="246"/>
      <c r="O1087" s="246"/>
      <c r="P1087" s="246"/>
      <c r="Q1087" s="246"/>
      <c r="R1087" s="246"/>
      <c r="S1087" s="246"/>
      <c r="T1087" s="24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8" t="s">
        <v>161</v>
      </c>
      <c r="AU1087" s="248" t="s">
        <v>86</v>
      </c>
      <c r="AV1087" s="13" t="s">
        <v>14</v>
      </c>
      <c r="AW1087" s="13" t="s">
        <v>33</v>
      </c>
      <c r="AX1087" s="13" t="s">
        <v>77</v>
      </c>
      <c r="AY1087" s="248" t="s">
        <v>145</v>
      </c>
    </row>
    <row r="1088" s="13" customFormat="1">
      <c r="A1088" s="13"/>
      <c r="B1088" s="239"/>
      <c r="C1088" s="240"/>
      <c r="D1088" s="232" t="s">
        <v>161</v>
      </c>
      <c r="E1088" s="241" t="s">
        <v>1</v>
      </c>
      <c r="F1088" s="242" t="s">
        <v>433</v>
      </c>
      <c r="G1088" s="240"/>
      <c r="H1088" s="241" t="s">
        <v>1</v>
      </c>
      <c r="I1088" s="243"/>
      <c r="J1088" s="240"/>
      <c r="K1088" s="240"/>
      <c r="L1088" s="244"/>
      <c r="M1088" s="245"/>
      <c r="N1088" s="246"/>
      <c r="O1088" s="246"/>
      <c r="P1088" s="246"/>
      <c r="Q1088" s="246"/>
      <c r="R1088" s="246"/>
      <c r="S1088" s="246"/>
      <c r="T1088" s="24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8" t="s">
        <v>161</v>
      </c>
      <c r="AU1088" s="248" t="s">
        <v>86</v>
      </c>
      <c r="AV1088" s="13" t="s">
        <v>14</v>
      </c>
      <c r="AW1088" s="13" t="s">
        <v>33</v>
      </c>
      <c r="AX1088" s="13" t="s">
        <v>77</v>
      </c>
      <c r="AY1088" s="248" t="s">
        <v>145</v>
      </c>
    </row>
    <row r="1089" s="14" customFormat="1">
      <c r="A1089" s="14"/>
      <c r="B1089" s="249"/>
      <c r="C1089" s="250"/>
      <c r="D1089" s="232" t="s">
        <v>161</v>
      </c>
      <c r="E1089" s="251" t="s">
        <v>1</v>
      </c>
      <c r="F1089" s="252" t="s">
        <v>881</v>
      </c>
      <c r="G1089" s="250"/>
      <c r="H1089" s="253">
        <v>8.1300000000000008</v>
      </c>
      <c r="I1089" s="254"/>
      <c r="J1089" s="250"/>
      <c r="K1089" s="250"/>
      <c r="L1089" s="255"/>
      <c r="M1089" s="256"/>
      <c r="N1089" s="257"/>
      <c r="O1089" s="257"/>
      <c r="P1089" s="257"/>
      <c r="Q1089" s="257"/>
      <c r="R1089" s="257"/>
      <c r="S1089" s="257"/>
      <c r="T1089" s="25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9" t="s">
        <v>161</v>
      </c>
      <c r="AU1089" s="259" t="s">
        <v>86</v>
      </c>
      <c r="AV1089" s="14" t="s">
        <v>86</v>
      </c>
      <c r="AW1089" s="14" t="s">
        <v>33</v>
      </c>
      <c r="AX1089" s="14" t="s">
        <v>77</v>
      </c>
      <c r="AY1089" s="259" t="s">
        <v>145</v>
      </c>
    </row>
    <row r="1090" s="15" customFormat="1">
      <c r="A1090" s="15"/>
      <c r="B1090" s="260"/>
      <c r="C1090" s="261"/>
      <c r="D1090" s="232" t="s">
        <v>161</v>
      </c>
      <c r="E1090" s="262" t="s">
        <v>1</v>
      </c>
      <c r="F1090" s="263" t="s">
        <v>165</v>
      </c>
      <c r="G1090" s="261"/>
      <c r="H1090" s="264">
        <v>8.1300000000000008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161</v>
      </c>
      <c r="AU1090" s="270" t="s">
        <v>86</v>
      </c>
      <c r="AV1090" s="15" t="s">
        <v>155</v>
      </c>
      <c r="AW1090" s="15" t="s">
        <v>33</v>
      </c>
      <c r="AX1090" s="15" t="s">
        <v>14</v>
      </c>
      <c r="AY1090" s="270" t="s">
        <v>145</v>
      </c>
    </row>
    <row r="1091" s="2" customFormat="1" ht="37.8" customHeight="1">
      <c r="A1091" s="39"/>
      <c r="B1091" s="40"/>
      <c r="C1091" s="219" t="s">
        <v>894</v>
      </c>
      <c r="D1091" s="219" t="s">
        <v>150</v>
      </c>
      <c r="E1091" s="220" t="s">
        <v>895</v>
      </c>
      <c r="F1091" s="221" t="s">
        <v>896</v>
      </c>
      <c r="G1091" s="222" t="s">
        <v>175</v>
      </c>
      <c r="H1091" s="223">
        <v>8.1300000000000008</v>
      </c>
      <c r="I1091" s="224"/>
      <c r="J1091" s="225">
        <f>ROUND(I1091*H1091,2)</f>
        <v>0</v>
      </c>
      <c r="K1091" s="221" t="s">
        <v>154</v>
      </c>
      <c r="L1091" s="45"/>
      <c r="M1091" s="226" t="s">
        <v>1</v>
      </c>
      <c r="N1091" s="227" t="s">
        <v>42</v>
      </c>
      <c r="O1091" s="92"/>
      <c r="P1091" s="228">
        <f>O1091*H1091</f>
        <v>0</v>
      </c>
      <c r="Q1091" s="228">
        <v>0.0060000000000000001</v>
      </c>
      <c r="R1091" s="228">
        <f>Q1091*H1091</f>
        <v>0.048780000000000004</v>
      </c>
      <c r="S1091" s="228">
        <v>0</v>
      </c>
      <c r="T1091" s="22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0" t="s">
        <v>296</v>
      </c>
      <c r="AT1091" s="230" t="s">
        <v>150</v>
      </c>
      <c r="AU1091" s="230" t="s">
        <v>86</v>
      </c>
      <c r="AY1091" s="18" t="s">
        <v>145</v>
      </c>
      <c r="BE1091" s="231">
        <f>IF(N1091="základní",J1091,0)</f>
        <v>0</v>
      </c>
      <c r="BF1091" s="231">
        <f>IF(N1091="snížená",J1091,0)</f>
        <v>0</v>
      </c>
      <c r="BG1091" s="231">
        <f>IF(N1091="zákl. přenesená",J1091,0)</f>
        <v>0</v>
      </c>
      <c r="BH1091" s="231">
        <f>IF(N1091="sníž. přenesená",J1091,0)</f>
        <v>0</v>
      </c>
      <c r="BI1091" s="231">
        <f>IF(N1091="nulová",J1091,0)</f>
        <v>0</v>
      </c>
      <c r="BJ1091" s="18" t="s">
        <v>14</v>
      </c>
      <c r="BK1091" s="231">
        <f>ROUND(I1091*H1091,2)</f>
        <v>0</v>
      </c>
      <c r="BL1091" s="18" t="s">
        <v>296</v>
      </c>
      <c r="BM1091" s="230" t="s">
        <v>897</v>
      </c>
    </row>
    <row r="1092" s="2" customFormat="1">
      <c r="A1092" s="39"/>
      <c r="B1092" s="40"/>
      <c r="C1092" s="41"/>
      <c r="D1092" s="232" t="s">
        <v>157</v>
      </c>
      <c r="E1092" s="41"/>
      <c r="F1092" s="233" t="s">
        <v>898</v>
      </c>
      <c r="G1092" s="41"/>
      <c r="H1092" s="41"/>
      <c r="I1092" s="234"/>
      <c r="J1092" s="41"/>
      <c r="K1092" s="41"/>
      <c r="L1092" s="45"/>
      <c r="M1092" s="235"/>
      <c r="N1092" s="236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157</v>
      </c>
      <c r="AU1092" s="18" t="s">
        <v>86</v>
      </c>
    </row>
    <row r="1093" s="2" customFormat="1">
      <c r="A1093" s="39"/>
      <c r="B1093" s="40"/>
      <c r="C1093" s="41"/>
      <c r="D1093" s="237" t="s">
        <v>159</v>
      </c>
      <c r="E1093" s="41"/>
      <c r="F1093" s="238" t="s">
        <v>899</v>
      </c>
      <c r="G1093" s="41"/>
      <c r="H1093" s="41"/>
      <c r="I1093" s="234"/>
      <c r="J1093" s="41"/>
      <c r="K1093" s="41"/>
      <c r="L1093" s="45"/>
      <c r="M1093" s="235"/>
      <c r="N1093" s="236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159</v>
      </c>
      <c r="AU1093" s="18" t="s">
        <v>86</v>
      </c>
    </row>
    <row r="1094" s="13" customFormat="1">
      <c r="A1094" s="13"/>
      <c r="B1094" s="239"/>
      <c r="C1094" s="240"/>
      <c r="D1094" s="232" t="s">
        <v>161</v>
      </c>
      <c r="E1094" s="241" t="s">
        <v>1</v>
      </c>
      <c r="F1094" s="242" t="s">
        <v>162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8" t="s">
        <v>161</v>
      </c>
      <c r="AU1094" s="248" t="s">
        <v>86</v>
      </c>
      <c r="AV1094" s="13" t="s">
        <v>14</v>
      </c>
      <c r="AW1094" s="13" t="s">
        <v>33</v>
      </c>
      <c r="AX1094" s="13" t="s">
        <v>77</v>
      </c>
      <c r="AY1094" s="248" t="s">
        <v>145</v>
      </c>
    </row>
    <row r="1095" s="13" customFormat="1">
      <c r="A1095" s="13"/>
      <c r="B1095" s="239"/>
      <c r="C1095" s="240"/>
      <c r="D1095" s="232" t="s">
        <v>161</v>
      </c>
      <c r="E1095" s="241" t="s">
        <v>1</v>
      </c>
      <c r="F1095" s="242" t="s">
        <v>433</v>
      </c>
      <c r="G1095" s="240"/>
      <c r="H1095" s="241" t="s">
        <v>1</v>
      </c>
      <c r="I1095" s="243"/>
      <c r="J1095" s="240"/>
      <c r="K1095" s="240"/>
      <c r="L1095" s="244"/>
      <c r="M1095" s="245"/>
      <c r="N1095" s="246"/>
      <c r="O1095" s="246"/>
      <c r="P1095" s="246"/>
      <c r="Q1095" s="246"/>
      <c r="R1095" s="246"/>
      <c r="S1095" s="246"/>
      <c r="T1095" s="24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8" t="s">
        <v>161</v>
      </c>
      <c r="AU1095" s="248" t="s">
        <v>86</v>
      </c>
      <c r="AV1095" s="13" t="s">
        <v>14</v>
      </c>
      <c r="AW1095" s="13" t="s">
        <v>33</v>
      </c>
      <c r="AX1095" s="13" t="s">
        <v>77</v>
      </c>
      <c r="AY1095" s="248" t="s">
        <v>145</v>
      </c>
    </row>
    <row r="1096" s="14" customFormat="1">
      <c r="A1096" s="14"/>
      <c r="B1096" s="249"/>
      <c r="C1096" s="250"/>
      <c r="D1096" s="232" t="s">
        <v>161</v>
      </c>
      <c r="E1096" s="251" t="s">
        <v>1</v>
      </c>
      <c r="F1096" s="252" t="s">
        <v>881</v>
      </c>
      <c r="G1096" s="250"/>
      <c r="H1096" s="253">
        <v>8.1300000000000008</v>
      </c>
      <c r="I1096" s="254"/>
      <c r="J1096" s="250"/>
      <c r="K1096" s="250"/>
      <c r="L1096" s="255"/>
      <c r="M1096" s="256"/>
      <c r="N1096" s="257"/>
      <c r="O1096" s="257"/>
      <c r="P1096" s="257"/>
      <c r="Q1096" s="257"/>
      <c r="R1096" s="257"/>
      <c r="S1096" s="257"/>
      <c r="T1096" s="25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9" t="s">
        <v>161</v>
      </c>
      <c r="AU1096" s="259" t="s">
        <v>86</v>
      </c>
      <c r="AV1096" s="14" t="s">
        <v>86</v>
      </c>
      <c r="AW1096" s="14" t="s">
        <v>33</v>
      </c>
      <c r="AX1096" s="14" t="s">
        <v>77</v>
      </c>
      <c r="AY1096" s="259" t="s">
        <v>145</v>
      </c>
    </row>
    <row r="1097" s="15" customFormat="1">
      <c r="A1097" s="15"/>
      <c r="B1097" s="260"/>
      <c r="C1097" s="261"/>
      <c r="D1097" s="232" t="s">
        <v>161</v>
      </c>
      <c r="E1097" s="262" t="s">
        <v>1</v>
      </c>
      <c r="F1097" s="263" t="s">
        <v>165</v>
      </c>
      <c r="G1097" s="261"/>
      <c r="H1097" s="264">
        <v>8.1300000000000008</v>
      </c>
      <c r="I1097" s="265"/>
      <c r="J1097" s="261"/>
      <c r="K1097" s="261"/>
      <c r="L1097" s="266"/>
      <c r="M1097" s="267"/>
      <c r="N1097" s="268"/>
      <c r="O1097" s="268"/>
      <c r="P1097" s="268"/>
      <c r="Q1097" s="268"/>
      <c r="R1097" s="268"/>
      <c r="S1097" s="268"/>
      <c r="T1097" s="269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0" t="s">
        <v>161</v>
      </c>
      <c r="AU1097" s="270" t="s">
        <v>86</v>
      </c>
      <c r="AV1097" s="15" t="s">
        <v>155</v>
      </c>
      <c r="AW1097" s="15" t="s">
        <v>33</v>
      </c>
      <c r="AX1097" s="15" t="s">
        <v>14</v>
      </c>
      <c r="AY1097" s="270" t="s">
        <v>145</v>
      </c>
    </row>
    <row r="1098" s="2" customFormat="1" ht="33" customHeight="1">
      <c r="A1098" s="39"/>
      <c r="B1098" s="40"/>
      <c r="C1098" s="282" t="s">
        <v>900</v>
      </c>
      <c r="D1098" s="282" t="s">
        <v>358</v>
      </c>
      <c r="E1098" s="283" t="s">
        <v>901</v>
      </c>
      <c r="F1098" s="284" t="s">
        <v>902</v>
      </c>
      <c r="G1098" s="285" t="s">
        <v>175</v>
      </c>
      <c r="H1098" s="286">
        <v>9.3499999999999996</v>
      </c>
      <c r="I1098" s="287"/>
      <c r="J1098" s="288">
        <f>ROUND(I1098*H1098,2)</f>
        <v>0</v>
      </c>
      <c r="K1098" s="284" t="s">
        <v>154</v>
      </c>
      <c r="L1098" s="289"/>
      <c r="M1098" s="290" t="s">
        <v>1</v>
      </c>
      <c r="N1098" s="291" t="s">
        <v>42</v>
      </c>
      <c r="O1098" s="92"/>
      <c r="P1098" s="228">
        <f>O1098*H1098</f>
        <v>0</v>
      </c>
      <c r="Q1098" s="228">
        <v>0.021999999999999999</v>
      </c>
      <c r="R1098" s="228">
        <f>Q1098*H1098</f>
        <v>0.20569999999999999</v>
      </c>
      <c r="S1098" s="228">
        <v>0</v>
      </c>
      <c r="T1098" s="22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0" t="s">
        <v>425</v>
      </c>
      <c r="AT1098" s="230" t="s">
        <v>358</v>
      </c>
      <c r="AU1098" s="230" t="s">
        <v>86</v>
      </c>
      <c r="AY1098" s="18" t="s">
        <v>145</v>
      </c>
      <c r="BE1098" s="231">
        <f>IF(N1098="základní",J1098,0)</f>
        <v>0</v>
      </c>
      <c r="BF1098" s="231">
        <f>IF(N1098="snížená",J1098,0)</f>
        <v>0</v>
      </c>
      <c r="BG1098" s="231">
        <f>IF(N1098="zákl. přenesená",J1098,0)</f>
        <v>0</v>
      </c>
      <c r="BH1098" s="231">
        <f>IF(N1098="sníž. přenesená",J1098,0)</f>
        <v>0</v>
      </c>
      <c r="BI1098" s="231">
        <f>IF(N1098="nulová",J1098,0)</f>
        <v>0</v>
      </c>
      <c r="BJ1098" s="18" t="s">
        <v>14</v>
      </c>
      <c r="BK1098" s="231">
        <f>ROUND(I1098*H1098,2)</f>
        <v>0</v>
      </c>
      <c r="BL1098" s="18" t="s">
        <v>296</v>
      </c>
      <c r="BM1098" s="230" t="s">
        <v>903</v>
      </c>
    </row>
    <row r="1099" s="2" customFormat="1">
      <c r="A1099" s="39"/>
      <c r="B1099" s="40"/>
      <c r="C1099" s="41"/>
      <c r="D1099" s="232" t="s">
        <v>157</v>
      </c>
      <c r="E1099" s="41"/>
      <c r="F1099" s="233" t="s">
        <v>902</v>
      </c>
      <c r="G1099" s="41"/>
      <c r="H1099" s="41"/>
      <c r="I1099" s="234"/>
      <c r="J1099" s="41"/>
      <c r="K1099" s="41"/>
      <c r="L1099" s="45"/>
      <c r="M1099" s="235"/>
      <c r="N1099" s="236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157</v>
      </c>
      <c r="AU1099" s="18" t="s">
        <v>86</v>
      </c>
    </row>
    <row r="1100" s="13" customFormat="1">
      <c r="A1100" s="13"/>
      <c r="B1100" s="239"/>
      <c r="C1100" s="240"/>
      <c r="D1100" s="232" t="s">
        <v>161</v>
      </c>
      <c r="E1100" s="241" t="s">
        <v>1</v>
      </c>
      <c r="F1100" s="242" t="s">
        <v>904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8" t="s">
        <v>161</v>
      </c>
      <c r="AU1100" s="248" t="s">
        <v>86</v>
      </c>
      <c r="AV1100" s="13" t="s">
        <v>14</v>
      </c>
      <c r="AW1100" s="13" t="s">
        <v>33</v>
      </c>
      <c r="AX1100" s="13" t="s">
        <v>77</v>
      </c>
      <c r="AY1100" s="248" t="s">
        <v>145</v>
      </c>
    </row>
    <row r="1101" s="13" customFormat="1">
      <c r="A1101" s="13"/>
      <c r="B1101" s="239"/>
      <c r="C1101" s="240"/>
      <c r="D1101" s="232" t="s">
        <v>161</v>
      </c>
      <c r="E1101" s="241" t="s">
        <v>1</v>
      </c>
      <c r="F1101" s="242" t="s">
        <v>905</v>
      </c>
      <c r="G1101" s="240"/>
      <c r="H1101" s="241" t="s">
        <v>1</v>
      </c>
      <c r="I1101" s="243"/>
      <c r="J1101" s="240"/>
      <c r="K1101" s="240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8" t="s">
        <v>161</v>
      </c>
      <c r="AU1101" s="248" t="s">
        <v>86</v>
      </c>
      <c r="AV1101" s="13" t="s">
        <v>14</v>
      </c>
      <c r="AW1101" s="13" t="s">
        <v>33</v>
      </c>
      <c r="AX1101" s="13" t="s">
        <v>77</v>
      </c>
      <c r="AY1101" s="248" t="s">
        <v>145</v>
      </c>
    </row>
    <row r="1102" s="13" customFormat="1">
      <c r="A1102" s="13"/>
      <c r="B1102" s="239"/>
      <c r="C1102" s="240"/>
      <c r="D1102" s="232" t="s">
        <v>161</v>
      </c>
      <c r="E1102" s="241" t="s">
        <v>1</v>
      </c>
      <c r="F1102" s="242" t="s">
        <v>906</v>
      </c>
      <c r="G1102" s="240"/>
      <c r="H1102" s="241" t="s">
        <v>1</v>
      </c>
      <c r="I1102" s="243"/>
      <c r="J1102" s="240"/>
      <c r="K1102" s="240"/>
      <c r="L1102" s="244"/>
      <c r="M1102" s="245"/>
      <c r="N1102" s="246"/>
      <c r="O1102" s="246"/>
      <c r="P1102" s="246"/>
      <c r="Q1102" s="246"/>
      <c r="R1102" s="246"/>
      <c r="S1102" s="246"/>
      <c r="T1102" s="24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8" t="s">
        <v>161</v>
      </c>
      <c r="AU1102" s="248" t="s">
        <v>86</v>
      </c>
      <c r="AV1102" s="13" t="s">
        <v>14</v>
      </c>
      <c r="AW1102" s="13" t="s">
        <v>33</v>
      </c>
      <c r="AX1102" s="13" t="s">
        <v>77</v>
      </c>
      <c r="AY1102" s="248" t="s">
        <v>145</v>
      </c>
    </row>
    <row r="1103" s="13" customFormat="1">
      <c r="A1103" s="13"/>
      <c r="B1103" s="239"/>
      <c r="C1103" s="240"/>
      <c r="D1103" s="232" t="s">
        <v>161</v>
      </c>
      <c r="E1103" s="241" t="s">
        <v>1</v>
      </c>
      <c r="F1103" s="242" t="s">
        <v>907</v>
      </c>
      <c r="G1103" s="240"/>
      <c r="H1103" s="241" t="s">
        <v>1</v>
      </c>
      <c r="I1103" s="243"/>
      <c r="J1103" s="240"/>
      <c r="K1103" s="240"/>
      <c r="L1103" s="244"/>
      <c r="M1103" s="245"/>
      <c r="N1103" s="246"/>
      <c r="O1103" s="246"/>
      <c r="P1103" s="246"/>
      <c r="Q1103" s="246"/>
      <c r="R1103" s="246"/>
      <c r="S1103" s="246"/>
      <c r="T1103" s="24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8" t="s">
        <v>161</v>
      </c>
      <c r="AU1103" s="248" t="s">
        <v>86</v>
      </c>
      <c r="AV1103" s="13" t="s">
        <v>14</v>
      </c>
      <c r="AW1103" s="13" t="s">
        <v>33</v>
      </c>
      <c r="AX1103" s="13" t="s">
        <v>77</v>
      </c>
      <c r="AY1103" s="248" t="s">
        <v>145</v>
      </c>
    </row>
    <row r="1104" s="13" customFormat="1">
      <c r="A1104" s="13"/>
      <c r="B1104" s="239"/>
      <c r="C1104" s="240"/>
      <c r="D1104" s="232" t="s">
        <v>161</v>
      </c>
      <c r="E1104" s="241" t="s">
        <v>1</v>
      </c>
      <c r="F1104" s="242" t="s">
        <v>162</v>
      </c>
      <c r="G1104" s="240"/>
      <c r="H1104" s="241" t="s">
        <v>1</v>
      </c>
      <c r="I1104" s="243"/>
      <c r="J1104" s="240"/>
      <c r="K1104" s="240"/>
      <c r="L1104" s="244"/>
      <c r="M1104" s="245"/>
      <c r="N1104" s="246"/>
      <c r="O1104" s="246"/>
      <c r="P1104" s="246"/>
      <c r="Q1104" s="246"/>
      <c r="R1104" s="246"/>
      <c r="S1104" s="246"/>
      <c r="T1104" s="24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8" t="s">
        <v>161</v>
      </c>
      <c r="AU1104" s="248" t="s">
        <v>86</v>
      </c>
      <c r="AV1104" s="13" t="s">
        <v>14</v>
      </c>
      <c r="AW1104" s="13" t="s">
        <v>33</v>
      </c>
      <c r="AX1104" s="13" t="s">
        <v>77</v>
      </c>
      <c r="AY1104" s="248" t="s">
        <v>145</v>
      </c>
    </row>
    <row r="1105" s="13" customFormat="1">
      <c r="A1105" s="13"/>
      <c r="B1105" s="239"/>
      <c r="C1105" s="240"/>
      <c r="D1105" s="232" t="s">
        <v>161</v>
      </c>
      <c r="E1105" s="241" t="s">
        <v>1</v>
      </c>
      <c r="F1105" s="242" t="s">
        <v>433</v>
      </c>
      <c r="G1105" s="240"/>
      <c r="H1105" s="241" t="s">
        <v>1</v>
      </c>
      <c r="I1105" s="243"/>
      <c r="J1105" s="240"/>
      <c r="K1105" s="240"/>
      <c r="L1105" s="244"/>
      <c r="M1105" s="245"/>
      <c r="N1105" s="246"/>
      <c r="O1105" s="246"/>
      <c r="P1105" s="246"/>
      <c r="Q1105" s="246"/>
      <c r="R1105" s="246"/>
      <c r="S1105" s="246"/>
      <c r="T1105" s="24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8" t="s">
        <v>161</v>
      </c>
      <c r="AU1105" s="248" t="s">
        <v>86</v>
      </c>
      <c r="AV1105" s="13" t="s">
        <v>14</v>
      </c>
      <c r="AW1105" s="13" t="s">
        <v>33</v>
      </c>
      <c r="AX1105" s="13" t="s">
        <v>77</v>
      </c>
      <c r="AY1105" s="248" t="s">
        <v>145</v>
      </c>
    </row>
    <row r="1106" s="14" customFormat="1">
      <c r="A1106" s="14"/>
      <c r="B1106" s="249"/>
      <c r="C1106" s="250"/>
      <c r="D1106" s="232" t="s">
        <v>161</v>
      </c>
      <c r="E1106" s="251" t="s">
        <v>1</v>
      </c>
      <c r="F1106" s="252" t="s">
        <v>908</v>
      </c>
      <c r="G1106" s="250"/>
      <c r="H1106" s="253">
        <v>9.3499999999999996</v>
      </c>
      <c r="I1106" s="254"/>
      <c r="J1106" s="250"/>
      <c r="K1106" s="250"/>
      <c r="L1106" s="255"/>
      <c r="M1106" s="256"/>
      <c r="N1106" s="257"/>
      <c r="O1106" s="257"/>
      <c r="P1106" s="257"/>
      <c r="Q1106" s="257"/>
      <c r="R1106" s="257"/>
      <c r="S1106" s="257"/>
      <c r="T1106" s="25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9" t="s">
        <v>161</v>
      </c>
      <c r="AU1106" s="259" t="s">
        <v>86</v>
      </c>
      <c r="AV1106" s="14" t="s">
        <v>86</v>
      </c>
      <c r="AW1106" s="14" t="s">
        <v>33</v>
      </c>
      <c r="AX1106" s="14" t="s">
        <v>77</v>
      </c>
      <c r="AY1106" s="259" t="s">
        <v>145</v>
      </c>
    </row>
    <row r="1107" s="15" customFormat="1">
      <c r="A1107" s="15"/>
      <c r="B1107" s="260"/>
      <c r="C1107" s="261"/>
      <c r="D1107" s="232" t="s">
        <v>161</v>
      </c>
      <c r="E1107" s="262" t="s">
        <v>1</v>
      </c>
      <c r="F1107" s="263" t="s">
        <v>165</v>
      </c>
      <c r="G1107" s="261"/>
      <c r="H1107" s="264">
        <v>9.3499999999999996</v>
      </c>
      <c r="I1107" s="265"/>
      <c r="J1107" s="261"/>
      <c r="K1107" s="261"/>
      <c r="L1107" s="266"/>
      <c r="M1107" s="267"/>
      <c r="N1107" s="268"/>
      <c r="O1107" s="268"/>
      <c r="P1107" s="268"/>
      <c r="Q1107" s="268"/>
      <c r="R1107" s="268"/>
      <c r="S1107" s="268"/>
      <c r="T1107" s="269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0" t="s">
        <v>161</v>
      </c>
      <c r="AU1107" s="270" t="s">
        <v>86</v>
      </c>
      <c r="AV1107" s="15" t="s">
        <v>155</v>
      </c>
      <c r="AW1107" s="15" t="s">
        <v>33</v>
      </c>
      <c r="AX1107" s="15" t="s">
        <v>14</v>
      </c>
      <c r="AY1107" s="270" t="s">
        <v>145</v>
      </c>
    </row>
    <row r="1108" s="2" customFormat="1" ht="37.8" customHeight="1">
      <c r="A1108" s="39"/>
      <c r="B1108" s="40"/>
      <c r="C1108" s="219" t="s">
        <v>909</v>
      </c>
      <c r="D1108" s="219" t="s">
        <v>150</v>
      </c>
      <c r="E1108" s="220" t="s">
        <v>910</v>
      </c>
      <c r="F1108" s="221" t="s">
        <v>911</v>
      </c>
      <c r="G1108" s="222" t="s">
        <v>175</v>
      </c>
      <c r="H1108" s="223">
        <v>2.96</v>
      </c>
      <c r="I1108" s="224"/>
      <c r="J1108" s="225">
        <f>ROUND(I1108*H1108,2)</f>
        <v>0</v>
      </c>
      <c r="K1108" s="221" t="s">
        <v>154</v>
      </c>
      <c r="L1108" s="45"/>
      <c r="M1108" s="226" t="s">
        <v>1</v>
      </c>
      <c r="N1108" s="227" t="s">
        <v>42</v>
      </c>
      <c r="O1108" s="92"/>
      <c r="P1108" s="228">
        <f>O1108*H1108</f>
        <v>0</v>
      </c>
      <c r="Q1108" s="228">
        <v>0</v>
      </c>
      <c r="R1108" s="228">
        <f>Q1108*H1108</f>
        <v>0</v>
      </c>
      <c r="S1108" s="228">
        <v>0</v>
      </c>
      <c r="T1108" s="22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0" t="s">
        <v>296</v>
      </c>
      <c r="AT1108" s="230" t="s">
        <v>150</v>
      </c>
      <c r="AU1108" s="230" t="s">
        <v>86</v>
      </c>
      <c r="AY1108" s="18" t="s">
        <v>145</v>
      </c>
      <c r="BE1108" s="231">
        <f>IF(N1108="základní",J1108,0)</f>
        <v>0</v>
      </c>
      <c r="BF1108" s="231">
        <f>IF(N1108="snížená",J1108,0)</f>
        <v>0</v>
      </c>
      <c r="BG1108" s="231">
        <f>IF(N1108="zákl. přenesená",J1108,0)</f>
        <v>0</v>
      </c>
      <c r="BH1108" s="231">
        <f>IF(N1108="sníž. přenesená",J1108,0)</f>
        <v>0</v>
      </c>
      <c r="BI1108" s="231">
        <f>IF(N1108="nulová",J1108,0)</f>
        <v>0</v>
      </c>
      <c r="BJ1108" s="18" t="s">
        <v>14</v>
      </c>
      <c r="BK1108" s="231">
        <f>ROUND(I1108*H1108,2)</f>
        <v>0</v>
      </c>
      <c r="BL1108" s="18" t="s">
        <v>296</v>
      </c>
      <c r="BM1108" s="230" t="s">
        <v>912</v>
      </c>
    </row>
    <row r="1109" s="2" customFormat="1">
      <c r="A1109" s="39"/>
      <c r="B1109" s="40"/>
      <c r="C1109" s="41"/>
      <c r="D1109" s="232" t="s">
        <v>157</v>
      </c>
      <c r="E1109" s="41"/>
      <c r="F1109" s="233" t="s">
        <v>913</v>
      </c>
      <c r="G1109" s="41"/>
      <c r="H1109" s="41"/>
      <c r="I1109" s="234"/>
      <c r="J1109" s="41"/>
      <c r="K1109" s="41"/>
      <c r="L1109" s="45"/>
      <c r="M1109" s="235"/>
      <c r="N1109" s="236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157</v>
      </c>
      <c r="AU1109" s="18" t="s">
        <v>86</v>
      </c>
    </row>
    <row r="1110" s="2" customFormat="1">
      <c r="A1110" s="39"/>
      <c r="B1110" s="40"/>
      <c r="C1110" s="41"/>
      <c r="D1110" s="237" t="s">
        <v>159</v>
      </c>
      <c r="E1110" s="41"/>
      <c r="F1110" s="238" t="s">
        <v>914</v>
      </c>
      <c r="G1110" s="41"/>
      <c r="H1110" s="41"/>
      <c r="I1110" s="234"/>
      <c r="J1110" s="41"/>
      <c r="K1110" s="41"/>
      <c r="L1110" s="45"/>
      <c r="M1110" s="235"/>
      <c r="N1110" s="236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159</v>
      </c>
      <c r="AU1110" s="18" t="s">
        <v>86</v>
      </c>
    </row>
    <row r="1111" s="13" customFormat="1">
      <c r="A1111" s="13"/>
      <c r="B1111" s="239"/>
      <c r="C1111" s="240"/>
      <c r="D1111" s="232" t="s">
        <v>161</v>
      </c>
      <c r="E1111" s="241" t="s">
        <v>1</v>
      </c>
      <c r="F1111" s="242" t="s">
        <v>162</v>
      </c>
      <c r="G1111" s="240"/>
      <c r="H1111" s="241" t="s">
        <v>1</v>
      </c>
      <c r="I1111" s="243"/>
      <c r="J1111" s="240"/>
      <c r="K1111" s="240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8" t="s">
        <v>161</v>
      </c>
      <c r="AU1111" s="248" t="s">
        <v>86</v>
      </c>
      <c r="AV1111" s="13" t="s">
        <v>14</v>
      </c>
      <c r="AW1111" s="13" t="s">
        <v>33</v>
      </c>
      <c r="AX1111" s="13" t="s">
        <v>77</v>
      </c>
      <c r="AY1111" s="248" t="s">
        <v>145</v>
      </c>
    </row>
    <row r="1112" s="13" customFormat="1">
      <c r="A1112" s="13"/>
      <c r="B1112" s="239"/>
      <c r="C1112" s="240"/>
      <c r="D1112" s="232" t="s">
        <v>161</v>
      </c>
      <c r="E1112" s="241" t="s">
        <v>1</v>
      </c>
      <c r="F1112" s="242" t="s">
        <v>915</v>
      </c>
      <c r="G1112" s="240"/>
      <c r="H1112" s="241" t="s">
        <v>1</v>
      </c>
      <c r="I1112" s="243"/>
      <c r="J1112" s="240"/>
      <c r="K1112" s="240"/>
      <c r="L1112" s="244"/>
      <c r="M1112" s="245"/>
      <c r="N1112" s="246"/>
      <c r="O1112" s="246"/>
      <c r="P1112" s="246"/>
      <c r="Q1112" s="246"/>
      <c r="R1112" s="246"/>
      <c r="S1112" s="246"/>
      <c r="T1112" s="24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8" t="s">
        <v>161</v>
      </c>
      <c r="AU1112" s="248" t="s">
        <v>86</v>
      </c>
      <c r="AV1112" s="13" t="s">
        <v>14</v>
      </c>
      <c r="AW1112" s="13" t="s">
        <v>33</v>
      </c>
      <c r="AX1112" s="13" t="s">
        <v>77</v>
      </c>
      <c r="AY1112" s="248" t="s">
        <v>145</v>
      </c>
    </row>
    <row r="1113" s="14" customFormat="1">
      <c r="A1113" s="14"/>
      <c r="B1113" s="249"/>
      <c r="C1113" s="250"/>
      <c r="D1113" s="232" t="s">
        <v>161</v>
      </c>
      <c r="E1113" s="251" t="s">
        <v>1</v>
      </c>
      <c r="F1113" s="252" t="s">
        <v>638</v>
      </c>
      <c r="G1113" s="250"/>
      <c r="H1113" s="253">
        <v>2.96</v>
      </c>
      <c r="I1113" s="254"/>
      <c r="J1113" s="250"/>
      <c r="K1113" s="250"/>
      <c r="L1113" s="255"/>
      <c r="M1113" s="256"/>
      <c r="N1113" s="257"/>
      <c r="O1113" s="257"/>
      <c r="P1113" s="257"/>
      <c r="Q1113" s="257"/>
      <c r="R1113" s="257"/>
      <c r="S1113" s="257"/>
      <c r="T1113" s="25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9" t="s">
        <v>161</v>
      </c>
      <c r="AU1113" s="259" t="s">
        <v>86</v>
      </c>
      <c r="AV1113" s="14" t="s">
        <v>86</v>
      </c>
      <c r="AW1113" s="14" t="s">
        <v>33</v>
      </c>
      <c r="AX1113" s="14" t="s">
        <v>77</v>
      </c>
      <c r="AY1113" s="259" t="s">
        <v>145</v>
      </c>
    </row>
    <row r="1114" s="15" customFormat="1">
      <c r="A1114" s="15"/>
      <c r="B1114" s="260"/>
      <c r="C1114" s="261"/>
      <c r="D1114" s="232" t="s">
        <v>161</v>
      </c>
      <c r="E1114" s="262" t="s">
        <v>1</v>
      </c>
      <c r="F1114" s="263" t="s">
        <v>165</v>
      </c>
      <c r="G1114" s="261"/>
      <c r="H1114" s="264">
        <v>2.96</v>
      </c>
      <c r="I1114" s="265"/>
      <c r="J1114" s="261"/>
      <c r="K1114" s="261"/>
      <c r="L1114" s="266"/>
      <c r="M1114" s="267"/>
      <c r="N1114" s="268"/>
      <c r="O1114" s="268"/>
      <c r="P1114" s="268"/>
      <c r="Q1114" s="268"/>
      <c r="R1114" s="268"/>
      <c r="S1114" s="268"/>
      <c r="T1114" s="269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0" t="s">
        <v>161</v>
      </c>
      <c r="AU1114" s="270" t="s">
        <v>86</v>
      </c>
      <c r="AV1114" s="15" t="s">
        <v>155</v>
      </c>
      <c r="AW1114" s="15" t="s">
        <v>33</v>
      </c>
      <c r="AX1114" s="15" t="s">
        <v>14</v>
      </c>
      <c r="AY1114" s="270" t="s">
        <v>145</v>
      </c>
    </row>
    <row r="1115" s="2" customFormat="1" ht="37.8" customHeight="1">
      <c r="A1115" s="39"/>
      <c r="B1115" s="40"/>
      <c r="C1115" s="219" t="s">
        <v>916</v>
      </c>
      <c r="D1115" s="219" t="s">
        <v>150</v>
      </c>
      <c r="E1115" s="220" t="s">
        <v>917</v>
      </c>
      <c r="F1115" s="221" t="s">
        <v>918</v>
      </c>
      <c r="G1115" s="222" t="s">
        <v>175</v>
      </c>
      <c r="H1115" s="223">
        <v>8.1300000000000008</v>
      </c>
      <c r="I1115" s="224"/>
      <c r="J1115" s="225">
        <f>ROUND(I1115*H1115,2)</f>
        <v>0</v>
      </c>
      <c r="K1115" s="221" t="s">
        <v>154</v>
      </c>
      <c r="L1115" s="45"/>
      <c r="M1115" s="226" t="s">
        <v>1</v>
      </c>
      <c r="N1115" s="227" t="s">
        <v>42</v>
      </c>
      <c r="O1115" s="92"/>
      <c r="P1115" s="228">
        <f>O1115*H1115</f>
        <v>0</v>
      </c>
      <c r="Q1115" s="228">
        <v>0</v>
      </c>
      <c r="R1115" s="228">
        <f>Q1115*H1115</f>
        <v>0</v>
      </c>
      <c r="S1115" s="228">
        <v>0</v>
      </c>
      <c r="T1115" s="22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0" t="s">
        <v>296</v>
      </c>
      <c r="AT1115" s="230" t="s">
        <v>150</v>
      </c>
      <c r="AU1115" s="230" t="s">
        <v>86</v>
      </c>
      <c r="AY1115" s="18" t="s">
        <v>145</v>
      </c>
      <c r="BE1115" s="231">
        <f>IF(N1115="základní",J1115,0)</f>
        <v>0</v>
      </c>
      <c r="BF1115" s="231">
        <f>IF(N1115="snížená",J1115,0)</f>
        <v>0</v>
      </c>
      <c r="BG1115" s="231">
        <f>IF(N1115="zákl. přenesená",J1115,0)</f>
        <v>0</v>
      </c>
      <c r="BH1115" s="231">
        <f>IF(N1115="sníž. přenesená",J1115,0)</f>
        <v>0</v>
      </c>
      <c r="BI1115" s="231">
        <f>IF(N1115="nulová",J1115,0)</f>
        <v>0</v>
      </c>
      <c r="BJ1115" s="18" t="s">
        <v>14</v>
      </c>
      <c r="BK1115" s="231">
        <f>ROUND(I1115*H1115,2)</f>
        <v>0</v>
      </c>
      <c r="BL1115" s="18" t="s">
        <v>296</v>
      </c>
      <c r="BM1115" s="230" t="s">
        <v>919</v>
      </c>
    </row>
    <row r="1116" s="2" customFormat="1">
      <c r="A1116" s="39"/>
      <c r="B1116" s="40"/>
      <c r="C1116" s="41"/>
      <c r="D1116" s="232" t="s">
        <v>157</v>
      </c>
      <c r="E1116" s="41"/>
      <c r="F1116" s="233" t="s">
        <v>920</v>
      </c>
      <c r="G1116" s="41"/>
      <c r="H1116" s="41"/>
      <c r="I1116" s="234"/>
      <c r="J1116" s="41"/>
      <c r="K1116" s="41"/>
      <c r="L1116" s="45"/>
      <c r="M1116" s="235"/>
      <c r="N1116" s="236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157</v>
      </c>
      <c r="AU1116" s="18" t="s">
        <v>86</v>
      </c>
    </row>
    <row r="1117" s="2" customFormat="1">
      <c r="A1117" s="39"/>
      <c r="B1117" s="40"/>
      <c r="C1117" s="41"/>
      <c r="D1117" s="237" t="s">
        <v>159</v>
      </c>
      <c r="E1117" s="41"/>
      <c r="F1117" s="238" t="s">
        <v>921</v>
      </c>
      <c r="G1117" s="41"/>
      <c r="H1117" s="41"/>
      <c r="I1117" s="234"/>
      <c r="J1117" s="41"/>
      <c r="K1117" s="41"/>
      <c r="L1117" s="45"/>
      <c r="M1117" s="235"/>
      <c r="N1117" s="236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159</v>
      </c>
      <c r="AU1117" s="18" t="s">
        <v>86</v>
      </c>
    </row>
    <row r="1118" s="13" customFormat="1">
      <c r="A1118" s="13"/>
      <c r="B1118" s="239"/>
      <c r="C1118" s="240"/>
      <c r="D1118" s="232" t="s">
        <v>161</v>
      </c>
      <c r="E1118" s="241" t="s">
        <v>1</v>
      </c>
      <c r="F1118" s="242" t="s">
        <v>162</v>
      </c>
      <c r="G1118" s="240"/>
      <c r="H1118" s="241" t="s">
        <v>1</v>
      </c>
      <c r="I1118" s="243"/>
      <c r="J1118" s="240"/>
      <c r="K1118" s="240"/>
      <c r="L1118" s="244"/>
      <c r="M1118" s="245"/>
      <c r="N1118" s="246"/>
      <c r="O1118" s="246"/>
      <c r="P1118" s="246"/>
      <c r="Q1118" s="246"/>
      <c r="R1118" s="246"/>
      <c r="S1118" s="246"/>
      <c r="T1118" s="24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8" t="s">
        <v>161</v>
      </c>
      <c r="AU1118" s="248" t="s">
        <v>86</v>
      </c>
      <c r="AV1118" s="13" t="s">
        <v>14</v>
      </c>
      <c r="AW1118" s="13" t="s">
        <v>33</v>
      </c>
      <c r="AX1118" s="13" t="s">
        <v>77</v>
      </c>
      <c r="AY1118" s="248" t="s">
        <v>145</v>
      </c>
    </row>
    <row r="1119" s="13" customFormat="1">
      <c r="A1119" s="13"/>
      <c r="B1119" s="239"/>
      <c r="C1119" s="240"/>
      <c r="D1119" s="232" t="s">
        <v>161</v>
      </c>
      <c r="E1119" s="241" t="s">
        <v>1</v>
      </c>
      <c r="F1119" s="242" t="s">
        <v>433</v>
      </c>
      <c r="G1119" s="240"/>
      <c r="H1119" s="241" t="s">
        <v>1</v>
      </c>
      <c r="I1119" s="243"/>
      <c r="J1119" s="240"/>
      <c r="K1119" s="240"/>
      <c r="L1119" s="244"/>
      <c r="M1119" s="245"/>
      <c r="N1119" s="246"/>
      <c r="O1119" s="246"/>
      <c r="P1119" s="246"/>
      <c r="Q1119" s="246"/>
      <c r="R1119" s="246"/>
      <c r="S1119" s="246"/>
      <c r="T1119" s="24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8" t="s">
        <v>161</v>
      </c>
      <c r="AU1119" s="248" t="s">
        <v>86</v>
      </c>
      <c r="AV1119" s="13" t="s">
        <v>14</v>
      </c>
      <c r="AW1119" s="13" t="s">
        <v>33</v>
      </c>
      <c r="AX1119" s="13" t="s">
        <v>77</v>
      </c>
      <c r="AY1119" s="248" t="s">
        <v>145</v>
      </c>
    </row>
    <row r="1120" s="14" customFormat="1">
      <c r="A1120" s="14"/>
      <c r="B1120" s="249"/>
      <c r="C1120" s="250"/>
      <c r="D1120" s="232" t="s">
        <v>161</v>
      </c>
      <c r="E1120" s="251" t="s">
        <v>1</v>
      </c>
      <c r="F1120" s="252" t="s">
        <v>881</v>
      </c>
      <c r="G1120" s="250"/>
      <c r="H1120" s="253">
        <v>8.1300000000000008</v>
      </c>
      <c r="I1120" s="254"/>
      <c r="J1120" s="250"/>
      <c r="K1120" s="250"/>
      <c r="L1120" s="255"/>
      <c r="M1120" s="256"/>
      <c r="N1120" s="257"/>
      <c r="O1120" s="257"/>
      <c r="P1120" s="257"/>
      <c r="Q1120" s="257"/>
      <c r="R1120" s="257"/>
      <c r="S1120" s="257"/>
      <c r="T1120" s="25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9" t="s">
        <v>161</v>
      </c>
      <c r="AU1120" s="259" t="s">
        <v>86</v>
      </c>
      <c r="AV1120" s="14" t="s">
        <v>86</v>
      </c>
      <c r="AW1120" s="14" t="s">
        <v>33</v>
      </c>
      <c r="AX1120" s="14" t="s">
        <v>77</v>
      </c>
      <c r="AY1120" s="259" t="s">
        <v>145</v>
      </c>
    </row>
    <row r="1121" s="15" customFormat="1">
      <c r="A1121" s="15"/>
      <c r="B1121" s="260"/>
      <c r="C1121" s="261"/>
      <c r="D1121" s="232" t="s">
        <v>161</v>
      </c>
      <c r="E1121" s="262" t="s">
        <v>1</v>
      </c>
      <c r="F1121" s="263" t="s">
        <v>165</v>
      </c>
      <c r="G1121" s="261"/>
      <c r="H1121" s="264">
        <v>8.1300000000000008</v>
      </c>
      <c r="I1121" s="265"/>
      <c r="J1121" s="261"/>
      <c r="K1121" s="261"/>
      <c r="L1121" s="266"/>
      <c r="M1121" s="267"/>
      <c r="N1121" s="268"/>
      <c r="O1121" s="268"/>
      <c r="P1121" s="268"/>
      <c r="Q1121" s="268"/>
      <c r="R1121" s="268"/>
      <c r="S1121" s="268"/>
      <c r="T1121" s="269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0" t="s">
        <v>161</v>
      </c>
      <c r="AU1121" s="270" t="s">
        <v>86</v>
      </c>
      <c r="AV1121" s="15" t="s">
        <v>155</v>
      </c>
      <c r="AW1121" s="15" t="s">
        <v>33</v>
      </c>
      <c r="AX1121" s="15" t="s">
        <v>14</v>
      </c>
      <c r="AY1121" s="270" t="s">
        <v>145</v>
      </c>
    </row>
    <row r="1122" s="2" customFormat="1" ht="16.5" customHeight="1">
      <c r="A1122" s="39"/>
      <c r="B1122" s="40"/>
      <c r="C1122" s="219" t="s">
        <v>922</v>
      </c>
      <c r="D1122" s="219" t="s">
        <v>150</v>
      </c>
      <c r="E1122" s="220" t="s">
        <v>923</v>
      </c>
      <c r="F1122" s="221" t="s">
        <v>924</v>
      </c>
      <c r="G1122" s="222" t="s">
        <v>193</v>
      </c>
      <c r="H1122" s="223">
        <v>16.949999999999999</v>
      </c>
      <c r="I1122" s="224"/>
      <c r="J1122" s="225">
        <f>ROUND(I1122*H1122,2)</f>
        <v>0</v>
      </c>
      <c r="K1122" s="221" t="s">
        <v>154</v>
      </c>
      <c r="L1122" s="45"/>
      <c r="M1122" s="226" t="s">
        <v>1</v>
      </c>
      <c r="N1122" s="227" t="s">
        <v>42</v>
      </c>
      <c r="O1122" s="92"/>
      <c r="P1122" s="228">
        <f>O1122*H1122</f>
        <v>0</v>
      </c>
      <c r="Q1122" s="228">
        <v>9.0000000000000006E-05</v>
      </c>
      <c r="R1122" s="228">
        <f>Q1122*H1122</f>
        <v>0.0015255</v>
      </c>
      <c r="S1122" s="228">
        <v>0</v>
      </c>
      <c r="T1122" s="22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0" t="s">
        <v>296</v>
      </c>
      <c r="AT1122" s="230" t="s">
        <v>150</v>
      </c>
      <c r="AU1122" s="230" t="s">
        <v>86</v>
      </c>
      <c r="AY1122" s="18" t="s">
        <v>145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8" t="s">
        <v>14</v>
      </c>
      <c r="BK1122" s="231">
        <f>ROUND(I1122*H1122,2)</f>
        <v>0</v>
      </c>
      <c r="BL1122" s="18" t="s">
        <v>296</v>
      </c>
      <c r="BM1122" s="230" t="s">
        <v>925</v>
      </c>
    </row>
    <row r="1123" s="2" customFormat="1">
      <c r="A1123" s="39"/>
      <c r="B1123" s="40"/>
      <c r="C1123" s="41"/>
      <c r="D1123" s="232" t="s">
        <v>157</v>
      </c>
      <c r="E1123" s="41"/>
      <c r="F1123" s="233" t="s">
        <v>926</v>
      </c>
      <c r="G1123" s="41"/>
      <c r="H1123" s="41"/>
      <c r="I1123" s="234"/>
      <c r="J1123" s="41"/>
      <c r="K1123" s="41"/>
      <c r="L1123" s="45"/>
      <c r="M1123" s="235"/>
      <c r="N1123" s="236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157</v>
      </c>
      <c r="AU1123" s="18" t="s">
        <v>86</v>
      </c>
    </row>
    <row r="1124" s="2" customFormat="1">
      <c r="A1124" s="39"/>
      <c r="B1124" s="40"/>
      <c r="C1124" s="41"/>
      <c r="D1124" s="237" t="s">
        <v>159</v>
      </c>
      <c r="E1124" s="41"/>
      <c r="F1124" s="238" t="s">
        <v>927</v>
      </c>
      <c r="G1124" s="41"/>
      <c r="H1124" s="41"/>
      <c r="I1124" s="234"/>
      <c r="J1124" s="41"/>
      <c r="K1124" s="41"/>
      <c r="L1124" s="45"/>
      <c r="M1124" s="235"/>
      <c r="N1124" s="236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159</v>
      </c>
      <c r="AU1124" s="18" t="s">
        <v>86</v>
      </c>
    </row>
    <row r="1125" s="13" customFormat="1">
      <c r="A1125" s="13"/>
      <c r="B1125" s="239"/>
      <c r="C1125" s="240"/>
      <c r="D1125" s="232" t="s">
        <v>161</v>
      </c>
      <c r="E1125" s="241" t="s">
        <v>1</v>
      </c>
      <c r="F1125" s="242" t="s">
        <v>162</v>
      </c>
      <c r="G1125" s="240"/>
      <c r="H1125" s="241" t="s">
        <v>1</v>
      </c>
      <c r="I1125" s="243"/>
      <c r="J1125" s="240"/>
      <c r="K1125" s="240"/>
      <c r="L1125" s="244"/>
      <c r="M1125" s="245"/>
      <c r="N1125" s="246"/>
      <c r="O1125" s="246"/>
      <c r="P1125" s="246"/>
      <c r="Q1125" s="246"/>
      <c r="R1125" s="246"/>
      <c r="S1125" s="246"/>
      <c r="T1125" s="24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8" t="s">
        <v>161</v>
      </c>
      <c r="AU1125" s="248" t="s">
        <v>86</v>
      </c>
      <c r="AV1125" s="13" t="s">
        <v>14</v>
      </c>
      <c r="AW1125" s="13" t="s">
        <v>33</v>
      </c>
      <c r="AX1125" s="13" t="s">
        <v>77</v>
      </c>
      <c r="AY1125" s="248" t="s">
        <v>145</v>
      </c>
    </row>
    <row r="1126" s="13" customFormat="1">
      <c r="A1126" s="13"/>
      <c r="B1126" s="239"/>
      <c r="C1126" s="240"/>
      <c r="D1126" s="232" t="s">
        <v>161</v>
      </c>
      <c r="E1126" s="241" t="s">
        <v>1</v>
      </c>
      <c r="F1126" s="242" t="s">
        <v>163</v>
      </c>
      <c r="G1126" s="240"/>
      <c r="H1126" s="241" t="s">
        <v>1</v>
      </c>
      <c r="I1126" s="243"/>
      <c r="J1126" s="240"/>
      <c r="K1126" s="240"/>
      <c r="L1126" s="244"/>
      <c r="M1126" s="245"/>
      <c r="N1126" s="246"/>
      <c r="O1126" s="246"/>
      <c r="P1126" s="246"/>
      <c r="Q1126" s="246"/>
      <c r="R1126" s="246"/>
      <c r="S1126" s="246"/>
      <c r="T1126" s="24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8" t="s">
        <v>161</v>
      </c>
      <c r="AU1126" s="248" t="s">
        <v>86</v>
      </c>
      <c r="AV1126" s="13" t="s">
        <v>14</v>
      </c>
      <c r="AW1126" s="13" t="s">
        <v>33</v>
      </c>
      <c r="AX1126" s="13" t="s">
        <v>77</v>
      </c>
      <c r="AY1126" s="248" t="s">
        <v>145</v>
      </c>
    </row>
    <row r="1127" s="14" customFormat="1">
      <c r="A1127" s="14"/>
      <c r="B1127" s="249"/>
      <c r="C1127" s="250"/>
      <c r="D1127" s="232" t="s">
        <v>161</v>
      </c>
      <c r="E1127" s="251" t="s">
        <v>1</v>
      </c>
      <c r="F1127" s="252" t="s">
        <v>618</v>
      </c>
      <c r="G1127" s="250"/>
      <c r="H1127" s="253">
        <v>9.6199999999999992</v>
      </c>
      <c r="I1127" s="254"/>
      <c r="J1127" s="250"/>
      <c r="K1127" s="250"/>
      <c r="L1127" s="255"/>
      <c r="M1127" s="256"/>
      <c r="N1127" s="257"/>
      <c r="O1127" s="257"/>
      <c r="P1127" s="257"/>
      <c r="Q1127" s="257"/>
      <c r="R1127" s="257"/>
      <c r="S1127" s="257"/>
      <c r="T1127" s="25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9" t="s">
        <v>161</v>
      </c>
      <c r="AU1127" s="259" t="s">
        <v>86</v>
      </c>
      <c r="AV1127" s="14" t="s">
        <v>86</v>
      </c>
      <c r="AW1127" s="14" t="s">
        <v>33</v>
      </c>
      <c r="AX1127" s="14" t="s">
        <v>77</v>
      </c>
      <c r="AY1127" s="259" t="s">
        <v>145</v>
      </c>
    </row>
    <row r="1128" s="13" customFormat="1">
      <c r="A1128" s="13"/>
      <c r="B1128" s="239"/>
      <c r="C1128" s="240"/>
      <c r="D1128" s="232" t="s">
        <v>161</v>
      </c>
      <c r="E1128" s="241" t="s">
        <v>1</v>
      </c>
      <c r="F1128" s="242" t="s">
        <v>258</v>
      </c>
      <c r="G1128" s="240"/>
      <c r="H1128" s="241" t="s">
        <v>1</v>
      </c>
      <c r="I1128" s="243"/>
      <c r="J1128" s="240"/>
      <c r="K1128" s="240"/>
      <c r="L1128" s="244"/>
      <c r="M1128" s="245"/>
      <c r="N1128" s="246"/>
      <c r="O1128" s="246"/>
      <c r="P1128" s="246"/>
      <c r="Q1128" s="246"/>
      <c r="R1128" s="246"/>
      <c r="S1128" s="246"/>
      <c r="T1128" s="24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8" t="s">
        <v>161</v>
      </c>
      <c r="AU1128" s="248" t="s">
        <v>86</v>
      </c>
      <c r="AV1128" s="13" t="s">
        <v>14</v>
      </c>
      <c r="AW1128" s="13" t="s">
        <v>33</v>
      </c>
      <c r="AX1128" s="13" t="s">
        <v>77</v>
      </c>
      <c r="AY1128" s="248" t="s">
        <v>145</v>
      </c>
    </row>
    <row r="1129" s="14" customFormat="1">
      <c r="A1129" s="14"/>
      <c r="B1129" s="249"/>
      <c r="C1129" s="250"/>
      <c r="D1129" s="232" t="s">
        <v>161</v>
      </c>
      <c r="E1129" s="251" t="s">
        <v>1</v>
      </c>
      <c r="F1129" s="252" t="s">
        <v>619</v>
      </c>
      <c r="G1129" s="250"/>
      <c r="H1129" s="253">
        <v>7.3300000000000001</v>
      </c>
      <c r="I1129" s="254"/>
      <c r="J1129" s="250"/>
      <c r="K1129" s="250"/>
      <c r="L1129" s="255"/>
      <c r="M1129" s="256"/>
      <c r="N1129" s="257"/>
      <c r="O1129" s="257"/>
      <c r="P1129" s="257"/>
      <c r="Q1129" s="257"/>
      <c r="R1129" s="257"/>
      <c r="S1129" s="257"/>
      <c r="T1129" s="25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9" t="s">
        <v>161</v>
      </c>
      <c r="AU1129" s="259" t="s">
        <v>86</v>
      </c>
      <c r="AV1129" s="14" t="s">
        <v>86</v>
      </c>
      <c r="AW1129" s="14" t="s">
        <v>33</v>
      </c>
      <c r="AX1129" s="14" t="s">
        <v>77</v>
      </c>
      <c r="AY1129" s="259" t="s">
        <v>145</v>
      </c>
    </row>
    <row r="1130" s="15" customFormat="1">
      <c r="A1130" s="15"/>
      <c r="B1130" s="260"/>
      <c r="C1130" s="261"/>
      <c r="D1130" s="232" t="s">
        <v>161</v>
      </c>
      <c r="E1130" s="262" t="s">
        <v>1</v>
      </c>
      <c r="F1130" s="263" t="s">
        <v>165</v>
      </c>
      <c r="G1130" s="261"/>
      <c r="H1130" s="264">
        <v>16.949999999999999</v>
      </c>
      <c r="I1130" s="265"/>
      <c r="J1130" s="261"/>
      <c r="K1130" s="261"/>
      <c r="L1130" s="266"/>
      <c r="M1130" s="267"/>
      <c r="N1130" s="268"/>
      <c r="O1130" s="268"/>
      <c r="P1130" s="268"/>
      <c r="Q1130" s="268"/>
      <c r="R1130" s="268"/>
      <c r="S1130" s="268"/>
      <c r="T1130" s="26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0" t="s">
        <v>161</v>
      </c>
      <c r="AU1130" s="270" t="s">
        <v>86</v>
      </c>
      <c r="AV1130" s="15" t="s">
        <v>155</v>
      </c>
      <c r="AW1130" s="15" t="s">
        <v>33</v>
      </c>
      <c r="AX1130" s="15" t="s">
        <v>14</v>
      </c>
      <c r="AY1130" s="270" t="s">
        <v>145</v>
      </c>
    </row>
    <row r="1131" s="2" customFormat="1" ht="16.5" customHeight="1">
      <c r="A1131" s="39"/>
      <c r="B1131" s="40"/>
      <c r="C1131" s="219" t="s">
        <v>928</v>
      </c>
      <c r="D1131" s="219" t="s">
        <v>150</v>
      </c>
      <c r="E1131" s="220" t="s">
        <v>929</v>
      </c>
      <c r="F1131" s="221" t="s">
        <v>930</v>
      </c>
      <c r="G1131" s="222" t="s">
        <v>193</v>
      </c>
      <c r="H1131" s="223">
        <v>16</v>
      </c>
      <c r="I1131" s="224"/>
      <c r="J1131" s="225">
        <f>ROUND(I1131*H1131,2)</f>
        <v>0</v>
      </c>
      <c r="K1131" s="221" t="s">
        <v>1</v>
      </c>
      <c r="L1131" s="45"/>
      <c r="M1131" s="226" t="s">
        <v>1</v>
      </c>
      <c r="N1131" s="227" t="s">
        <v>42</v>
      </c>
      <c r="O1131" s="92"/>
      <c r="P1131" s="228">
        <f>O1131*H1131</f>
        <v>0</v>
      </c>
      <c r="Q1131" s="228">
        <v>0</v>
      </c>
      <c r="R1131" s="228">
        <f>Q1131*H1131</f>
        <v>0</v>
      </c>
      <c r="S1131" s="228">
        <v>0</v>
      </c>
      <c r="T1131" s="22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0" t="s">
        <v>296</v>
      </c>
      <c r="AT1131" s="230" t="s">
        <v>150</v>
      </c>
      <c r="AU1131" s="230" t="s">
        <v>86</v>
      </c>
      <c r="AY1131" s="18" t="s">
        <v>145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8" t="s">
        <v>14</v>
      </c>
      <c r="BK1131" s="231">
        <f>ROUND(I1131*H1131,2)</f>
        <v>0</v>
      </c>
      <c r="BL1131" s="18" t="s">
        <v>296</v>
      </c>
      <c r="BM1131" s="230" t="s">
        <v>931</v>
      </c>
    </row>
    <row r="1132" s="2" customFormat="1">
      <c r="A1132" s="39"/>
      <c r="B1132" s="40"/>
      <c r="C1132" s="41"/>
      <c r="D1132" s="232" t="s">
        <v>157</v>
      </c>
      <c r="E1132" s="41"/>
      <c r="F1132" s="233" t="s">
        <v>932</v>
      </c>
      <c r="G1132" s="41"/>
      <c r="H1132" s="41"/>
      <c r="I1132" s="234"/>
      <c r="J1132" s="41"/>
      <c r="K1132" s="41"/>
      <c r="L1132" s="45"/>
      <c r="M1132" s="235"/>
      <c r="N1132" s="236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157</v>
      </c>
      <c r="AU1132" s="18" t="s">
        <v>86</v>
      </c>
    </row>
    <row r="1133" s="13" customFormat="1">
      <c r="A1133" s="13"/>
      <c r="B1133" s="239"/>
      <c r="C1133" s="240"/>
      <c r="D1133" s="232" t="s">
        <v>161</v>
      </c>
      <c r="E1133" s="241" t="s">
        <v>1</v>
      </c>
      <c r="F1133" s="242" t="s">
        <v>162</v>
      </c>
      <c r="G1133" s="240"/>
      <c r="H1133" s="241" t="s">
        <v>1</v>
      </c>
      <c r="I1133" s="243"/>
      <c r="J1133" s="240"/>
      <c r="K1133" s="240"/>
      <c r="L1133" s="244"/>
      <c r="M1133" s="245"/>
      <c r="N1133" s="246"/>
      <c r="O1133" s="246"/>
      <c r="P1133" s="246"/>
      <c r="Q1133" s="246"/>
      <c r="R1133" s="246"/>
      <c r="S1133" s="246"/>
      <c r="T1133" s="24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8" t="s">
        <v>161</v>
      </c>
      <c r="AU1133" s="248" t="s">
        <v>86</v>
      </c>
      <c r="AV1133" s="13" t="s">
        <v>14</v>
      </c>
      <c r="AW1133" s="13" t="s">
        <v>33</v>
      </c>
      <c r="AX1133" s="13" t="s">
        <v>77</v>
      </c>
      <c r="AY1133" s="248" t="s">
        <v>145</v>
      </c>
    </row>
    <row r="1134" s="13" customFormat="1">
      <c r="A1134" s="13"/>
      <c r="B1134" s="239"/>
      <c r="C1134" s="240"/>
      <c r="D1134" s="232" t="s">
        <v>161</v>
      </c>
      <c r="E1134" s="241" t="s">
        <v>1</v>
      </c>
      <c r="F1134" s="242" t="s">
        <v>163</v>
      </c>
      <c r="G1134" s="240"/>
      <c r="H1134" s="241" t="s">
        <v>1</v>
      </c>
      <c r="I1134" s="243"/>
      <c r="J1134" s="240"/>
      <c r="K1134" s="240"/>
      <c r="L1134" s="244"/>
      <c r="M1134" s="245"/>
      <c r="N1134" s="246"/>
      <c r="O1134" s="246"/>
      <c r="P1134" s="246"/>
      <c r="Q1134" s="246"/>
      <c r="R1134" s="246"/>
      <c r="S1134" s="246"/>
      <c r="T1134" s="24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8" t="s">
        <v>161</v>
      </c>
      <c r="AU1134" s="248" t="s">
        <v>86</v>
      </c>
      <c r="AV1134" s="13" t="s">
        <v>14</v>
      </c>
      <c r="AW1134" s="13" t="s">
        <v>33</v>
      </c>
      <c r="AX1134" s="13" t="s">
        <v>77</v>
      </c>
      <c r="AY1134" s="248" t="s">
        <v>145</v>
      </c>
    </row>
    <row r="1135" s="14" customFormat="1">
      <c r="A1135" s="14"/>
      <c r="B1135" s="249"/>
      <c r="C1135" s="250"/>
      <c r="D1135" s="232" t="s">
        <v>161</v>
      </c>
      <c r="E1135" s="251" t="s">
        <v>1</v>
      </c>
      <c r="F1135" s="252" t="s">
        <v>933</v>
      </c>
      <c r="G1135" s="250"/>
      <c r="H1135" s="253">
        <v>9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161</v>
      </c>
      <c r="AU1135" s="259" t="s">
        <v>86</v>
      </c>
      <c r="AV1135" s="14" t="s">
        <v>86</v>
      </c>
      <c r="AW1135" s="14" t="s">
        <v>33</v>
      </c>
      <c r="AX1135" s="14" t="s">
        <v>77</v>
      </c>
      <c r="AY1135" s="259" t="s">
        <v>145</v>
      </c>
    </row>
    <row r="1136" s="13" customFormat="1">
      <c r="A1136" s="13"/>
      <c r="B1136" s="239"/>
      <c r="C1136" s="240"/>
      <c r="D1136" s="232" t="s">
        <v>161</v>
      </c>
      <c r="E1136" s="241" t="s">
        <v>1</v>
      </c>
      <c r="F1136" s="242" t="s">
        <v>258</v>
      </c>
      <c r="G1136" s="240"/>
      <c r="H1136" s="241" t="s">
        <v>1</v>
      </c>
      <c r="I1136" s="243"/>
      <c r="J1136" s="240"/>
      <c r="K1136" s="240"/>
      <c r="L1136" s="244"/>
      <c r="M1136" s="245"/>
      <c r="N1136" s="246"/>
      <c r="O1136" s="246"/>
      <c r="P1136" s="246"/>
      <c r="Q1136" s="246"/>
      <c r="R1136" s="246"/>
      <c r="S1136" s="246"/>
      <c r="T1136" s="247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8" t="s">
        <v>161</v>
      </c>
      <c r="AU1136" s="248" t="s">
        <v>86</v>
      </c>
      <c r="AV1136" s="13" t="s">
        <v>14</v>
      </c>
      <c r="AW1136" s="13" t="s">
        <v>33</v>
      </c>
      <c r="AX1136" s="13" t="s">
        <v>77</v>
      </c>
      <c r="AY1136" s="248" t="s">
        <v>145</v>
      </c>
    </row>
    <row r="1137" s="14" customFormat="1">
      <c r="A1137" s="14"/>
      <c r="B1137" s="249"/>
      <c r="C1137" s="250"/>
      <c r="D1137" s="232" t="s">
        <v>161</v>
      </c>
      <c r="E1137" s="251" t="s">
        <v>1</v>
      </c>
      <c r="F1137" s="252" t="s">
        <v>934</v>
      </c>
      <c r="G1137" s="250"/>
      <c r="H1137" s="253">
        <v>7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9" t="s">
        <v>161</v>
      </c>
      <c r="AU1137" s="259" t="s">
        <v>86</v>
      </c>
      <c r="AV1137" s="14" t="s">
        <v>86</v>
      </c>
      <c r="AW1137" s="14" t="s">
        <v>33</v>
      </c>
      <c r="AX1137" s="14" t="s">
        <v>77</v>
      </c>
      <c r="AY1137" s="259" t="s">
        <v>145</v>
      </c>
    </row>
    <row r="1138" s="15" customFormat="1">
      <c r="A1138" s="15"/>
      <c r="B1138" s="260"/>
      <c r="C1138" s="261"/>
      <c r="D1138" s="232" t="s">
        <v>161</v>
      </c>
      <c r="E1138" s="262" t="s">
        <v>1</v>
      </c>
      <c r="F1138" s="263" t="s">
        <v>165</v>
      </c>
      <c r="G1138" s="261"/>
      <c r="H1138" s="264">
        <v>16</v>
      </c>
      <c r="I1138" s="265"/>
      <c r="J1138" s="261"/>
      <c r="K1138" s="261"/>
      <c r="L1138" s="266"/>
      <c r="M1138" s="267"/>
      <c r="N1138" s="268"/>
      <c r="O1138" s="268"/>
      <c r="P1138" s="268"/>
      <c r="Q1138" s="268"/>
      <c r="R1138" s="268"/>
      <c r="S1138" s="268"/>
      <c r="T1138" s="269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0" t="s">
        <v>161</v>
      </c>
      <c r="AU1138" s="270" t="s">
        <v>86</v>
      </c>
      <c r="AV1138" s="15" t="s">
        <v>155</v>
      </c>
      <c r="AW1138" s="15" t="s">
        <v>33</v>
      </c>
      <c r="AX1138" s="15" t="s">
        <v>14</v>
      </c>
      <c r="AY1138" s="270" t="s">
        <v>145</v>
      </c>
    </row>
    <row r="1139" s="2" customFormat="1" ht="16.5" customHeight="1">
      <c r="A1139" s="39"/>
      <c r="B1139" s="40"/>
      <c r="C1139" s="282" t="s">
        <v>935</v>
      </c>
      <c r="D1139" s="282" t="s">
        <v>358</v>
      </c>
      <c r="E1139" s="283" t="s">
        <v>936</v>
      </c>
      <c r="F1139" s="284" t="s">
        <v>937</v>
      </c>
      <c r="G1139" s="285" t="s">
        <v>193</v>
      </c>
      <c r="H1139" s="286">
        <v>18.768000000000001</v>
      </c>
      <c r="I1139" s="287"/>
      <c r="J1139" s="288">
        <f>ROUND(I1139*H1139,2)</f>
        <v>0</v>
      </c>
      <c r="K1139" s="284" t="s">
        <v>154</v>
      </c>
      <c r="L1139" s="289"/>
      <c r="M1139" s="290" t="s">
        <v>1</v>
      </c>
      <c r="N1139" s="291" t="s">
        <v>42</v>
      </c>
      <c r="O1139" s="92"/>
      <c r="P1139" s="228">
        <f>O1139*H1139</f>
        <v>0</v>
      </c>
      <c r="Q1139" s="228">
        <v>0.00016000000000000001</v>
      </c>
      <c r="R1139" s="228">
        <f>Q1139*H1139</f>
        <v>0.0030028800000000003</v>
      </c>
      <c r="S1139" s="228">
        <v>0</v>
      </c>
      <c r="T1139" s="22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0" t="s">
        <v>425</v>
      </c>
      <c r="AT1139" s="230" t="s">
        <v>358</v>
      </c>
      <c r="AU1139" s="230" t="s">
        <v>86</v>
      </c>
      <c r="AY1139" s="18" t="s">
        <v>145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8" t="s">
        <v>14</v>
      </c>
      <c r="BK1139" s="231">
        <f>ROUND(I1139*H1139,2)</f>
        <v>0</v>
      </c>
      <c r="BL1139" s="18" t="s">
        <v>296</v>
      </c>
      <c r="BM1139" s="230" t="s">
        <v>938</v>
      </c>
    </row>
    <row r="1140" s="2" customFormat="1">
      <c r="A1140" s="39"/>
      <c r="B1140" s="40"/>
      <c r="C1140" s="41"/>
      <c r="D1140" s="232" t="s">
        <v>157</v>
      </c>
      <c r="E1140" s="41"/>
      <c r="F1140" s="233" t="s">
        <v>937</v>
      </c>
      <c r="G1140" s="41"/>
      <c r="H1140" s="41"/>
      <c r="I1140" s="234"/>
      <c r="J1140" s="41"/>
      <c r="K1140" s="41"/>
      <c r="L1140" s="45"/>
      <c r="M1140" s="235"/>
      <c r="N1140" s="236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157</v>
      </c>
      <c r="AU1140" s="18" t="s">
        <v>86</v>
      </c>
    </row>
    <row r="1141" s="13" customFormat="1">
      <c r="A1141" s="13"/>
      <c r="B1141" s="239"/>
      <c r="C1141" s="240"/>
      <c r="D1141" s="232" t="s">
        <v>161</v>
      </c>
      <c r="E1141" s="241" t="s">
        <v>1</v>
      </c>
      <c r="F1141" s="242" t="s">
        <v>162</v>
      </c>
      <c r="G1141" s="240"/>
      <c r="H1141" s="241" t="s">
        <v>1</v>
      </c>
      <c r="I1141" s="243"/>
      <c r="J1141" s="240"/>
      <c r="K1141" s="240"/>
      <c r="L1141" s="244"/>
      <c r="M1141" s="245"/>
      <c r="N1141" s="246"/>
      <c r="O1141" s="246"/>
      <c r="P1141" s="246"/>
      <c r="Q1141" s="246"/>
      <c r="R1141" s="246"/>
      <c r="S1141" s="246"/>
      <c r="T1141" s="24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8" t="s">
        <v>161</v>
      </c>
      <c r="AU1141" s="248" t="s">
        <v>86</v>
      </c>
      <c r="AV1141" s="13" t="s">
        <v>14</v>
      </c>
      <c r="AW1141" s="13" t="s">
        <v>33</v>
      </c>
      <c r="AX1141" s="13" t="s">
        <v>77</v>
      </c>
      <c r="AY1141" s="248" t="s">
        <v>145</v>
      </c>
    </row>
    <row r="1142" s="13" customFormat="1">
      <c r="A1142" s="13"/>
      <c r="B1142" s="239"/>
      <c r="C1142" s="240"/>
      <c r="D1142" s="232" t="s">
        <v>161</v>
      </c>
      <c r="E1142" s="241" t="s">
        <v>1</v>
      </c>
      <c r="F1142" s="242" t="s">
        <v>163</v>
      </c>
      <c r="G1142" s="240"/>
      <c r="H1142" s="241" t="s">
        <v>1</v>
      </c>
      <c r="I1142" s="243"/>
      <c r="J1142" s="240"/>
      <c r="K1142" s="240"/>
      <c r="L1142" s="244"/>
      <c r="M1142" s="245"/>
      <c r="N1142" s="246"/>
      <c r="O1142" s="246"/>
      <c r="P1142" s="246"/>
      <c r="Q1142" s="246"/>
      <c r="R1142" s="246"/>
      <c r="S1142" s="246"/>
      <c r="T1142" s="24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8" t="s">
        <v>161</v>
      </c>
      <c r="AU1142" s="248" t="s">
        <v>86</v>
      </c>
      <c r="AV1142" s="13" t="s">
        <v>14</v>
      </c>
      <c r="AW1142" s="13" t="s">
        <v>33</v>
      </c>
      <c r="AX1142" s="13" t="s">
        <v>77</v>
      </c>
      <c r="AY1142" s="248" t="s">
        <v>145</v>
      </c>
    </row>
    <row r="1143" s="14" customFormat="1">
      <c r="A1143" s="14"/>
      <c r="B1143" s="249"/>
      <c r="C1143" s="250"/>
      <c r="D1143" s="232" t="s">
        <v>161</v>
      </c>
      <c r="E1143" s="251" t="s">
        <v>1</v>
      </c>
      <c r="F1143" s="252" t="s">
        <v>939</v>
      </c>
      <c r="G1143" s="250"/>
      <c r="H1143" s="253">
        <v>10.35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9" t="s">
        <v>161</v>
      </c>
      <c r="AU1143" s="259" t="s">
        <v>86</v>
      </c>
      <c r="AV1143" s="14" t="s">
        <v>86</v>
      </c>
      <c r="AW1143" s="14" t="s">
        <v>33</v>
      </c>
      <c r="AX1143" s="14" t="s">
        <v>77</v>
      </c>
      <c r="AY1143" s="259" t="s">
        <v>145</v>
      </c>
    </row>
    <row r="1144" s="13" customFormat="1">
      <c r="A1144" s="13"/>
      <c r="B1144" s="239"/>
      <c r="C1144" s="240"/>
      <c r="D1144" s="232" t="s">
        <v>161</v>
      </c>
      <c r="E1144" s="241" t="s">
        <v>1</v>
      </c>
      <c r="F1144" s="242" t="s">
        <v>258</v>
      </c>
      <c r="G1144" s="240"/>
      <c r="H1144" s="241" t="s">
        <v>1</v>
      </c>
      <c r="I1144" s="243"/>
      <c r="J1144" s="240"/>
      <c r="K1144" s="240"/>
      <c r="L1144" s="244"/>
      <c r="M1144" s="245"/>
      <c r="N1144" s="246"/>
      <c r="O1144" s="246"/>
      <c r="P1144" s="246"/>
      <c r="Q1144" s="246"/>
      <c r="R1144" s="246"/>
      <c r="S1144" s="246"/>
      <c r="T1144" s="24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8" t="s">
        <v>161</v>
      </c>
      <c r="AU1144" s="248" t="s">
        <v>86</v>
      </c>
      <c r="AV1144" s="13" t="s">
        <v>14</v>
      </c>
      <c r="AW1144" s="13" t="s">
        <v>33</v>
      </c>
      <c r="AX1144" s="13" t="s">
        <v>77</v>
      </c>
      <c r="AY1144" s="248" t="s">
        <v>145</v>
      </c>
    </row>
    <row r="1145" s="14" customFormat="1">
      <c r="A1145" s="14"/>
      <c r="B1145" s="249"/>
      <c r="C1145" s="250"/>
      <c r="D1145" s="232" t="s">
        <v>161</v>
      </c>
      <c r="E1145" s="251" t="s">
        <v>1</v>
      </c>
      <c r="F1145" s="252" t="s">
        <v>940</v>
      </c>
      <c r="G1145" s="250"/>
      <c r="H1145" s="253">
        <v>8.0500000000000007</v>
      </c>
      <c r="I1145" s="254"/>
      <c r="J1145" s="250"/>
      <c r="K1145" s="250"/>
      <c r="L1145" s="255"/>
      <c r="M1145" s="256"/>
      <c r="N1145" s="257"/>
      <c r="O1145" s="257"/>
      <c r="P1145" s="257"/>
      <c r="Q1145" s="257"/>
      <c r="R1145" s="257"/>
      <c r="S1145" s="257"/>
      <c r="T1145" s="25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9" t="s">
        <v>161</v>
      </c>
      <c r="AU1145" s="259" t="s">
        <v>86</v>
      </c>
      <c r="AV1145" s="14" t="s">
        <v>86</v>
      </c>
      <c r="AW1145" s="14" t="s">
        <v>33</v>
      </c>
      <c r="AX1145" s="14" t="s">
        <v>77</v>
      </c>
      <c r="AY1145" s="259" t="s">
        <v>145</v>
      </c>
    </row>
    <row r="1146" s="15" customFormat="1">
      <c r="A1146" s="15"/>
      <c r="B1146" s="260"/>
      <c r="C1146" s="261"/>
      <c r="D1146" s="232" t="s">
        <v>161</v>
      </c>
      <c r="E1146" s="262" t="s">
        <v>1</v>
      </c>
      <c r="F1146" s="263" t="s">
        <v>165</v>
      </c>
      <c r="G1146" s="261"/>
      <c r="H1146" s="264">
        <v>18.399999999999999</v>
      </c>
      <c r="I1146" s="265"/>
      <c r="J1146" s="261"/>
      <c r="K1146" s="261"/>
      <c r="L1146" s="266"/>
      <c r="M1146" s="267"/>
      <c r="N1146" s="268"/>
      <c r="O1146" s="268"/>
      <c r="P1146" s="268"/>
      <c r="Q1146" s="268"/>
      <c r="R1146" s="268"/>
      <c r="S1146" s="268"/>
      <c r="T1146" s="269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0" t="s">
        <v>161</v>
      </c>
      <c r="AU1146" s="270" t="s">
        <v>86</v>
      </c>
      <c r="AV1146" s="15" t="s">
        <v>155</v>
      </c>
      <c r="AW1146" s="15" t="s">
        <v>33</v>
      </c>
      <c r="AX1146" s="15" t="s">
        <v>14</v>
      </c>
      <c r="AY1146" s="270" t="s">
        <v>145</v>
      </c>
    </row>
    <row r="1147" s="14" customFormat="1">
      <c r="A1147" s="14"/>
      <c r="B1147" s="249"/>
      <c r="C1147" s="250"/>
      <c r="D1147" s="232" t="s">
        <v>161</v>
      </c>
      <c r="E1147" s="250"/>
      <c r="F1147" s="252" t="s">
        <v>941</v>
      </c>
      <c r="G1147" s="250"/>
      <c r="H1147" s="253">
        <v>18.768000000000001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9" t="s">
        <v>161</v>
      </c>
      <c r="AU1147" s="259" t="s">
        <v>86</v>
      </c>
      <c r="AV1147" s="14" t="s">
        <v>86</v>
      </c>
      <c r="AW1147" s="14" t="s">
        <v>4</v>
      </c>
      <c r="AX1147" s="14" t="s">
        <v>14</v>
      </c>
      <c r="AY1147" s="259" t="s">
        <v>145</v>
      </c>
    </row>
    <row r="1148" s="2" customFormat="1" ht="24.15" customHeight="1">
      <c r="A1148" s="39"/>
      <c r="B1148" s="40"/>
      <c r="C1148" s="219" t="s">
        <v>942</v>
      </c>
      <c r="D1148" s="219" t="s">
        <v>150</v>
      </c>
      <c r="E1148" s="220" t="s">
        <v>943</v>
      </c>
      <c r="F1148" s="221" t="s">
        <v>944</v>
      </c>
      <c r="G1148" s="222" t="s">
        <v>175</v>
      </c>
      <c r="H1148" s="223">
        <v>8.1300000000000008</v>
      </c>
      <c r="I1148" s="224"/>
      <c r="J1148" s="225">
        <f>ROUND(I1148*H1148,2)</f>
        <v>0</v>
      </c>
      <c r="K1148" s="221" t="s">
        <v>154</v>
      </c>
      <c r="L1148" s="45"/>
      <c r="M1148" s="226" t="s">
        <v>1</v>
      </c>
      <c r="N1148" s="227" t="s">
        <v>42</v>
      </c>
      <c r="O1148" s="92"/>
      <c r="P1148" s="228">
        <f>O1148*H1148</f>
        <v>0</v>
      </c>
      <c r="Q1148" s="228">
        <v>5.0000000000000002E-05</v>
      </c>
      <c r="R1148" s="228">
        <f>Q1148*H1148</f>
        <v>0.00040650000000000007</v>
      </c>
      <c r="S1148" s="228">
        <v>0</v>
      </c>
      <c r="T1148" s="22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0" t="s">
        <v>296</v>
      </c>
      <c r="AT1148" s="230" t="s">
        <v>150</v>
      </c>
      <c r="AU1148" s="230" t="s">
        <v>86</v>
      </c>
      <c r="AY1148" s="18" t="s">
        <v>145</v>
      </c>
      <c r="BE1148" s="231">
        <f>IF(N1148="základní",J1148,0)</f>
        <v>0</v>
      </c>
      <c r="BF1148" s="231">
        <f>IF(N1148="snížená",J1148,0)</f>
        <v>0</v>
      </c>
      <c r="BG1148" s="231">
        <f>IF(N1148="zákl. přenesená",J1148,0)</f>
        <v>0</v>
      </c>
      <c r="BH1148" s="231">
        <f>IF(N1148="sníž. přenesená",J1148,0)</f>
        <v>0</v>
      </c>
      <c r="BI1148" s="231">
        <f>IF(N1148="nulová",J1148,0)</f>
        <v>0</v>
      </c>
      <c r="BJ1148" s="18" t="s">
        <v>14</v>
      </c>
      <c r="BK1148" s="231">
        <f>ROUND(I1148*H1148,2)</f>
        <v>0</v>
      </c>
      <c r="BL1148" s="18" t="s">
        <v>296</v>
      </c>
      <c r="BM1148" s="230" t="s">
        <v>945</v>
      </c>
    </row>
    <row r="1149" s="2" customFormat="1">
      <c r="A1149" s="39"/>
      <c r="B1149" s="40"/>
      <c r="C1149" s="41"/>
      <c r="D1149" s="232" t="s">
        <v>157</v>
      </c>
      <c r="E1149" s="41"/>
      <c r="F1149" s="233" t="s">
        <v>946</v>
      </c>
      <c r="G1149" s="41"/>
      <c r="H1149" s="41"/>
      <c r="I1149" s="234"/>
      <c r="J1149" s="41"/>
      <c r="K1149" s="41"/>
      <c r="L1149" s="45"/>
      <c r="M1149" s="235"/>
      <c r="N1149" s="236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157</v>
      </c>
      <c r="AU1149" s="18" t="s">
        <v>86</v>
      </c>
    </row>
    <row r="1150" s="2" customFormat="1">
      <c r="A1150" s="39"/>
      <c r="B1150" s="40"/>
      <c r="C1150" s="41"/>
      <c r="D1150" s="237" t="s">
        <v>159</v>
      </c>
      <c r="E1150" s="41"/>
      <c r="F1150" s="238" t="s">
        <v>947</v>
      </c>
      <c r="G1150" s="41"/>
      <c r="H1150" s="41"/>
      <c r="I1150" s="234"/>
      <c r="J1150" s="41"/>
      <c r="K1150" s="41"/>
      <c r="L1150" s="45"/>
      <c r="M1150" s="235"/>
      <c r="N1150" s="236"/>
      <c r="O1150" s="92"/>
      <c r="P1150" s="92"/>
      <c r="Q1150" s="92"/>
      <c r="R1150" s="92"/>
      <c r="S1150" s="92"/>
      <c r="T1150" s="9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159</v>
      </c>
      <c r="AU1150" s="18" t="s">
        <v>86</v>
      </c>
    </row>
    <row r="1151" s="13" customFormat="1">
      <c r="A1151" s="13"/>
      <c r="B1151" s="239"/>
      <c r="C1151" s="240"/>
      <c r="D1151" s="232" t="s">
        <v>161</v>
      </c>
      <c r="E1151" s="241" t="s">
        <v>1</v>
      </c>
      <c r="F1151" s="242" t="s">
        <v>162</v>
      </c>
      <c r="G1151" s="240"/>
      <c r="H1151" s="241" t="s">
        <v>1</v>
      </c>
      <c r="I1151" s="243"/>
      <c r="J1151" s="240"/>
      <c r="K1151" s="240"/>
      <c r="L1151" s="244"/>
      <c r="M1151" s="245"/>
      <c r="N1151" s="246"/>
      <c r="O1151" s="246"/>
      <c r="P1151" s="246"/>
      <c r="Q1151" s="246"/>
      <c r="R1151" s="246"/>
      <c r="S1151" s="246"/>
      <c r="T1151" s="24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8" t="s">
        <v>161</v>
      </c>
      <c r="AU1151" s="248" t="s">
        <v>86</v>
      </c>
      <c r="AV1151" s="13" t="s">
        <v>14</v>
      </c>
      <c r="AW1151" s="13" t="s">
        <v>33</v>
      </c>
      <c r="AX1151" s="13" t="s">
        <v>77</v>
      </c>
      <c r="AY1151" s="248" t="s">
        <v>145</v>
      </c>
    </row>
    <row r="1152" s="13" customFormat="1">
      <c r="A1152" s="13"/>
      <c r="B1152" s="239"/>
      <c r="C1152" s="240"/>
      <c r="D1152" s="232" t="s">
        <v>161</v>
      </c>
      <c r="E1152" s="241" t="s">
        <v>1</v>
      </c>
      <c r="F1152" s="242" t="s">
        <v>433</v>
      </c>
      <c r="G1152" s="240"/>
      <c r="H1152" s="241" t="s">
        <v>1</v>
      </c>
      <c r="I1152" s="243"/>
      <c r="J1152" s="240"/>
      <c r="K1152" s="240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8" t="s">
        <v>161</v>
      </c>
      <c r="AU1152" s="248" t="s">
        <v>86</v>
      </c>
      <c r="AV1152" s="13" t="s">
        <v>14</v>
      </c>
      <c r="AW1152" s="13" t="s">
        <v>33</v>
      </c>
      <c r="AX1152" s="13" t="s">
        <v>77</v>
      </c>
      <c r="AY1152" s="248" t="s">
        <v>145</v>
      </c>
    </row>
    <row r="1153" s="14" customFormat="1">
      <c r="A1153" s="14"/>
      <c r="B1153" s="249"/>
      <c r="C1153" s="250"/>
      <c r="D1153" s="232" t="s">
        <v>161</v>
      </c>
      <c r="E1153" s="251" t="s">
        <v>1</v>
      </c>
      <c r="F1153" s="252" t="s">
        <v>881</v>
      </c>
      <c r="G1153" s="250"/>
      <c r="H1153" s="253">
        <v>8.1300000000000008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161</v>
      </c>
      <c r="AU1153" s="259" t="s">
        <v>86</v>
      </c>
      <c r="AV1153" s="14" t="s">
        <v>86</v>
      </c>
      <c r="AW1153" s="14" t="s">
        <v>33</v>
      </c>
      <c r="AX1153" s="14" t="s">
        <v>77</v>
      </c>
      <c r="AY1153" s="259" t="s">
        <v>145</v>
      </c>
    </row>
    <row r="1154" s="15" customFormat="1">
      <c r="A1154" s="15"/>
      <c r="B1154" s="260"/>
      <c r="C1154" s="261"/>
      <c r="D1154" s="232" t="s">
        <v>161</v>
      </c>
      <c r="E1154" s="262" t="s">
        <v>1</v>
      </c>
      <c r="F1154" s="263" t="s">
        <v>165</v>
      </c>
      <c r="G1154" s="261"/>
      <c r="H1154" s="264">
        <v>8.1300000000000008</v>
      </c>
      <c r="I1154" s="265"/>
      <c r="J1154" s="261"/>
      <c r="K1154" s="261"/>
      <c r="L1154" s="266"/>
      <c r="M1154" s="267"/>
      <c r="N1154" s="268"/>
      <c r="O1154" s="268"/>
      <c r="P1154" s="268"/>
      <c r="Q1154" s="268"/>
      <c r="R1154" s="268"/>
      <c r="S1154" s="268"/>
      <c r="T1154" s="269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0" t="s">
        <v>161</v>
      </c>
      <c r="AU1154" s="270" t="s">
        <v>86</v>
      </c>
      <c r="AV1154" s="15" t="s">
        <v>155</v>
      </c>
      <c r="AW1154" s="15" t="s">
        <v>33</v>
      </c>
      <c r="AX1154" s="15" t="s">
        <v>14</v>
      </c>
      <c r="AY1154" s="270" t="s">
        <v>145</v>
      </c>
    </row>
    <row r="1155" s="2" customFormat="1" ht="24.15" customHeight="1">
      <c r="A1155" s="39"/>
      <c r="B1155" s="40"/>
      <c r="C1155" s="219" t="s">
        <v>948</v>
      </c>
      <c r="D1155" s="219" t="s">
        <v>150</v>
      </c>
      <c r="E1155" s="220" t="s">
        <v>949</v>
      </c>
      <c r="F1155" s="221" t="s">
        <v>950</v>
      </c>
      <c r="G1155" s="222" t="s">
        <v>651</v>
      </c>
      <c r="H1155" s="293"/>
      <c r="I1155" s="224"/>
      <c r="J1155" s="225">
        <f>ROUND(I1155*H1155,2)</f>
        <v>0</v>
      </c>
      <c r="K1155" s="221" t="s">
        <v>154</v>
      </c>
      <c r="L1155" s="45"/>
      <c r="M1155" s="226" t="s">
        <v>1</v>
      </c>
      <c r="N1155" s="227" t="s">
        <v>42</v>
      </c>
      <c r="O1155" s="92"/>
      <c r="P1155" s="228">
        <f>O1155*H1155</f>
        <v>0</v>
      </c>
      <c r="Q1155" s="228">
        <v>0</v>
      </c>
      <c r="R1155" s="228">
        <f>Q1155*H1155</f>
        <v>0</v>
      </c>
      <c r="S1155" s="228">
        <v>0</v>
      </c>
      <c r="T1155" s="229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0" t="s">
        <v>296</v>
      </c>
      <c r="AT1155" s="230" t="s">
        <v>150</v>
      </c>
      <c r="AU1155" s="230" t="s">
        <v>86</v>
      </c>
      <c r="AY1155" s="18" t="s">
        <v>145</v>
      </c>
      <c r="BE1155" s="231">
        <f>IF(N1155="základní",J1155,0)</f>
        <v>0</v>
      </c>
      <c r="BF1155" s="231">
        <f>IF(N1155="snížená",J1155,0)</f>
        <v>0</v>
      </c>
      <c r="BG1155" s="231">
        <f>IF(N1155="zákl. přenesená",J1155,0)</f>
        <v>0</v>
      </c>
      <c r="BH1155" s="231">
        <f>IF(N1155="sníž. přenesená",J1155,0)</f>
        <v>0</v>
      </c>
      <c r="BI1155" s="231">
        <f>IF(N1155="nulová",J1155,0)</f>
        <v>0</v>
      </c>
      <c r="BJ1155" s="18" t="s">
        <v>14</v>
      </c>
      <c r="BK1155" s="231">
        <f>ROUND(I1155*H1155,2)</f>
        <v>0</v>
      </c>
      <c r="BL1155" s="18" t="s">
        <v>296</v>
      </c>
      <c r="BM1155" s="230" t="s">
        <v>951</v>
      </c>
    </row>
    <row r="1156" s="2" customFormat="1">
      <c r="A1156" s="39"/>
      <c r="B1156" s="40"/>
      <c r="C1156" s="41"/>
      <c r="D1156" s="232" t="s">
        <v>157</v>
      </c>
      <c r="E1156" s="41"/>
      <c r="F1156" s="233" t="s">
        <v>952</v>
      </c>
      <c r="G1156" s="41"/>
      <c r="H1156" s="41"/>
      <c r="I1156" s="234"/>
      <c r="J1156" s="41"/>
      <c r="K1156" s="41"/>
      <c r="L1156" s="45"/>
      <c r="M1156" s="235"/>
      <c r="N1156" s="236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157</v>
      </c>
      <c r="AU1156" s="18" t="s">
        <v>86</v>
      </c>
    </row>
    <row r="1157" s="2" customFormat="1">
      <c r="A1157" s="39"/>
      <c r="B1157" s="40"/>
      <c r="C1157" s="41"/>
      <c r="D1157" s="237" t="s">
        <v>159</v>
      </c>
      <c r="E1157" s="41"/>
      <c r="F1157" s="238" t="s">
        <v>953</v>
      </c>
      <c r="G1157" s="41"/>
      <c r="H1157" s="41"/>
      <c r="I1157" s="234"/>
      <c r="J1157" s="41"/>
      <c r="K1157" s="41"/>
      <c r="L1157" s="45"/>
      <c r="M1157" s="235"/>
      <c r="N1157" s="236"/>
      <c r="O1157" s="92"/>
      <c r="P1157" s="92"/>
      <c r="Q1157" s="92"/>
      <c r="R1157" s="92"/>
      <c r="S1157" s="92"/>
      <c r="T1157" s="93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T1157" s="18" t="s">
        <v>159</v>
      </c>
      <c r="AU1157" s="18" t="s">
        <v>86</v>
      </c>
    </row>
    <row r="1158" s="12" customFormat="1" ht="22.8" customHeight="1">
      <c r="A1158" s="12"/>
      <c r="B1158" s="203"/>
      <c r="C1158" s="204"/>
      <c r="D1158" s="205" t="s">
        <v>76</v>
      </c>
      <c r="E1158" s="217" t="s">
        <v>954</v>
      </c>
      <c r="F1158" s="217" t="s">
        <v>955</v>
      </c>
      <c r="G1158" s="204"/>
      <c r="H1158" s="204"/>
      <c r="I1158" s="207"/>
      <c r="J1158" s="218">
        <f>BK1158</f>
        <v>0</v>
      </c>
      <c r="K1158" s="204"/>
      <c r="L1158" s="209"/>
      <c r="M1158" s="210"/>
      <c r="N1158" s="211"/>
      <c r="O1158" s="211"/>
      <c r="P1158" s="212">
        <f>SUM(P1159:P1175)</f>
        <v>0</v>
      </c>
      <c r="Q1158" s="211"/>
      <c r="R1158" s="212">
        <f>SUM(R1159:R1175)</f>
        <v>0</v>
      </c>
      <c r="S1158" s="211"/>
      <c r="T1158" s="213">
        <f>SUM(T1159:T1175)</f>
        <v>0.26705200000000001</v>
      </c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R1158" s="214" t="s">
        <v>86</v>
      </c>
      <c r="AT1158" s="215" t="s">
        <v>76</v>
      </c>
      <c r="AU1158" s="215" t="s">
        <v>14</v>
      </c>
      <c r="AY1158" s="214" t="s">
        <v>145</v>
      </c>
      <c r="BK1158" s="216">
        <f>SUM(BK1159:BK1175)</f>
        <v>0</v>
      </c>
    </row>
    <row r="1159" s="2" customFormat="1" ht="24.15" customHeight="1">
      <c r="A1159" s="39"/>
      <c r="B1159" s="40"/>
      <c r="C1159" s="219" t="s">
        <v>956</v>
      </c>
      <c r="D1159" s="219" t="s">
        <v>150</v>
      </c>
      <c r="E1159" s="220" t="s">
        <v>957</v>
      </c>
      <c r="F1159" s="221" t="s">
        <v>958</v>
      </c>
      <c r="G1159" s="222" t="s">
        <v>193</v>
      </c>
      <c r="H1159" s="223">
        <v>31.190000000000001</v>
      </c>
      <c r="I1159" s="224"/>
      <c r="J1159" s="225">
        <f>ROUND(I1159*H1159,2)</f>
        <v>0</v>
      </c>
      <c r="K1159" s="221" t="s">
        <v>154</v>
      </c>
      <c r="L1159" s="45"/>
      <c r="M1159" s="226" t="s">
        <v>1</v>
      </c>
      <c r="N1159" s="227" t="s">
        <v>42</v>
      </c>
      <c r="O1159" s="92"/>
      <c r="P1159" s="228">
        <f>O1159*H1159</f>
        <v>0</v>
      </c>
      <c r="Q1159" s="228">
        <v>0</v>
      </c>
      <c r="R1159" s="228">
        <f>Q1159*H1159</f>
        <v>0</v>
      </c>
      <c r="S1159" s="228">
        <v>0.001</v>
      </c>
      <c r="T1159" s="229">
        <f>S1159*H1159</f>
        <v>0.031190000000000002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0" t="s">
        <v>296</v>
      </c>
      <c r="AT1159" s="230" t="s">
        <v>150</v>
      </c>
      <c r="AU1159" s="230" t="s">
        <v>86</v>
      </c>
      <c r="AY1159" s="18" t="s">
        <v>145</v>
      </c>
      <c r="BE1159" s="231">
        <f>IF(N1159="základní",J1159,0)</f>
        <v>0</v>
      </c>
      <c r="BF1159" s="231">
        <f>IF(N1159="snížená",J1159,0)</f>
        <v>0</v>
      </c>
      <c r="BG1159" s="231">
        <f>IF(N1159="zákl. přenesená",J1159,0)</f>
        <v>0</v>
      </c>
      <c r="BH1159" s="231">
        <f>IF(N1159="sníž. přenesená",J1159,0)</f>
        <v>0</v>
      </c>
      <c r="BI1159" s="231">
        <f>IF(N1159="nulová",J1159,0)</f>
        <v>0</v>
      </c>
      <c r="BJ1159" s="18" t="s">
        <v>14</v>
      </c>
      <c r="BK1159" s="231">
        <f>ROUND(I1159*H1159,2)</f>
        <v>0</v>
      </c>
      <c r="BL1159" s="18" t="s">
        <v>296</v>
      </c>
      <c r="BM1159" s="230" t="s">
        <v>959</v>
      </c>
    </row>
    <row r="1160" s="2" customFormat="1">
      <c r="A1160" s="39"/>
      <c r="B1160" s="40"/>
      <c r="C1160" s="41"/>
      <c r="D1160" s="232" t="s">
        <v>157</v>
      </c>
      <c r="E1160" s="41"/>
      <c r="F1160" s="233" t="s">
        <v>960</v>
      </c>
      <c r="G1160" s="41"/>
      <c r="H1160" s="41"/>
      <c r="I1160" s="234"/>
      <c r="J1160" s="41"/>
      <c r="K1160" s="41"/>
      <c r="L1160" s="45"/>
      <c r="M1160" s="235"/>
      <c r="N1160" s="236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157</v>
      </c>
      <c r="AU1160" s="18" t="s">
        <v>86</v>
      </c>
    </row>
    <row r="1161" s="2" customFormat="1">
      <c r="A1161" s="39"/>
      <c r="B1161" s="40"/>
      <c r="C1161" s="41"/>
      <c r="D1161" s="237" t="s">
        <v>159</v>
      </c>
      <c r="E1161" s="41"/>
      <c r="F1161" s="238" t="s">
        <v>961</v>
      </c>
      <c r="G1161" s="41"/>
      <c r="H1161" s="41"/>
      <c r="I1161" s="234"/>
      <c r="J1161" s="41"/>
      <c r="K1161" s="41"/>
      <c r="L1161" s="45"/>
      <c r="M1161" s="235"/>
      <c r="N1161" s="236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159</v>
      </c>
      <c r="AU1161" s="18" t="s">
        <v>86</v>
      </c>
    </row>
    <row r="1162" s="13" customFormat="1">
      <c r="A1162" s="13"/>
      <c r="B1162" s="239"/>
      <c r="C1162" s="240"/>
      <c r="D1162" s="232" t="s">
        <v>161</v>
      </c>
      <c r="E1162" s="241" t="s">
        <v>1</v>
      </c>
      <c r="F1162" s="242" t="s">
        <v>162</v>
      </c>
      <c r="G1162" s="240"/>
      <c r="H1162" s="241" t="s">
        <v>1</v>
      </c>
      <c r="I1162" s="243"/>
      <c r="J1162" s="240"/>
      <c r="K1162" s="240"/>
      <c r="L1162" s="244"/>
      <c r="M1162" s="245"/>
      <c r="N1162" s="246"/>
      <c r="O1162" s="246"/>
      <c r="P1162" s="246"/>
      <c r="Q1162" s="246"/>
      <c r="R1162" s="246"/>
      <c r="S1162" s="246"/>
      <c r="T1162" s="24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8" t="s">
        <v>161</v>
      </c>
      <c r="AU1162" s="248" t="s">
        <v>86</v>
      </c>
      <c r="AV1162" s="13" t="s">
        <v>14</v>
      </c>
      <c r="AW1162" s="13" t="s">
        <v>33</v>
      </c>
      <c r="AX1162" s="13" t="s">
        <v>77</v>
      </c>
      <c r="AY1162" s="248" t="s">
        <v>145</v>
      </c>
    </row>
    <row r="1163" s="13" customFormat="1">
      <c r="A1163" s="13"/>
      <c r="B1163" s="239"/>
      <c r="C1163" s="240"/>
      <c r="D1163" s="232" t="s">
        <v>161</v>
      </c>
      <c r="E1163" s="241" t="s">
        <v>1</v>
      </c>
      <c r="F1163" s="242" t="s">
        <v>663</v>
      </c>
      <c r="G1163" s="240"/>
      <c r="H1163" s="241" t="s">
        <v>1</v>
      </c>
      <c r="I1163" s="243"/>
      <c r="J1163" s="240"/>
      <c r="K1163" s="240"/>
      <c r="L1163" s="244"/>
      <c r="M1163" s="245"/>
      <c r="N1163" s="246"/>
      <c r="O1163" s="246"/>
      <c r="P1163" s="246"/>
      <c r="Q1163" s="246"/>
      <c r="R1163" s="246"/>
      <c r="S1163" s="246"/>
      <c r="T1163" s="24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8" t="s">
        <v>161</v>
      </c>
      <c r="AU1163" s="248" t="s">
        <v>86</v>
      </c>
      <c r="AV1163" s="13" t="s">
        <v>14</v>
      </c>
      <c r="AW1163" s="13" t="s">
        <v>33</v>
      </c>
      <c r="AX1163" s="13" t="s">
        <v>77</v>
      </c>
      <c r="AY1163" s="248" t="s">
        <v>145</v>
      </c>
    </row>
    <row r="1164" s="14" customFormat="1">
      <c r="A1164" s="14"/>
      <c r="B1164" s="249"/>
      <c r="C1164" s="250"/>
      <c r="D1164" s="232" t="s">
        <v>161</v>
      </c>
      <c r="E1164" s="251" t="s">
        <v>1</v>
      </c>
      <c r="F1164" s="252" t="s">
        <v>962</v>
      </c>
      <c r="G1164" s="250"/>
      <c r="H1164" s="253">
        <v>31.190000000000001</v>
      </c>
      <c r="I1164" s="254"/>
      <c r="J1164" s="250"/>
      <c r="K1164" s="250"/>
      <c r="L1164" s="255"/>
      <c r="M1164" s="256"/>
      <c r="N1164" s="257"/>
      <c r="O1164" s="257"/>
      <c r="P1164" s="257"/>
      <c r="Q1164" s="257"/>
      <c r="R1164" s="257"/>
      <c r="S1164" s="257"/>
      <c r="T1164" s="25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9" t="s">
        <v>161</v>
      </c>
      <c r="AU1164" s="259" t="s">
        <v>86</v>
      </c>
      <c r="AV1164" s="14" t="s">
        <v>86</v>
      </c>
      <c r="AW1164" s="14" t="s">
        <v>33</v>
      </c>
      <c r="AX1164" s="14" t="s">
        <v>77</v>
      </c>
      <c r="AY1164" s="259" t="s">
        <v>145</v>
      </c>
    </row>
    <row r="1165" s="15" customFormat="1">
      <c r="A1165" s="15"/>
      <c r="B1165" s="260"/>
      <c r="C1165" s="261"/>
      <c r="D1165" s="232" t="s">
        <v>161</v>
      </c>
      <c r="E1165" s="262" t="s">
        <v>1</v>
      </c>
      <c r="F1165" s="263" t="s">
        <v>165</v>
      </c>
      <c r="G1165" s="261"/>
      <c r="H1165" s="264">
        <v>31.190000000000001</v>
      </c>
      <c r="I1165" s="265"/>
      <c r="J1165" s="261"/>
      <c r="K1165" s="261"/>
      <c r="L1165" s="266"/>
      <c r="M1165" s="267"/>
      <c r="N1165" s="268"/>
      <c r="O1165" s="268"/>
      <c r="P1165" s="268"/>
      <c r="Q1165" s="268"/>
      <c r="R1165" s="268"/>
      <c r="S1165" s="268"/>
      <c r="T1165" s="269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0" t="s">
        <v>161</v>
      </c>
      <c r="AU1165" s="270" t="s">
        <v>86</v>
      </c>
      <c r="AV1165" s="15" t="s">
        <v>155</v>
      </c>
      <c r="AW1165" s="15" t="s">
        <v>33</v>
      </c>
      <c r="AX1165" s="15" t="s">
        <v>14</v>
      </c>
      <c r="AY1165" s="270" t="s">
        <v>145</v>
      </c>
    </row>
    <row r="1166" s="2" customFormat="1" ht="16.5" customHeight="1">
      <c r="A1166" s="39"/>
      <c r="B1166" s="40"/>
      <c r="C1166" s="219" t="s">
        <v>963</v>
      </c>
      <c r="D1166" s="219" t="s">
        <v>150</v>
      </c>
      <c r="E1166" s="220" t="s">
        <v>964</v>
      </c>
      <c r="F1166" s="221" t="s">
        <v>965</v>
      </c>
      <c r="G1166" s="222" t="s">
        <v>175</v>
      </c>
      <c r="H1166" s="223">
        <v>33.219999999999999</v>
      </c>
      <c r="I1166" s="224"/>
      <c r="J1166" s="225">
        <f>ROUND(I1166*H1166,2)</f>
        <v>0</v>
      </c>
      <c r="K1166" s="221" t="s">
        <v>154</v>
      </c>
      <c r="L1166" s="45"/>
      <c r="M1166" s="226" t="s">
        <v>1</v>
      </c>
      <c r="N1166" s="227" t="s">
        <v>42</v>
      </c>
      <c r="O1166" s="92"/>
      <c r="P1166" s="228">
        <f>O1166*H1166</f>
        <v>0</v>
      </c>
      <c r="Q1166" s="228">
        <v>0</v>
      </c>
      <c r="R1166" s="228">
        <f>Q1166*H1166</f>
        <v>0</v>
      </c>
      <c r="S1166" s="228">
        <v>0.0071000000000000004</v>
      </c>
      <c r="T1166" s="229">
        <f>S1166*H1166</f>
        <v>0.23586200000000002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0" t="s">
        <v>296</v>
      </c>
      <c r="AT1166" s="230" t="s">
        <v>150</v>
      </c>
      <c r="AU1166" s="230" t="s">
        <v>86</v>
      </c>
      <c r="AY1166" s="18" t="s">
        <v>145</v>
      </c>
      <c r="BE1166" s="231">
        <f>IF(N1166="základní",J1166,0)</f>
        <v>0</v>
      </c>
      <c r="BF1166" s="231">
        <f>IF(N1166="snížená",J1166,0)</f>
        <v>0</v>
      </c>
      <c r="BG1166" s="231">
        <f>IF(N1166="zákl. přenesená",J1166,0)</f>
        <v>0</v>
      </c>
      <c r="BH1166" s="231">
        <f>IF(N1166="sníž. přenesená",J1166,0)</f>
        <v>0</v>
      </c>
      <c r="BI1166" s="231">
        <f>IF(N1166="nulová",J1166,0)</f>
        <v>0</v>
      </c>
      <c r="BJ1166" s="18" t="s">
        <v>14</v>
      </c>
      <c r="BK1166" s="231">
        <f>ROUND(I1166*H1166,2)</f>
        <v>0</v>
      </c>
      <c r="BL1166" s="18" t="s">
        <v>296</v>
      </c>
      <c r="BM1166" s="230" t="s">
        <v>966</v>
      </c>
    </row>
    <row r="1167" s="2" customFormat="1">
      <c r="A1167" s="39"/>
      <c r="B1167" s="40"/>
      <c r="C1167" s="41"/>
      <c r="D1167" s="232" t="s">
        <v>157</v>
      </c>
      <c r="E1167" s="41"/>
      <c r="F1167" s="233" t="s">
        <v>967</v>
      </c>
      <c r="G1167" s="41"/>
      <c r="H1167" s="41"/>
      <c r="I1167" s="234"/>
      <c r="J1167" s="41"/>
      <c r="K1167" s="41"/>
      <c r="L1167" s="45"/>
      <c r="M1167" s="235"/>
      <c r="N1167" s="236"/>
      <c r="O1167" s="92"/>
      <c r="P1167" s="92"/>
      <c r="Q1167" s="92"/>
      <c r="R1167" s="92"/>
      <c r="S1167" s="92"/>
      <c r="T1167" s="93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T1167" s="18" t="s">
        <v>157</v>
      </c>
      <c r="AU1167" s="18" t="s">
        <v>86</v>
      </c>
    </row>
    <row r="1168" s="2" customFormat="1">
      <c r="A1168" s="39"/>
      <c r="B1168" s="40"/>
      <c r="C1168" s="41"/>
      <c r="D1168" s="237" t="s">
        <v>159</v>
      </c>
      <c r="E1168" s="41"/>
      <c r="F1168" s="238" t="s">
        <v>968</v>
      </c>
      <c r="G1168" s="41"/>
      <c r="H1168" s="41"/>
      <c r="I1168" s="234"/>
      <c r="J1168" s="41"/>
      <c r="K1168" s="41"/>
      <c r="L1168" s="45"/>
      <c r="M1168" s="235"/>
      <c r="N1168" s="236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159</v>
      </c>
      <c r="AU1168" s="18" t="s">
        <v>86</v>
      </c>
    </row>
    <row r="1169" s="13" customFormat="1">
      <c r="A1169" s="13"/>
      <c r="B1169" s="239"/>
      <c r="C1169" s="240"/>
      <c r="D1169" s="232" t="s">
        <v>161</v>
      </c>
      <c r="E1169" s="241" t="s">
        <v>1</v>
      </c>
      <c r="F1169" s="242" t="s">
        <v>162</v>
      </c>
      <c r="G1169" s="240"/>
      <c r="H1169" s="241" t="s">
        <v>1</v>
      </c>
      <c r="I1169" s="243"/>
      <c r="J1169" s="240"/>
      <c r="K1169" s="240"/>
      <c r="L1169" s="244"/>
      <c r="M1169" s="245"/>
      <c r="N1169" s="246"/>
      <c r="O1169" s="246"/>
      <c r="P1169" s="246"/>
      <c r="Q1169" s="246"/>
      <c r="R1169" s="246"/>
      <c r="S1169" s="246"/>
      <c r="T1169" s="247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8" t="s">
        <v>161</v>
      </c>
      <c r="AU1169" s="248" t="s">
        <v>86</v>
      </c>
      <c r="AV1169" s="13" t="s">
        <v>14</v>
      </c>
      <c r="AW1169" s="13" t="s">
        <v>33</v>
      </c>
      <c r="AX1169" s="13" t="s">
        <v>77</v>
      </c>
      <c r="AY1169" s="248" t="s">
        <v>145</v>
      </c>
    </row>
    <row r="1170" s="13" customFormat="1">
      <c r="A1170" s="13"/>
      <c r="B1170" s="239"/>
      <c r="C1170" s="240"/>
      <c r="D1170" s="232" t="s">
        <v>161</v>
      </c>
      <c r="E1170" s="241" t="s">
        <v>1</v>
      </c>
      <c r="F1170" s="242" t="s">
        <v>663</v>
      </c>
      <c r="G1170" s="240"/>
      <c r="H1170" s="241" t="s">
        <v>1</v>
      </c>
      <c r="I1170" s="243"/>
      <c r="J1170" s="240"/>
      <c r="K1170" s="240"/>
      <c r="L1170" s="244"/>
      <c r="M1170" s="245"/>
      <c r="N1170" s="246"/>
      <c r="O1170" s="246"/>
      <c r="P1170" s="246"/>
      <c r="Q1170" s="246"/>
      <c r="R1170" s="246"/>
      <c r="S1170" s="246"/>
      <c r="T1170" s="24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8" t="s">
        <v>161</v>
      </c>
      <c r="AU1170" s="248" t="s">
        <v>86</v>
      </c>
      <c r="AV1170" s="13" t="s">
        <v>14</v>
      </c>
      <c r="AW1170" s="13" t="s">
        <v>33</v>
      </c>
      <c r="AX1170" s="13" t="s">
        <v>77</v>
      </c>
      <c r="AY1170" s="248" t="s">
        <v>145</v>
      </c>
    </row>
    <row r="1171" s="14" customFormat="1">
      <c r="A1171" s="14"/>
      <c r="B1171" s="249"/>
      <c r="C1171" s="250"/>
      <c r="D1171" s="232" t="s">
        <v>161</v>
      </c>
      <c r="E1171" s="251" t="s">
        <v>1</v>
      </c>
      <c r="F1171" s="252" t="s">
        <v>664</v>
      </c>
      <c r="G1171" s="250"/>
      <c r="H1171" s="253">
        <v>33.219999999999999</v>
      </c>
      <c r="I1171" s="254"/>
      <c r="J1171" s="250"/>
      <c r="K1171" s="250"/>
      <c r="L1171" s="255"/>
      <c r="M1171" s="256"/>
      <c r="N1171" s="257"/>
      <c r="O1171" s="257"/>
      <c r="P1171" s="257"/>
      <c r="Q1171" s="257"/>
      <c r="R1171" s="257"/>
      <c r="S1171" s="257"/>
      <c r="T1171" s="25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9" t="s">
        <v>161</v>
      </c>
      <c r="AU1171" s="259" t="s">
        <v>86</v>
      </c>
      <c r="AV1171" s="14" t="s">
        <v>86</v>
      </c>
      <c r="AW1171" s="14" t="s">
        <v>33</v>
      </c>
      <c r="AX1171" s="14" t="s">
        <v>77</v>
      </c>
      <c r="AY1171" s="259" t="s">
        <v>145</v>
      </c>
    </row>
    <row r="1172" s="15" customFormat="1">
      <c r="A1172" s="15"/>
      <c r="B1172" s="260"/>
      <c r="C1172" s="261"/>
      <c r="D1172" s="232" t="s">
        <v>161</v>
      </c>
      <c r="E1172" s="262" t="s">
        <v>1</v>
      </c>
      <c r="F1172" s="263" t="s">
        <v>165</v>
      </c>
      <c r="G1172" s="261"/>
      <c r="H1172" s="264">
        <v>33.219999999999999</v>
      </c>
      <c r="I1172" s="265"/>
      <c r="J1172" s="261"/>
      <c r="K1172" s="261"/>
      <c r="L1172" s="266"/>
      <c r="M1172" s="267"/>
      <c r="N1172" s="268"/>
      <c r="O1172" s="268"/>
      <c r="P1172" s="268"/>
      <c r="Q1172" s="268"/>
      <c r="R1172" s="268"/>
      <c r="S1172" s="268"/>
      <c r="T1172" s="269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0" t="s">
        <v>161</v>
      </c>
      <c r="AU1172" s="270" t="s">
        <v>86</v>
      </c>
      <c r="AV1172" s="15" t="s">
        <v>155</v>
      </c>
      <c r="AW1172" s="15" t="s">
        <v>33</v>
      </c>
      <c r="AX1172" s="15" t="s">
        <v>14</v>
      </c>
      <c r="AY1172" s="270" t="s">
        <v>145</v>
      </c>
    </row>
    <row r="1173" s="2" customFormat="1" ht="24.15" customHeight="1">
      <c r="A1173" s="39"/>
      <c r="B1173" s="40"/>
      <c r="C1173" s="219" t="s">
        <v>969</v>
      </c>
      <c r="D1173" s="219" t="s">
        <v>150</v>
      </c>
      <c r="E1173" s="220" t="s">
        <v>970</v>
      </c>
      <c r="F1173" s="221" t="s">
        <v>971</v>
      </c>
      <c r="G1173" s="222" t="s">
        <v>651</v>
      </c>
      <c r="H1173" s="293"/>
      <c r="I1173" s="224"/>
      <c r="J1173" s="225">
        <f>ROUND(I1173*H1173,2)</f>
        <v>0</v>
      </c>
      <c r="K1173" s="221" t="s">
        <v>154</v>
      </c>
      <c r="L1173" s="45"/>
      <c r="M1173" s="226" t="s">
        <v>1</v>
      </c>
      <c r="N1173" s="227" t="s">
        <v>42</v>
      </c>
      <c r="O1173" s="92"/>
      <c r="P1173" s="228">
        <f>O1173*H1173</f>
        <v>0</v>
      </c>
      <c r="Q1173" s="228">
        <v>0</v>
      </c>
      <c r="R1173" s="228">
        <f>Q1173*H1173</f>
        <v>0</v>
      </c>
      <c r="S1173" s="228">
        <v>0</v>
      </c>
      <c r="T1173" s="22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0" t="s">
        <v>296</v>
      </c>
      <c r="AT1173" s="230" t="s">
        <v>150</v>
      </c>
      <c r="AU1173" s="230" t="s">
        <v>86</v>
      </c>
      <c r="AY1173" s="18" t="s">
        <v>145</v>
      </c>
      <c r="BE1173" s="231">
        <f>IF(N1173="základní",J1173,0)</f>
        <v>0</v>
      </c>
      <c r="BF1173" s="231">
        <f>IF(N1173="snížená",J1173,0)</f>
        <v>0</v>
      </c>
      <c r="BG1173" s="231">
        <f>IF(N1173="zákl. přenesená",J1173,0)</f>
        <v>0</v>
      </c>
      <c r="BH1173" s="231">
        <f>IF(N1173="sníž. přenesená",J1173,0)</f>
        <v>0</v>
      </c>
      <c r="BI1173" s="231">
        <f>IF(N1173="nulová",J1173,0)</f>
        <v>0</v>
      </c>
      <c r="BJ1173" s="18" t="s">
        <v>14</v>
      </c>
      <c r="BK1173" s="231">
        <f>ROUND(I1173*H1173,2)</f>
        <v>0</v>
      </c>
      <c r="BL1173" s="18" t="s">
        <v>296</v>
      </c>
      <c r="BM1173" s="230" t="s">
        <v>972</v>
      </c>
    </row>
    <row r="1174" s="2" customFormat="1">
      <c r="A1174" s="39"/>
      <c r="B1174" s="40"/>
      <c r="C1174" s="41"/>
      <c r="D1174" s="232" t="s">
        <v>157</v>
      </c>
      <c r="E1174" s="41"/>
      <c r="F1174" s="233" t="s">
        <v>973</v>
      </c>
      <c r="G1174" s="41"/>
      <c r="H1174" s="41"/>
      <c r="I1174" s="234"/>
      <c r="J1174" s="41"/>
      <c r="K1174" s="41"/>
      <c r="L1174" s="45"/>
      <c r="M1174" s="235"/>
      <c r="N1174" s="236"/>
      <c r="O1174" s="92"/>
      <c r="P1174" s="92"/>
      <c r="Q1174" s="92"/>
      <c r="R1174" s="92"/>
      <c r="S1174" s="92"/>
      <c r="T1174" s="93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T1174" s="18" t="s">
        <v>157</v>
      </c>
      <c r="AU1174" s="18" t="s">
        <v>86</v>
      </c>
    </row>
    <row r="1175" s="2" customFormat="1">
      <c r="A1175" s="39"/>
      <c r="B1175" s="40"/>
      <c r="C1175" s="41"/>
      <c r="D1175" s="237" t="s">
        <v>159</v>
      </c>
      <c r="E1175" s="41"/>
      <c r="F1175" s="238" t="s">
        <v>974</v>
      </c>
      <c r="G1175" s="41"/>
      <c r="H1175" s="41"/>
      <c r="I1175" s="234"/>
      <c r="J1175" s="41"/>
      <c r="K1175" s="41"/>
      <c r="L1175" s="45"/>
      <c r="M1175" s="235"/>
      <c r="N1175" s="236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159</v>
      </c>
      <c r="AU1175" s="18" t="s">
        <v>86</v>
      </c>
    </row>
    <row r="1176" s="12" customFormat="1" ht="22.8" customHeight="1">
      <c r="A1176" s="12"/>
      <c r="B1176" s="203"/>
      <c r="C1176" s="204"/>
      <c r="D1176" s="205" t="s">
        <v>76</v>
      </c>
      <c r="E1176" s="217" t="s">
        <v>975</v>
      </c>
      <c r="F1176" s="217" t="s">
        <v>976</v>
      </c>
      <c r="G1176" s="204"/>
      <c r="H1176" s="204"/>
      <c r="I1176" s="207"/>
      <c r="J1176" s="218">
        <f>BK1176</f>
        <v>0</v>
      </c>
      <c r="K1176" s="204"/>
      <c r="L1176" s="209"/>
      <c r="M1176" s="210"/>
      <c r="N1176" s="211"/>
      <c r="O1176" s="211"/>
      <c r="P1176" s="212">
        <f>SUM(P1177:P1333)</f>
        <v>0</v>
      </c>
      <c r="Q1176" s="211"/>
      <c r="R1176" s="212">
        <f>SUM(R1177:R1333)</f>
        <v>0.66093282000000009</v>
      </c>
      <c r="S1176" s="211"/>
      <c r="T1176" s="213">
        <f>SUM(T1177:T1333)</f>
        <v>0.090897000000000006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4" t="s">
        <v>86</v>
      </c>
      <c r="AT1176" s="215" t="s">
        <v>76</v>
      </c>
      <c r="AU1176" s="215" t="s">
        <v>14</v>
      </c>
      <c r="AY1176" s="214" t="s">
        <v>145</v>
      </c>
      <c r="BK1176" s="216">
        <f>SUM(BK1177:BK1333)</f>
        <v>0</v>
      </c>
    </row>
    <row r="1177" s="2" customFormat="1" ht="16.5" customHeight="1">
      <c r="A1177" s="39"/>
      <c r="B1177" s="40"/>
      <c r="C1177" s="219" t="s">
        <v>977</v>
      </c>
      <c r="D1177" s="219" t="s">
        <v>150</v>
      </c>
      <c r="E1177" s="220" t="s">
        <v>978</v>
      </c>
      <c r="F1177" s="221" t="s">
        <v>979</v>
      </c>
      <c r="G1177" s="222" t="s">
        <v>175</v>
      </c>
      <c r="H1177" s="223">
        <v>58.049999999999997</v>
      </c>
      <c r="I1177" s="224"/>
      <c r="J1177" s="225">
        <f>ROUND(I1177*H1177,2)</f>
        <v>0</v>
      </c>
      <c r="K1177" s="221" t="s">
        <v>154</v>
      </c>
      <c r="L1177" s="45"/>
      <c r="M1177" s="226" t="s">
        <v>1</v>
      </c>
      <c r="N1177" s="227" t="s">
        <v>42</v>
      </c>
      <c r="O1177" s="92"/>
      <c r="P1177" s="228">
        <f>O1177*H1177</f>
        <v>0</v>
      </c>
      <c r="Q1177" s="228">
        <v>0</v>
      </c>
      <c r="R1177" s="228">
        <f>Q1177*H1177</f>
        <v>0</v>
      </c>
      <c r="S1177" s="228">
        <v>0</v>
      </c>
      <c r="T1177" s="229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0" t="s">
        <v>296</v>
      </c>
      <c r="AT1177" s="230" t="s">
        <v>150</v>
      </c>
      <c r="AU1177" s="230" t="s">
        <v>86</v>
      </c>
      <c r="AY1177" s="18" t="s">
        <v>145</v>
      </c>
      <c r="BE1177" s="231">
        <f>IF(N1177="základní",J1177,0)</f>
        <v>0</v>
      </c>
      <c r="BF1177" s="231">
        <f>IF(N1177="snížená",J1177,0)</f>
        <v>0</v>
      </c>
      <c r="BG1177" s="231">
        <f>IF(N1177="zákl. přenesená",J1177,0)</f>
        <v>0</v>
      </c>
      <c r="BH1177" s="231">
        <f>IF(N1177="sníž. přenesená",J1177,0)</f>
        <v>0</v>
      </c>
      <c r="BI1177" s="231">
        <f>IF(N1177="nulová",J1177,0)</f>
        <v>0</v>
      </c>
      <c r="BJ1177" s="18" t="s">
        <v>14</v>
      </c>
      <c r="BK1177" s="231">
        <f>ROUND(I1177*H1177,2)</f>
        <v>0</v>
      </c>
      <c r="BL1177" s="18" t="s">
        <v>296</v>
      </c>
      <c r="BM1177" s="230" t="s">
        <v>980</v>
      </c>
    </row>
    <row r="1178" s="2" customFormat="1">
      <c r="A1178" s="39"/>
      <c r="B1178" s="40"/>
      <c r="C1178" s="41"/>
      <c r="D1178" s="232" t="s">
        <v>157</v>
      </c>
      <c r="E1178" s="41"/>
      <c r="F1178" s="233" t="s">
        <v>981</v>
      </c>
      <c r="G1178" s="41"/>
      <c r="H1178" s="41"/>
      <c r="I1178" s="234"/>
      <c r="J1178" s="41"/>
      <c r="K1178" s="41"/>
      <c r="L1178" s="45"/>
      <c r="M1178" s="235"/>
      <c r="N1178" s="236"/>
      <c r="O1178" s="92"/>
      <c r="P1178" s="92"/>
      <c r="Q1178" s="92"/>
      <c r="R1178" s="92"/>
      <c r="S1178" s="92"/>
      <c r="T1178" s="93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T1178" s="18" t="s">
        <v>157</v>
      </c>
      <c r="AU1178" s="18" t="s">
        <v>86</v>
      </c>
    </row>
    <row r="1179" s="2" customFormat="1">
      <c r="A1179" s="39"/>
      <c r="B1179" s="40"/>
      <c r="C1179" s="41"/>
      <c r="D1179" s="237" t="s">
        <v>159</v>
      </c>
      <c r="E1179" s="41"/>
      <c r="F1179" s="238" t="s">
        <v>982</v>
      </c>
      <c r="G1179" s="41"/>
      <c r="H1179" s="41"/>
      <c r="I1179" s="234"/>
      <c r="J1179" s="41"/>
      <c r="K1179" s="41"/>
      <c r="L1179" s="45"/>
      <c r="M1179" s="235"/>
      <c r="N1179" s="236"/>
      <c r="O1179" s="92"/>
      <c r="P1179" s="92"/>
      <c r="Q1179" s="92"/>
      <c r="R1179" s="92"/>
      <c r="S1179" s="92"/>
      <c r="T1179" s="93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159</v>
      </c>
      <c r="AU1179" s="18" t="s">
        <v>86</v>
      </c>
    </row>
    <row r="1180" s="13" customFormat="1">
      <c r="A1180" s="13"/>
      <c r="B1180" s="239"/>
      <c r="C1180" s="240"/>
      <c r="D1180" s="232" t="s">
        <v>161</v>
      </c>
      <c r="E1180" s="241" t="s">
        <v>1</v>
      </c>
      <c r="F1180" s="242" t="s">
        <v>162</v>
      </c>
      <c r="G1180" s="240"/>
      <c r="H1180" s="241" t="s">
        <v>1</v>
      </c>
      <c r="I1180" s="243"/>
      <c r="J1180" s="240"/>
      <c r="K1180" s="240"/>
      <c r="L1180" s="244"/>
      <c r="M1180" s="245"/>
      <c r="N1180" s="246"/>
      <c r="O1180" s="246"/>
      <c r="P1180" s="246"/>
      <c r="Q1180" s="246"/>
      <c r="R1180" s="246"/>
      <c r="S1180" s="246"/>
      <c r="T1180" s="24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8" t="s">
        <v>161</v>
      </c>
      <c r="AU1180" s="248" t="s">
        <v>86</v>
      </c>
      <c r="AV1180" s="13" t="s">
        <v>14</v>
      </c>
      <c r="AW1180" s="13" t="s">
        <v>33</v>
      </c>
      <c r="AX1180" s="13" t="s">
        <v>77</v>
      </c>
      <c r="AY1180" s="248" t="s">
        <v>145</v>
      </c>
    </row>
    <row r="1181" s="13" customFormat="1">
      <c r="A1181" s="13"/>
      <c r="B1181" s="239"/>
      <c r="C1181" s="240"/>
      <c r="D1181" s="232" t="s">
        <v>161</v>
      </c>
      <c r="E1181" s="241" t="s">
        <v>1</v>
      </c>
      <c r="F1181" s="242" t="s">
        <v>983</v>
      </c>
      <c r="G1181" s="240"/>
      <c r="H1181" s="241" t="s">
        <v>1</v>
      </c>
      <c r="I1181" s="243"/>
      <c r="J1181" s="240"/>
      <c r="K1181" s="240"/>
      <c r="L1181" s="244"/>
      <c r="M1181" s="245"/>
      <c r="N1181" s="246"/>
      <c r="O1181" s="246"/>
      <c r="P1181" s="246"/>
      <c r="Q1181" s="246"/>
      <c r="R1181" s="246"/>
      <c r="S1181" s="246"/>
      <c r="T1181" s="247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8" t="s">
        <v>161</v>
      </c>
      <c r="AU1181" s="248" t="s">
        <v>86</v>
      </c>
      <c r="AV1181" s="13" t="s">
        <v>14</v>
      </c>
      <c r="AW1181" s="13" t="s">
        <v>33</v>
      </c>
      <c r="AX1181" s="13" t="s">
        <v>77</v>
      </c>
      <c r="AY1181" s="248" t="s">
        <v>145</v>
      </c>
    </row>
    <row r="1182" s="14" customFormat="1">
      <c r="A1182" s="14"/>
      <c r="B1182" s="249"/>
      <c r="C1182" s="250"/>
      <c r="D1182" s="232" t="s">
        <v>161</v>
      </c>
      <c r="E1182" s="251" t="s">
        <v>1</v>
      </c>
      <c r="F1182" s="252" t="s">
        <v>984</v>
      </c>
      <c r="G1182" s="250"/>
      <c r="H1182" s="253">
        <v>58.049999999999997</v>
      </c>
      <c r="I1182" s="254"/>
      <c r="J1182" s="250"/>
      <c r="K1182" s="250"/>
      <c r="L1182" s="255"/>
      <c r="M1182" s="256"/>
      <c r="N1182" s="257"/>
      <c r="O1182" s="257"/>
      <c r="P1182" s="257"/>
      <c r="Q1182" s="257"/>
      <c r="R1182" s="257"/>
      <c r="S1182" s="257"/>
      <c r="T1182" s="258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9" t="s">
        <v>161</v>
      </c>
      <c r="AU1182" s="259" t="s">
        <v>86</v>
      </c>
      <c r="AV1182" s="14" t="s">
        <v>86</v>
      </c>
      <c r="AW1182" s="14" t="s">
        <v>33</v>
      </c>
      <c r="AX1182" s="14" t="s">
        <v>77</v>
      </c>
      <c r="AY1182" s="259" t="s">
        <v>145</v>
      </c>
    </row>
    <row r="1183" s="15" customFormat="1">
      <c r="A1183" s="15"/>
      <c r="B1183" s="260"/>
      <c r="C1183" s="261"/>
      <c r="D1183" s="232" t="s">
        <v>161</v>
      </c>
      <c r="E1183" s="262" t="s">
        <v>1</v>
      </c>
      <c r="F1183" s="263" t="s">
        <v>165</v>
      </c>
      <c r="G1183" s="261"/>
      <c r="H1183" s="264">
        <v>58.049999999999997</v>
      </c>
      <c r="I1183" s="265"/>
      <c r="J1183" s="261"/>
      <c r="K1183" s="261"/>
      <c r="L1183" s="266"/>
      <c r="M1183" s="267"/>
      <c r="N1183" s="268"/>
      <c r="O1183" s="268"/>
      <c r="P1183" s="268"/>
      <c r="Q1183" s="268"/>
      <c r="R1183" s="268"/>
      <c r="S1183" s="268"/>
      <c r="T1183" s="269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0" t="s">
        <v>161</v>
      </c>
      <c r="AU1183" s="270" t="s">
        <v>86</v>
      </c>
      <c r="AV1183" s="15" t="s">
        <v>155</v>
      </c>
      <c r="AW1183" s="15" t="s">
        <v>33</v>
      </c>
      <c r="AX1183" s="15" t="s">
        <v>14</v>
      </c>
      <c r="AY1183" s="270" t="s">
        <v>145</v>
      </c>
    </row>
    <row r="1184" s="2" customFormat="1" ht="16.5" customHeight="1">
      <c r="A1184" s="39"/>
      <c r="B1184" s="40"/>
      <c r="C1184" s="219" t="s">
        <v>985</v>
      </c>
      <c r="D1184" s="219" t="s">
        <v>150</v>
      </c>
      <c r="E1184" s="220" t="s">
        <v>986</v>
      </c>
      <c r="F1184" s="221" t="s">
        <v>987</v>
      </c>
      <c r="G1184" s="222" t="s">
        <v>175</v>
      </c>
      <c r="H1184" s="223">
        <v>58.049999999999997</v>
      </c>
      <c r="I1184" s="224"/>
      <c r="J1184" s="225">
        <f>ROUND(I1184*H1184,2)</f>
        <v>0</v>
      </c>
      <c r="K1184" s="221" t="s">
        <v>154</v>
      </c>
      <c r="L1184" s="45"/>
      <c r="M1184" s="226" t="s">
        <v>1</v>
      </c>
      <c r="N1184" s="227" t="s">
        <v>42</v>
      </c>
      <c r="O1184" s="92"/>
      <c r="P1184" s="228">
        <f>O1184*H1184</f>
        <v>0</v>
      </c>
      <c r="Q1184" s="228">
        <v>0</v>
      </c>
      <c r="R1184" s="228">
        <f>Q1184*H1184</f>
        <v>0</v>
      </c>
      <c r="S1184" s="228">
        <v>0</v>
      </c>
      <c r="T1184" s="229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0" t="s">
        <v>296</v>
      </c>
      <c r="AT1184" s="230" t="s">
        <v>150</v>
      </c>
      <c r="AU1184" s="230" t="s">
        <v>86</v>
      </c>
      <c r="AY1184" s="18" t="s">
        <v>145</v>
      </c>
      <c r="BE1184" s="231">
        <f>IF(N1184="základní",J1184,0)</f>
        <v>0</v>
      </c>
      <c r="BF1184" s="231">
        <f>IF(N1184="snížená",J1184,0)</f>
        <v>0</v>
      </c>
      <c r="BG1184" s="231">
        <f>IF(N1184="zákl. přenesená",J1184,0)</f>
        <v>0</v>
      </c>
      <c r="BH1184" s="231">
        <f>IF(N1184="sníž. přenesená",J1184,0)</f>
        <v>0</v>
      </c>
      <c r="BI1184" s="231">
        <f>IF(N1184="nulová",J1184,0)</f>
        <v>0</v>
      </c>
      <c r="BJ1184" s="18" t="s">
        <v>14</v>
      </c>
      <c r="BK1184" s="231">
        <f>ROUND(I1184*H1184,2)</f>
        <v>0</v>
      </c>
      <c r="BL1184" s="18" t="s">
        <v>296</v>
      </c>
      <c r="BM1184" s="230" t="s">
        <v>988</v>
      </c>
    </row>
    <row r="1185" s="2" customFormat="1">
      <c r="A1185" s="39"/>
      <c r="B1185" s="40"/>
      <c r="C1185" s="41"/>
      <c r="D1185" s="232" t="s">
        <v>157</v>
      </c>
      <c r="E1185" s="41"/>
      <c r="F1185" s="233" t="s">
        <v>989</v>
      </c>
      <c r="G1185" s="41"/>
      <c r="H1185" s="41"/>
      <c r="I1185" s="234"/>
      <c r="J1185" s="41"/>
      <c r="K1185" s="41"/>
      <c r="L1185" s="45"/>
      <c r="M1185" s="235"/>
      <c r="N1185" s="236"/>
      <c r="O1185" s="92"/>
      <c r="P1185" s="92"/>
      <c r="Q1185" s="92"/>
      <c r="R1185" s="92"/>
      <c r="S1185" s="92"/>
      <c r="T1185" s="93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157</v>
      </c>
      <c r="AU1185" s="18" t="s">
        <v>86</v>
      </c>
    </row>
    <row r="1186" s="2" customFormat="1">
      <c r="A1186" s="39"/>
      <c r="B1186" s="40"/>
      <c r="C1186" s="41"/>
      <c r="D1186" s="237" t="s">
        <v>159</v>
      </c>
      <c r="E1186" s="41"/>
      <c r="F1186" s="238" t="s">
        <v>990</v>
      </c>
      <c r="G1186" s="41"/>
      <c r="H1186" s="41"/>
      <c r="I1186" s="234"/>
      <c r="J1186" s="41"/>
      <c r="K1186" s="41"/>
      <c r="L1186" s="45"/>
      <c r="M1186" s="235"/>
      <c r="N1186" s="236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159</v>
      </c>
      <c r="AU1186" s="18" t="s">
        <v>86</v>
      </c>
    </row>
    <row r="1187" s="13" customFormat="1">
      <c r="A1187" s="13"/>
      <c r="B1187" s="239"/>
      <c r="C1187" s="240"/>
      <c r="D1187" s="232" t="s">
        <v>161</v>
      </c>
      <c r="E1187" s="241" t="s">
        <v>1</v>
      </c>
      <c r="F1187" s="242" t="s">
        <v>162</v>
      </c>
      <c r="G1187" s="240"/>
      <c r="H1187" s="241" t="s">
        <v>1</v>
      </c>
      <c r="I1187" s="243"/>
      <c r="J1187" s="240"/>
      <c r="K1187" s="240"/>
      <c r="L1187" s="244"/>
      <c r="M1187" s="245"/>
      <c r="N1187" s="246"/>
      <c r="O1187" s="246"/>
      <c r="P1187" s="246"/>
      <c r="Q1187" s="246"/>
      <c r="R1187" s="246"/>
      <c r="S1187" s="246"/>
      <c r="T1187" s="24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8" t="s">
        <v>161</v>
      </c>
      <c r="AU1187" s="248" t="s">
        <v>86</v>
      </c>
      <c r="AV1187" s="13" t="s">
        <v>14</v>
      </c>
      <c r="AW1187" s="13" t="s">
        <v>33</v>
      </c>
      <c r="AX1187" s="13" t="s">
        <v>77</v>
      </c>
      <c r="AY1187" s="248" t="s">
        <v>145</v>
      </c>
    </row>
    <row r="1188" s="13" customFormat="1">
      <c r="A1188" s="13"/>
      <c r="B1188" s="239"/>
      <c r="C1188" s="240"/>
      <c r="D1188" s="232" t="s">
        <v>161</v>
      </c>
      <c r="E1188" s="241" t="s">
        <v>1</v>
      </c>
      <c r="F1188" s="242" t="s">
        <v>983</v>
      </c>
      <c r="G1188" s="240"/>
      <c r="H1188" s="241" t="s">
        <v>1</v>
      </c>
      <c r="I1188" s="243"/>
      <c r="J1188" s="240"/>
      <c r="K1188" s="240"/>
      <c r="L1188" s="244"/>
      <c r="M1188" s="245"/>
      <c r="N1188" s="246"/>
      <c r="O1188" s="246"/>
      <c r="P1188" s="246"/>
      <c r="Q1188" s="246"/>
      <c r="R1188" s="246"/>
      <c r="S1188" s="246"/>
      <c r="T1188" s="24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8" t="s">
        <v>161</v>
      </c>
      <c r="AU1188" s="248" t="s">
        <v>86</v>
      </c>
      <c r="AV1188" s="13" t="s">
        <v>14</v>
      </c>
      <c r="AW1188" s="13" t="s">
        <v>33</v>
      </c>
      <c r="AX1188" s="13" t="s">
        <v>77</v>
      </c>
      <c r="AY1188" s="248" t="s">
        <v>145</v>
      </c>
    </row>
    <row r="1189" s="14" customFormat="1">
      <c r="A1189" s="14"/>
      <c r="B1189" s="249"/>
      <c r="C1189" s="250"/>
      <c r="D1189" s="232" t="s">
        <v>161</v>
      </c>
      <c r="E1189" s="251" t="s">
        <v>1</v>
      </c>
      <c r="F1189" s="252" t="s">
        <v>984</v>
      </c>
      <c r="G1189" s="250"/>
      <c r="H1189" s="253">
        <v>58.049999999999997</v>
      </c>
      <c r="I1189" s="254"/>
      <c r="J1189" s="250"/>
      <c r="K1189" s="250"/>
      <c r="L1189" s="255"/>
      <c r="M1189" s="256"/>
      <c r="N1189" s="257"/>
      <c r="O1189" s="257"/>
      <c r="P1189" s="257"/>
      <c r="Q1189" s="257"/>
      <c r="R1189" s="257"/>
      <c r="S1189" s="257"/>
      <c r="T1189" s="25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9" t="s">
        <v>161</v>
      </c>
      <c r="AU1189" s="259" t="s">
        <v>86</v>
      </c>
      <c r="AV1189" s="14" t="s">
        <v>86</v>
      </c>
      <c r="AW1189" s="14" t="s">
        <v>33</v>
      </c>
      <c r="AX1189" s="14" t="s">
        <v>77</v>
      </c>
      <c r="AY1189" s="259" t="s">
        <v>145</v>
      </c>
    </row>
    <row r="1190" s="15" customFormat="1">
      <c r="A1190" s="15"/>
      <c r="B1190" s="260"/>
      <c r="C1190" s="261"/>
      <c r="D1190" s="232" t="s">
        <v>161</v>
      </c>
      <c r="E1190" s="262" t="s">
        <v>1</v>
      </c>
      <c r="F1190" s="263" t="s">
        <v>165</v>
      </c>
      <c r="G1190" s="261"/>
      <c r="H1190" s="264">
        <v>58.049999999999997</v>
      </c>
      <c r="I1190" s="265"/>
      <c r="J1190" s="261"/>
      <c r="K1190" s="261"/>
      <c r="L1190" s="266"/>
      <c r="M1190" s="267"/>
      <c r="N1190" s="268"/>
      <c r="O1190" s="268"/>
      <c r="P1190" s="268"/>
      <c r="Q1190" s="268"/>
      <c r="R1190" s="268"/>
      <c r="S1190" s="268"/>
      <c r="T1190" s="269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0" t="s">
        <v>161</v>
      </c>
      <c r="AU1190" s="270" t="s">
        <v>86</v>
      </c>
      <c r="AV1190" s="15" t="s">
        <v>155</v>
      </c>
      <c r="AW1190" s="15" t="s">
        <v>33</v>
      </c>
      <c r="AX1190" s="15" t="s">
        <v>14</v>
      </c>
      <c r="AY1190" s="270" t="s">
        <v>145</v>
      </c>
    </row>
    <row r="1191" s="2" customFormat="1" ht="24.15" customHeight="1">
      <c r="A1191" s="39"/>
      <c r="B1191" s="40"/>
      <c r="C1191" s="219" t="s">
        <v>991</v>
      </c>
      <c r="D1191" s="219" t="s">
        <v>150</v>
      </c>
      <c r="E1191" s="220" t="s">
        <v>992</v>
      </c>
      <c r="F1191" s="221" t="s">
        <v>993</v>
      </c>
      <c r="G1191" s="222" t="s">
        <v>175</v>
      </c>
      <c r="H1191" s="223">
        <v>58.049999999999997</v>
      </c>
      <c r="I1191" s="224"/>
      <c r="J1191" s="225">
        <f>ROUND(I1191*H1191,2)</f>
        <v>0</v>
      </c>
      <c r="K1191" s="221" t="s">
        <v>154</v>
      </c>
      <c r="L1191" s="45"/>
      <c r="M1191" s="226" t="s">
        <v>1</v>
      </c>
      <c r="N1191" s="227" t="s">
        <v>42</v>
      </c>
      <c r="O1191" s="92"/>
      <c r="P1191" s="228">
        <f>O1191*H1191</f>
        <v>0</v>
      </c>
      <c r="Q1191" s="228">
        <v>3.0000000000000001E-05</v>
      </c>
      <c r="R1191" s="228">
        <f>Q1191*H1191</f>
        <v>0.0017415</v>
      </c>
      <c r="S1191" s="228">
        <v>0</v>
      </c>
      <c r="T1191" s="22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0" t="s">
        <v>296</v>
      </c>
      <c r="AT1191" s="230" t="s">
        <v>150</v>
      </c>
      <c r="AU1191" s="230" t="s">
        <v>86</v>
      </c>
      <c r="AY1191" s="18" t="s">
        <v>145</v>
      </c>
      <c r="BE1191" s="231">
        <f>IF(N1191="základní",J1191,0)</f>
        <v>0</v>
      </c>
      <c r="BF1191" s="231">
        <f>IF(N1191="snížená",J1191,0)</f>
        <v>0</v>
      </c>
      <c r="BG1191" s="231">
        <f>IF(N1191="zákl. přenesená",J1191,0)</f>
        <v>0</v>
      </c>
      <c r="BH1191" s="231">
        <f>IF(N1191="sníž. přenesená",J1191,0)</f>
        <v>0</v>
      </c>
      <c r="BI1191" s="231">
        <f>IF(N1191="nulová",J1191,0)</f>
        <v>0</v>
      </c>
      <c r="BJ1191" s="18" t="s">
        <v>14</v>
      </c>
      <c r="BK1191" s="231">
        <f>ROUND(I1191*H1191,2)</f>
        <v>0</v>
      </c>
      <c r="BL1191" s="18" t="s">
        <v>296</v>
      </c>
      <c r="BM1191" s="230" t="s">
        <v>994</v>
      </c>
    </row>
    <row r="1192" s="2" customFormat="1">
      <c r="A1192" s="39"/>
      <c r="B1192" s="40"/>
      <c r="C1192" s="41"/>
      <c r="D1192" s="232" t="s">
        <v>157</v>
      </c>
      <c r="E1192" s="41"/>
      <c r="F1192" s="233" t="s">
        <v>995</v>
      </c>
      <c r="G1192" s="41"/>
      <c r="H1192" s="41"/>
      <c r="I1192" s="234"/>
      <c r="J1192" s="41"/>
      <c r="K1192" s="41"/>
      <c r="L1192" s="45"/>
      <c r="M1192" s="235"/>
      <c r="N1192" s="236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157</v>
      </c>
      <c r="AU1192" s="18" t="s">
        <v>86</v>
      </c>
    </row>
    <row r="1193" s="2" customFormat="1">
      <c r="A1193" s="39"/>
      <c r="B1193" s="40"/>
      <c r="C1193" s="41"/>
      <c r="D1193" s="237" t="s">
        <v>159</v>
      </c>
      <c r="E1193" s="41"/>
      <c r="F1193" s="238" t="s">
        <v>996</v>
      </c>
      <c r="G1193" s="41"/>
      <c r="H1193" s="41"/>
      <c r="I1193" s="234"/>
      <c r="J1193" s="41"/>
      <c r="K1193" s="41"/>
      <c r="L1193" s="45"/>
      <c r="M1193" s="235"/>
      <c r="N1193" s="236"/>
      <c r="O1193" s="92"/>
      <c r="P1193" s="92"/>
      <c r="Q1193" s="92"/>
      <c r="R1193" s="92"/>
      <c r="S1193" s="92"/>
      <c r="T1193" s="93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159</v>
      </c>
      <c r="AU1193" s="18" t="s">
        <v>86</v>
      </c>
    </row>
    <row r="1194" s="13" customFormat="1">
      <c r="A1194" s="13"/>
      <c r="B1194" s="239"/>
      <c r="C1194" s="240"/>
      <c r="D1194" s="232" t="s">
        <v>161</v>
      </c>
      <c r="E1194" s="241" t="s">
        <v>1</v>
      </c>
      <c r="F1194" s="242" t="s">
        <v>162</v>
      </c>
      <c r="G1194" s="240"/>
      <c r="H1194" s="241" t="s">
        <v>1</v>
      </c>
      <c r="I1194" s="243"/>
      <c r="J1194" s="240"/>
      <c r="K1194" s="240"/>
      <c r="L1194" s="244"/>
      <c r="M1194" s="245"/>
      <c r="N1194" s="246"/>
      <c r="O1194" s="246"/>
      <c r="P1194" s="246"/>
      <c r="Q1194" s="246"/>
      <c r="R1194" s="246"/>
      <c r="S1194" s="246"/>
      <c r="T1194" s="24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8" t="s">
        <v>161</v>
      </c>
      <c r="AU1194" s="248" t="s">
        <v>86</v>
      </c>
      <c r="AV1194" s="13" t="s">
        <v>14</v>
      </c>
      <c r="AW1194" s="13" t="s">
        <v>33</v>
      </c>
      <c r="AX1194" s="13" t="s">
        <v>77</v>
      </c>
      <c r="AY1194" s="248" t="s">
        <v>145</v>
      </c>
    </row>
    <row r="1195" s="13" customFormat="1">
      <c r="A1195" s="13"/>
      <c r="B1195" s="239"/>
      <c r="C1195" s="240"/>
      <c r="D1195" s="232" t="s">
        <v>161</v>
      </c>
      <c r="E1195" s="241" t="s">
        <v>1</v>
      </c>
      <c r="F1195" s="242" t="s">
        <v>983</v>
      </c>
      <c r="G1195" s="240"/>
      <c r="H1195" s="241" t="s">
        <v>1</v>
      </c>
      <c r="I1195" s="243"/>
      <c r="J1195" s="240"/>
      <c r="K1195" s="240"/>
      <c r="L1195" s="244"/>
      <c r="M1195" s="245"/>
      <c r="N1195" s="246"/>
      <c r="O1195" s="246"/>
      <c r="P1195" s="246"/>
      <c r="Q1195" s="246"/>
      <c r="R1195" s="246"/>
      <c r="S1195" s="246"/>
      <c r="T1195" s="247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8" t="s">
        <v>161</v>
      </c>
      <c r="AU1195" s="248" t="s">
        <v>86</v>
      </c>
      <c r="AV1195" s="13" t="s">
        <v>14</v>
      </c>
      <c r="AW1195" s="13" t="s">
        <v>33</v>
      </c>
      <c r="AX1195" s="13" t="s">
        <v>77</v>
      </c>
      <c r="AY1195" s="248" t="s">
        <v>145</v>
      </c>
    </row>
    <row r="1196" s="14" customFormat="1">
      <c r="A1196" s="14"/>
      <c r="B1196" s="249"/>
      <c r="C1196" s="250"/>
      <c r="D1196" s="232" t="s">
        <v>161</v>
      </c>
      <c r="E1196" s="251" t="s">
        <v>1</v>
      </c>
      <c r="F1196" s="252" t="s">
        <v>984</v>
      </c>
      <c r="G1196" s="250"/>
      <c r="H1196" s="253">
        <v>58.049999999999997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9" t="s">
        <v>161</v>
      </c>
      <c r="AU1196" s="259" t="s">
        <v>86</v>
      </c>
      <c r="AV1196" s="14" t="s">
        <v>86</v>
      </c>
      <c r="AW1196" s="14" t="s">
        <v>33</v>
      </c>
      <c r="AX1196" s="14" t="s">
        <v>77</v>
      </c>
      <c r="AY1196" s="259" t="s">
        <v>145</v>
      </c>
    </row>
    <row r="1197" s="15" customFormat="1">
      <c r="A1197" s="15"/>
      <c r="B1197" s="260"/>
      <c r="C1197" s="261"/>
      <c r="D1197" s="232" t="s">
        <v>161</v>
      </c>
      <c r="E1197" s="262" t="s">
        <v>1</v>
      </c>
      <c r="F1197" s="263" t="s">
        <v>165</v>
      </c>
      <c r="G1197" s="261"/>
      <c r="H1197" s="264">
        <v>58.049999999999997</v>
      </c>
      <c r="I1197" s="265"/>
      <c r="J1197" s="261"/>
      <c r="K1197" s="261"/>
      <c r="L1197" s="266"/>
      <c r="M1197" s="267"/>
      <c r="N1197" s="268"/>
      <c r="O1197" s="268"/>
      <c r="P1197" s="268"/>
      <c r="Q1197" s="268"/>
      <c r="R1197" s="268"/>
      <c r="S1197" s="268"/>
      <c r="T1197" s="26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70" t="s">
        <v>161</v>
      </c>
      <c r="AU1197" s="270" t="s">
        <v>86</v>
      </c>
      <c r="AV1197" s="15" t="s">
        <v>155</v>
      </c>
      <c r="AW1197" s="15" t="s">
        <v>33</v>
      </c>
      <c r="AX1197" s="15" t="s">
        <v>14</v>
      </c>
      <c r="AY1197" s="270" t="s">
        <v>145</v>
      </c>
    </row>
    <row r="1198" s="2" customFormat="1" ht="33" customHeight="1">
      <c r="A1198" s="39"/>
      <c r="B1198" s="40"/>
      <c r="C1198" s="219" t="s">
        <v>997</v>
      </c>
      <c r="D1198" s="219" t="s">
        <v>150</v>
      </c>
      <c r="E1198" s="220" t="s">
        <v>998</v>
      </c>
      <c r="F1198" s="221" t="s">
        <v>999</v>
      </c>
      <c r="G1198" s="222" t="s">
        <v>175</v>
      </c>
      <c r="H1198" s="223">
        <v>58.049999999999997</v>
      </c>
      <c r="I1198" s="224"/>
      <c r="J1198" s="225">
        <f>ROUND(I1198*H1198,2)</f>
        <v>0</v>
      </c>
      <c r="K1198" s="221" t="s">
        <v>154</v>
      </c>
      <c r="L1198" s="45"/>
      <c r="M1198" s="226" t="s">
        <v>1</v>
      </c>
      <c r="N1198" s="227" t="s">
        <v>42</v>
      </c>
      <c r="O1198" s="92"/>
      <c r="P1198" s="228">
        <f>O1198*H1198</f>
        <v>0</v>
      </c>
      <c r="Q1198" s="228">
        <v>0.0075799999999999999</v>
      </c>
      <c r="R1198" s="228">
        <f>Q1198*H1198</f>
        <v>0.44001899999999999</v>
      </c>
      <c r="S1198" s="228">
        <v>0</v>
      </c>
      <c r="T1198" s="22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0" t="s">
        <v>296</v>
      </c>
      <c r="AT1198" s="230" t="s">
        <v>150</v>
      </c>
      <c r="AU1198" s="230" t="s">
        <v>86</v>
      </c>
      <c r="AY1198" s="18" t="s">
        <v>145</v>
      </c>
      <c r="BE1198" s="231">
        <f>IF(N1198="základní",J1198,0)</f>
        <v>0</v>
      </c>
      <c r="BF1198" s="231">
        <f>IF(N1198="snížená",J1198,0)</f>
        <v>0</v>
      </c>
      <c r="BG1198" s="231">
        <f>IF(N1198="zákl. přenesená",J1198,0)</f>
        <v>0</v>
      </c>
      <c r="BH1198" s="231">
        <f>IF(N1198="sníž. přenesená",J1198,0)</f>
        <v>0</v>
      </c>
      <c r="BI1198" s="231">
        <f>IF(N1198="nulová",J1198,0)</f>
        <v>0</v>
      </c>
      <c r="BJ1198" s="18" t="s">
        <v>14</v>
      </c>
      <c r="BK1198" s="231">
        <f>ROUND(I1198*H1198,2)</f>
        <v>0</v>
      </c>
      <c r="BL1198" s="18" t="s">
        <v>296</v>
      </c>
      <c r="BM1198" s="230" t="s">
        <v>1000</v>
      </c>
    </row>
    <row r="1199" s="2" customFormat="1">
      <c r="A1199" s="39"/>
      <c r="B1199" s="40"/>
      <c r="C1199" s="41"/>
      <c r="D1199" s="232" t="s">
        <v>157</v>
      </c>
      <c r="E1199" s="41"/>
      <c r="F1199" s="233" t="s">
        <v>1001</v>
      </c>
      <c r="G1199" s="41"/>
      <c r="H1199" s="41"/>
      <c r="I1199" s="234"/>
      <c r="J1199" s="41"/>
      <c r="K1199" s="41"/>
      <c r="L1199" s="45"/>
      <c r="M1199" s="235"/>
      <c r="N1199" s="236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157</v>
      </c>
      <c r="AU1199" s="18" t="s">
        <v>86</v>
      </c>
    </row>
    <row r="1200" s="2" customFormat="1">
      <c r="A1200" s="39"/>
      <c r="B1200" s="40"/>
      <c r="C1200" s="41"/>
      <c r="D1200" s="237" t="s">
        <v>159</v>
      </c>
      <c r="E1200" s="41"/>
      <c r="F1200" s="238" t="s">
        <v>1002</v>
      </c>
      <c r="G1200" s="41"/>
      <c r="H1200" s="41"/>
      <c r="I1200" s="234"/>
      <c r="J1200" s="41"/>
      <c r="K1200" s="41"/>
      <c r="L1200" s="45"/>
      <c r="M1200" s="235"/>
      <c r="N1200" s="236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159</v>
      </c>
      <c r="AU1200" s="18" t="s">
        <v>86</v>
      </c>
    </row>
    <row r="1201" s="13" customFormat="1">
      <c r="A1201" s="13"/>
      <c r="B1201" s="239"/>
      <c r="C1201" s="240"/>
      <c r="D1201" s="232" t="s">
        <v>161</v>
      </c>
      <c r="E1201" s="241" t="s">
        <v>1</v>
      </c>
      <c r="F1201" s="242" t="s">
        <v>162</v>
      </c>
      <c r="G1201" s="240"/>
      <c r="H1201" s="241" t="s">
        <v>1</v>
      </c>
      <c r="I1201" s="243"/>
      <c r="J1201" s="240"/>
      <c r="K1201" s="240"/>
      <c r="L1201" s="244"/>
      <c r="M1201" s="245"/>
      <c r="N1201" s="246"/>
      <c r="O1201" s="246"/>
      <c r="P1201" s="246"/>
      <c r="Q1201" s="246"/>
      <c r="R1201" s="246"/>
      <c r="S1201" s="246"/>
      <c r="T1201" s="247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8" t="s">
        <v>161</v>
      </c>
      <c r="AU1201" s="248" t="s">
        <v>86</v>
      </c>
      <c r="AV1201" s="13" t="s">
        <v>14</v>
      </c>
      <c r="AW1201" s="13" t="s">
        <v>33</v>
      </c>
      <c r="AX1201" s="13" t="s">
        <v>77</v>
      </c>
      <c r="AY1201" s="248" t="s">
        <v>145</v>
      </c>
    </row>
    <row r="1202" s="13" customFormat="1">
      <c r="A1202" s="13"/>
      <c r="B1202" s="239"/>
      <c r="C1202" s="240"/>
      <c r="D1202" s="232" t="s">
        <v>161</v>
      </c>
      <c r="E1202" s="241" t="s">
        <v>1</v>
      </c>
      <c r="F1202" s="242" t="s">
        <v>983</v>
      </c>
      <c r="G1202" s="240"/>
      <c r="H1202" s="241" t="s">
        <v>1</v>
      </c>
      <c r="I1202" s="243"/>
      <c r="J1202" s="240"/>
      <c r="K1202" s="240"/>
      <c r="L1202" s="244"/>
      <c r="M1202" s="245"/>
      <c r="N1202" s="246"/>
      <c r="O1202" s="246"/>
      <c r="P1202" s="246"/>
      <c r="Q1202" s="246"/>
      <c r="R1202" s="246"/>
      <c r="S1202" s="246"/>
      <c r="T1202" s="24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8" t="s">
        <v>161</v>
      </c>
      <c r="AU1202" s="248" t="s">
        <v>86</v>
      </c>
      <c r="AV1202" s="13" t="s">
        <v>14</v>
      </c>
      <c r="AW1202" s="13" t="s">
        <v>33</v>
      </c>
      <c r="AX1202" s="13" t="s">
        <v>77</v>
      </c>
      <c r="AY1202" s="248" t="s">
        <v>145</v>
      </c>
    </row>
    <row r="1203" s="14" customFormat="1">
      <c r="A1203" s="14"/>
      <c r="B1203" s="249"/>
      <c r="C1203" s="250"/>
      <c r="D1203" s="232" t="s">
        <v>161</v>
      </c>
      <c r="E1203" s="251" t="s">
        <v>1</v>
      </c>
      <c r="F1203" s="252" t="s">
        <v>984</v>
      </c>
      <c r="G1203" s="250"/>
      <c r="H1203" s="253">
        <v>58.049999999999997</v>
      </c>
      <c r="I1203" s="254"/>
      <c r="J1203" s="250"/>
      <c r="K1203" s="250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9" t="s">
        <v>161</v>
      </c>
      <c r="AU1203" s="259" t="s">
        <v>86</v>
      </c>
      <c r="AV1203" s="14" t="s">
        <v>86</v>
      </c>
      <c r="AW1203" s="14" t="s">
        <v>33</v>
      </c>
      <c r="AX1203" s="14" t="s">
        <v>77</v>
      </c>
      <c r="AY1203" s="259" t="s">
        <v>145</v>
      </c>
    </row>
    <row r="1204" s="15" customFormat="1">
      <c r="A1204" s="15"/>
      <c r="B1204" s="260"/>
      <c r="C1204" s="261"/>
      <c r="D1204" s="232" t="s">
        <v>161</v>
      </c>
      <c r="E1204" s="262" t="s">
        <v>1</v>
      </c>
      <c r="F1204" s="263" t="s">
        <v>165</v>
      </c>
      <c r="G1204" s="261"/>
      <c r="H1204" s="264">
        <v>58.049999999999997</v>
      </c>
      <c r="I1204" s="265"/>
      <c r="J1204" s="261"/>
      <c r="K1204" s="261"/>
      <c r="L1204" s="266"/>
      <c r="M1204" s="267"/>
      <c r="N1204" s="268"/>
      <c r="O1204" s="268"/>
      <c r="P1204" s="268"/>
      <c r="Q1204" s="268"/>
      <c r="R1204" s="268"/>
      <c r="S1204" s="268"/>
      <c r="T1204" s="269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0" t="s">
        <v>161</v>
      </c>
      <c r="AU1204" s="270" t="s">
        <v>86</v>
      </c>
      <c r="AV1204" s="15" t="s">
        <v>155</v>
      </c>
      <c r="AW1204" s="15" t="s">
        <v>33</v>
      </c>
      <c r="AX1204" s="15" t="s">
        <v>14</v>
      </c>
      <c r="AY1204" s="270" t="s">
        <v>145</v>
      </c>
    </row>
    <row r="1205" s="2" customFormat="1" ht="24.15" customHeight="1">
      <c r="A1205" s="39"/>
      <c r="B1205" s="40"/>
      <c r="C1205" s="219" t="s">
        <v>1003</v>
      </c>
      <c r="D1205" s="219" t="s">
        <v>150</v>
      </c>
      <c r="E1205" s="220" t="s">
        <v>1004</v>
      </c>
      <c r="F1205" s="221" t="s">
        <v>1005</v>
      </c>
      <c r="G1205" s="222" t="s">
        <v>175</v>
      </c>
      <c r="H1205" s="223">
        <v>24.460000000000001</v>
      </c>
      <c r="I1205" s="224"/>
      <c r="J1205" s="225">
        <f>ROUND(I1205*H1205,2)</f>
        <v>0</v>
      </c>
      <c r="K1205" s="221" t="s">
        <v>154</v>
      </c>
      <c r="L1205" s="45"/>
      <c r="M1205" s="226" t="s">
        <v>1</v>
      </c>
      <c r="N1205" s="227" t="s">
        <v>42</v>
      </c>
      <c r="O1205" s="92"/>
      <c r="P1205" s="228">
        <f>O1205*H1205</f>
        <v>0</v>
      </c>
      <c r="Q1205" s="228">
        <v>0</v>
      </c>
      <c r="R1205" s="228">
        <f>Q1205*H1205</f>
        <v>0</v>
      </c>
      <c r="S1205" s="228">
        <v>0.0030000000000000001</v>
      </c>
      <c r="T1205" s="229">
        <f>S1205*H1205</f>
        <v>0.073380000000000001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0" t="s">
        <v>296</v>
      </c>
      <c r="AT1205" s="230" t="s">
        <v>150</v>
      </c>
      <c r="AU1205" s="230" t="s">
        <v>86</v>
      </c>
      <c r="AY1205" s="18" t="s">
        <v>145</v>
      </c>
      <c r="BE1205" s="231">
        <f>IF(N1205="základní",J1205,0)</f>
        <v>0</v>
      </c>
      <c r="BF1205" s="231">
        <f>IF(N1205="snížená",J1205,0)</f>
        <v>0</v>
      </c>
      <c r="BG1205" s="231">
        <f>IF(N1205="zákl. přenesená",J1205,0)</f>
        <v>0</v>
      </c>
      <c r="BH1205" s="231">
        <f>IF(N1205="sníž. přenesená",J1205,0)</f>
        <v>0</v>
      </c>
      <c r="BI1205" s="231">
        <f>IF(N1205="nulová",J1205,0)</f>
        <v>0</v>
      </c>
      <c r="BJ1205" s="18" t="s">
        <v>14</v>
      </c>
      <c r="BK1205" s="231">
        <f>ROUND(I1205*H1205,2)</f>
        <v>0</v>
      </c>
      <c r="BL1205" s="18" t="s">
        <v>296</v>
      </c>
      <c r="BM1205" s="230" t="s">
        <v>1006</v>
      </c>
    </row>
    <row r="1206" s="2" customFormat="1">
      <c r="A1206" s="39"/>
      <c r="B1206" s="40"/>
      <c r="C1206" s="41"/>
      <c r="D1206" s="232" t="s">
        <v>157</v>
      </c>
      <c r="E1206" s="41"/>
      <c r="F1206" s="233" t="s">
        <v>1007</v>
      </c>
      <c r="G1206" s="41"/>
      <c r="H1206" s="41"/>
      <c r="I1206" s="234"/>
      <c r="J1206" s="41"/>
      <c r="K1206" s="41"/>
      <c r="L1206" s="45"/>
      <c r="M1206" s="235"/>
      <c r="N1206" s="236"/>
      <c r="O1206" s="92"/>
      <c r="P1206" s="92"/>
      <c r="Q1206" s="92"/>
      <c r="R1206" s="92"/>
      <c r="S1206" s="92"/>
      <c r="T1206" s="93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157</v>
      </c>
      <c r="AU1206" s="18" t="s">
        <v>86</v>
      </c>
    </row>
    <row r="1207" s="2" customFormat="1">
      <c r="A1207" s="39"/>
      <c r="B1207" s="40"/>
      <c r="C1207" s="41"/>
      <c r="D1207" s="237" t="s">
        <v>159</v>
      </c>
      <c r="E1207" s="41"/>
      <c r="F1207" s="238" t="s">
        <v>1008</v>
      </c>
      <c r="G1207" s="41"/>
      <c r="H1207" s="41"/>
      <c r="I1207" s="234"/>
      <c r="J1207" s="41"/>
      <c r="K1207" s="41"/>
      <c r="L1207" s="45"/>
      <c r="M1207" s="235"/>
      <c r="N1207" s="236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159</v>
      </c>
      <c r="AU1207" s="18" t="s">
        <v>86</v>
      </c>
    </row>
    <row r="1208" s="13" customFormat="1">
      <c r="A1208" s="13"/>
      <c r="B1208" s="239"/>
      <c r="C1208" s="240"/>
      <c r="D1208" s="232" t="s">
        <v>161</v>
      </c>
      <c r="E1208" s="241" t="s">
        <v>1</v>
      </c>
      <c r="F1208" s="242" t="s">
        <v>162</v>
      </c>
      <c r="G1208" s="240"/>
      <c r="H1208" s="241" t="s">
        <v>1</v>
      </c>
      <c r="I1208" s="243"/>
      <c r="J1208" s="240"/>
      <c r="K1208" s="240"/>
      <c r="L1208" s="244"/>
      <c r="M1208" s="245"/>
      <c r="N1208" s="246"/>
      <c r="O1208" s="246"/>
      <c r="P1208" s="246"/>
      <c r="Q1208" s="246"/>
      <c r="R1208" s="246"/>
      <c r="S1208" s="246"/>
      <c r="T1208" s="24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8" t="s">
        <v>161</v>
      </c>
      <c r="AU1208" s="248" t="s">
        <v>86</v>
      </c>
      <c r="AV1208" s="13" t="s">
        <v>14</v>
      </c>
      <c r="AW1208" s="13" t="s">
        <v>33</v>
      </c>
      <c r="AX1208" s="13" t="s">
        <v>77</v>
      </c>
      <c r="AY1208" s="248" t="s">
        <v>145</v>
      </c>
    </row>
    <row r="1209" s="13" customFormat="1">
      <c r="A1209" s="13"/>
      <c r="B1209" s="239"/>
      <c r="C1209" s="240"/>
      <c r="D1209" s="232" t="s">
        <v>161</v>
      </c>
      <c r="E1209" s="241" t="s">
        <v>1</v>
      </c>
      <c r="F1209" s="242" t="s">
        <v>1009</v>
      </c>
      <c r="G1209" s="240"/>
      <c r="H1209" s="241" t="s">
        <v>1</v>
      </c>
      <c r="I1209" s="243"/>
      <c r="J1209" s="240"/>
      <c r="K1209" s="240"/>
      <c r="L1209" s="244"/>
      <c r="M1209" s="245"/>
      <c r="N1209" s="246"/>
      <c r="O1209" s="246"/>
      <c r="P1209" s="246"/>
      <c r="Q1209" s="246"/>
      <c r="R1209" s="246"/>
      <c r="S1209" s="246"/>
      <c r="T1209" s="24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8" t="s">
        <v>161</v>
      </c>
      <c r="AU1209" s="248" t="s">
        <v>86</v>
      </c>
      <c r="AV1209" s="13" t="s">
        <v>14</v>
      </c>
      <c r="AW1209" s="13" t="s">
        <v>33</v>
      </c>
      <c r="AX1209" s="13" t="s">
        <v>77</v>
      </c>
      <c r="AY1209" s="248" t="s">
        <v>145</v>
      </c>
    </row>
    <row r="1210" s="14" customFormat="1">
      <c r="A1210" s="14"/>
      <c r="B1210" s="249"/>
      <c r="C1210" s="250"/>
      <c r="D1210" s="232" t="s">
        <v>161</v>
      </c>
      <c r="E1210" s="251" t="s">
        <v>1</v>
      </c>
      <c r="F1210" s="252" t="s">
        <v>1010</v>
      </c>
      <c r="G1210" s="250"/>
      <c r="H1210" s="253">
        <v>24.460000000000001</v>
      </c>
      <c r="I1210" s="254"/>
      <c r="J1210" s="250"/>
      <c r="K1210" s="250"/>
      <c r="L1210" s="255"/>
      <c r="M1210" s="256"/>
      <c r="N1210" s="257"/>
      <c r="O1210" s="257"/>
      <c r="P1210" s="257"/>
      <c r="Q1210" s="257"/>
      <c r="R1210" s="257"/>
      <c r="S1210" s="257"/>
      <c r="T1210" s="25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9" t="s">
        <v>161</v>
      </c>
      <c r="AU1210" s="259" t="s">
        <v>86</v>
      </c>
      <c r="AV1210" s="14" t="s">
        <v>86</v>
      </c>
      <c r="AW1210" s="14" t="s">
        <v>33</v>
      </c>
      <c r="AX1210" s="14" t="s">
        <v>77</v>
      </c>
      <c r="AY1210" s="259" t="s">
        <v>145</v>
      </c>
    </row>
    <row r="1211" s="15" customFormat="1">
      <c r="A1211" s="15"/>
      <c r="B1211" s="260"/>
      <c r="C1211" s="261"/>
      <c r="D1211" s="232" t="s">
        <v>161</v>
      </c>
      <c r="E1211" s="262" t="s">
        <v>1</v>
      </c>
      <c r="F1211" s="263" t="s">
        <v>165</v>
      </c>
      <c r="G1211" s="261"/>
      <c r="H1211" s="264">
        <v>24.460000000000001</v>
      </c>
      <c r="I1211" s="265"/>
      <c r="J1211" s="261"/>
      <c r="K1211" s="261"/>
      <c r="L1211" s="266"/>
      <c r="M1211" s="267"/>
      <c r="N1211" s="268"/>
      <c r="O1211" s="268"/>
      <c r="P1211" s="268"/>
      <c r="Q1211" s="268"/>
      <c r="R1211" s="268"/>
      <c r="S1211" s="268"/>
      <c r="T1211" s="269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0" t="s">
        <v>161</v>
      </c>
      <c r="AU1211" s="270" t="s">
        <v>86</v>
      </c>
      <c r="AV1211" s="15" t="s">
        <v>155</v>
      </c>
      <c r="AW1211" s="15" t="s">
        <v>33</v>
      </c>
      <c r="AX1211" s="15" t="s">
        <v>14</v>
      </c>
      <c r="AY1211" s="270" t="s">
        <v>145</v>
      </c>
    </row>
    <row r="1212" s="2" customFormat="1" ht="16.5" customHeight="1">
      <c r="A1212" s="39"/>
      <c r="B1212" s="40"/>
      <c r="C1212" s="219" t="s">
        <v>1011</v>
      </c>
      <c r="D1212" s="219" t="s">
        <v>150</v>
      </c>
      <c r="E1212" s="220" t="s">
        <v>1012</v>
      </c>
      <c r="F1212" s="221" t="s">
        <v>1013</v>
      </c>
      <c r="G1212" s="222" t="s">
        <v>175</v>
      </c>
      <c r="H1212" s="223">
        <v>58.049999999999997</v>
      </c>
      <c r="I1212" s="224"/>
      <c r="J1212" s="225">
        <f>ROUND(I1212*H1212,2)</f>
        <v>0</v>
      </c>
      <c r="K1212" s="221" t="s">
        <v>154</v>
      </c>
      <c r="L1212" s="45"/>
      <c r="M1212" s="226" t="s">
        <v>1</v>
      </c>
      <c r="N1212" s="227" t="s">
        <v>42</v>
      </c>
      <c r="O1212" s="92"/>
      <c r="P1212" s="228">
        <f>O1212*H1212</f>
        <v>0</v>
      </c>
      <c r="Q1212" s="228">
        <v>0.00040000000000000002</v>
      </c>
      <c r="R1212" s="228">
        <f>Q1212*H1212</f>
        <v>0.023220000000000001</v>
      </c>
      <c r="S1212" s="228">
        <v>0</v>
      </c>
      <c r="T1212" s="22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0" t="s">
        <v>296</v>
      </c>
      <c r="AT1212" s="230" t="s">
        <v>150</v>
      </c>
      <c r="AU1212" s="230" t="s">
        <v>86</v>
      </c>
      <c r="AY1212" s="18" t="s">
        <v>145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8" t="s">
        <v>14</v>
      </c>
      <c r="BK1212" s="231">
        <f>ROUND(I1212*H1212,2)</f>
        <v>0</v>
      </c>
      <c r="BL1212" s="18" t="s">
        <v>296</v>
      </c>
      <c r="BM1212" s="230" t="s">
        <v>1014</v>
      </c>
    </row>
    <row r="1213" s="2" customFormat="1">
      <c r="A1213" s="39"/>
      <c r="B1213" s="40"/>
      <c r="C1213" s="41"/>
      <c r="D1213" s="232" t="s">
        <v>157</v>
      </c>
      <c r="E1213" s="41"/>
      <c r="F1213" s="233" t="s">
        <v>1015</v>
      </c>
      <c r="G1213" s="41"/>
      <c r="H1213" s="41"/>
      <c r="I1213" s="234"/>
      <c r="J1213" s="41"/>
      <c r="K1213" s="41"/>
      <c r="L1213" s="45"/>
      <c r="M1213" s="235"/>
      <c r="N1213" s="236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157</v>
      </c>
      <c r="AU1213" s="18" t="s">
        <v>86</v>
      </c>
    </row>
    <row r="1214" s="2" customFormat="1">
      <c r="A1214" s="39"/>
      <c r="B1214" s="40"/>
      <c r="C1214" s="41"/>
      <c r="D1214" s="237" t="s">
        <v>159</v>
      </c>
      <c r="E1214" s="41"/>
      <c r="F1214" s="238" t="s">
        <v>1016</v>
      </c>
      <c r="G1214" s="41"/>
      <c r="H1214" s="41"/>
      <c r="I1214" s="234"/>
      <c r="J1214" s="41"/>
      <c r="K1214" s="41"/>
      <c r="L1214" s="45"/>
      <c r="M1214" s="235"/>
      <c r="N1214" s="236"/>
      <c r="O1214" s="92"/>
      <c r="P1214" s="92"/>
      <c r="Q1214" s="92"/>
      <c r="R1214" s="92"/>
      <c r="S1214" s="92"/>
      <c r="T1214" s="9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159</v>
      </c>
      <c r="AU1214" s="18" t="s">
        <v>86</v>
      </c>
    </row>
    <row r="1215" s="13" customFormat="1">
      <c r="A1215" s="13"/>
      <c r="B1215" s="239"/>
      <c r="C1215" s="240"/>
      <c r="D1215" s="232" t="s">
        <v>161</v>
      </c>
      <c r="E1215" s="241" t="s">
        <v>1</v>
      </c>
      <c r="F1215" s="242" t="s">
        <v>1017</v>
      </c>
      <c r="G1215" s="240"/>
      <c r="H1215" s="241" t="s">
        <v>1</v>
      </c>
      <c r="I1215" s="243"/>
      <c r="J1215" s="240"/>
      <c r="K1215" s="240"/>
      <c r="L1215" s="244"/>
      <c r="M1215" s="245"/>
      <c r="N1215" s="246"/>
      <c r="O1215" s="246"/>
      <c r="P1215" s="246"/>
      <c r="Q1215" s="246"/>
      <c r="R1215" s="246"/>
      <c r="S1215" s="246"/>
      <c r="T1215" s="247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8" t="s">
        <v>161</v>
      </c>
      <c r="AU1215" s="248" t="s">
        <v>86</v>
      </c>
      <c r="AV1215" s="13" t="s">
        <v>14</v>
      </c>
      <c r="AW1215" s="13" t="s">
        <v>33</v>
      </c>
      <c r="AX1215" s="13" t="s">
        <v>77</v>
      </c>
      <c r="AY1215" s="248" t="s">
        <v>145</v>
      </c>
    </row>
    <row r="1216" s="13" customFormat="1">
      <c r="A1216" s="13"/>
      <c r="B1216" s="239"/>
      <c r="C1216" s="240"/>
      <c r="D1216" s="232" t="s">
        <v>161</v>
      </c>
      <c r="E1216" s="241" t="s">
        <v>1</v>
      </c>
      <c r="F1216" s="242" t="s">
        <v>162</v>
      </c>
      <c r="G1216" s="240"/>
      <c r="H1216" s="241" t="s">
        <v>1</v>
      </c>
      <c r="I1216" s="243"/>
      <c r="J1216" s="240"/>
      <c r="K1216" s="240"/>
      <c r="L1216" s="244"/>
      <c r="M1216" s="245"/>
      <c r="N1216" s="246"/>
      <c r="O1216" s="246"/>
      <c r="P1216" s="246"/>
      <c r="Q1216" s="246"/>
      <c r="R1216" s="246"/>
      <c r="S1216" s="246"/>
      <c r="T1216" s="24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8" t="s">
        <v>161</v>
      </c>
      <c r="AU1216" s="248" t="s">
        <v>86</v>
      </c>
      <c r="AV1216" s="13" t="s">
        <v>14</v>
      </c>
      <c r="AW1216" s="13" t="s">
        <v>33</v>
      </c>
      <c r="AX1216" s="13" t="s">
        <v>77</v>
      </c>
      <c r="AY1216" s="248" t="s">
        <v>145</v>
      </c>
    </row>
    <row r="1217" s="13" customFormat="1">
      <c r="A1217" s="13"/>
      <c r="B1217" s="239"/>
      <c r="C1217" s="240"/>
      <c r="D1217" s="232" t="s">
        <v>161</v>
      </c>
      <c r="E1217" s="241" t="s">
        <v>1</v>
      </c>
      <c r="F1217" s="242" t="s">
        <v>983</v>
      </c>
      <c r="G1217" s="240"/>
      <c r="H1217" s="241" t="s">
        <v>1</v>
      </c>
      <c r="I1217" s="243"/>
      <c r="J1217" s="240"/>
      <c r="K1217" s="240"/>
      <c r="L1217" s="244"/>
      <c r="M1217" s="245"/>
      <c r="N1217" s="246"/>
      <c r="O1217" s="246"/>
      <c r="P1217" s="246"/>
      <c r="Q1217" s="246"/>
      <c r="R1217" s="246"/>
      <c r="S1217" s="246"/>
      <c r="T1217" s="24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8" t="s">
        <v>161</v>
      </c>
      <c r="AU1217" s="248" t="s">
        <v>86</v>
      </c>
      <c r="AV1217" s="13" t="s">
        <v>14</v>
      </c>
      <c r="AW1217" s="13" t="s">
        <v>33</v>
      </c>
      <c r="AX1217" s="13" t="s">
        <v>77</v>
      </c>
      <c r="AY1217" s="248" t="s">
        <v>145</v>
      </c>
    </row>
    <row r="1218" s="14" customFormat="1">
      <c r="A1218" s="14"/>
      <c r="B1218" s="249"/>
      <c r="C1218" s="250"/>
      <c r="D1218" s="232" t="s">
        <v>161</v>
      </c>
      <c r="E1218" s="251" t="s">
        <v>1</v>
      </c>
      <c r="F1218" s="252" t="s">
        <v>984</v>
      </c>
      <c r="G1218" s="250"/>
      <c r="H1218" s="253">
        <v>58.049999999999997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9" t="s">
        <v>161</v>
      </c>
      <c r="AU1218" s="259" t="s">
        <v>86</v>
      </c>
      <c r="AV1218" s="14" t="s">
        <v>86</v>
      </c>
      <c r="AW1218" s="14" t="s">
        <v>33</v>
      </c>
      <c r="AX1218" s="14" t="s">
        <v>77</v>
      </c>
      <c r="AY1218" s="259" t="s">
        <v>145</v>
      </c>
    </row>
    <row r="1219" s="15" customFormat="1">
      <c r="A1219" s="15"/>
      <c r="B1219" s="260"/>
      <c r="C1219" s="261"/>
      <c r="D1219" s="232" t="s">
        <v>161</v>
      </c>
      <c r="E1219" s="262" t="s">
        <v>1</v>
      </c>
      <c r="F1219" s="263" t="s">
        <v>165</v>
      </c>
      <c r="G1219" s="261"/>
      <c r="H1219" s="264">
        <v>58.049999999999997</v>
      </c>
      <c r="I1219" s="265"/>
      <c r="J1219" s="261"/>
      <c r="K1219" s="261"/>
      <c r="L1219" s="266"/>
      <c r="M1219" s="267"/>
      <c r="N1219" s="268"/>
      <c r="O1219" s="268"/>
      <c r="P1219" s="268"/>
      <c r="Q1219" s="268"/>
      <c r="R1219" s="268"/>
      <c r="S1219" s="268"/>
      <c r="T1219" s="269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0" t="s">
        <v>161</v>
      </c>
      <c r="AU1219" s="270" t="s">
        <v>86</v>
      </c>
      <c r="AV1219" s="15" t="s">
        <v>155</v>
      </c>
      <c r="AW1219" s="15" t="s">
        <v>33</v>
      </c>
      <c r="AX1219" s="15" t="s">
        <v>14</v>
      </c>
      <c r="AY1219" s="270" t="s">
        <v>145</v>
      </c>
    </row>
    <row r="1220" s="2" customFormat="1" ht="37.8" customHeight="1">
      <c r="A1220" s="39"/>
      <c r="B1220" s="40"/>
      <c r="C1220" s="282" t="s">
        <v>1018</v>
      </c>
      <c r="D1220" s="282" t="s">
        <v>358</v>
      </c>
      <c r="E1220" s="283" t="s">
        <v>1019</v>
      </c>
      <c r="F1220" s="284" t="s">
        <v>1020</v>
      </c>
      <c r="G1220" s="285" t="s">
        <v>175</v>
      </c>
      <c r="H1220" s="286">
        <v>63.854999999999997</v>
      </c>
      <c r="I1220" s="287"/>
      <c r="J1220" s="288">
        <f>ROUND(I1220*H1220,2)</f>
        <v>0</v>
      </c>
      <c r="K1220" s="284" t="s">
        <v>154</v>
      </c>
      <c r="L1220" s="289"/>
      <c r="M1220" s="290" t="s">
        <v>1</v>
      </c>
      <c r="N1220" s="291" t="s">
        <v>42</v>
      </c>
      <c r="O1220" s="92"/>
      <c r="P1220" s="228">
        <f>O1220*H1220</f>
        <v>0</v>
      </c>
      <c r="Q1220" s="228">
        <v>0.0025999999999999999</v>
      </c>
      <c r="R1220" s="228">
        <f>Q1220*H1220</f>
        <v>0.16602299999999998</v>
      </c>
      <c r="S1220" s="228">
        <v>0</v>
      </c>
      <c r="T1220" s="22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0" t="s">
        <v>425</v>
      </c>
      <c r="AT1220" s="230" t="s">
        <v>358</v>
      </c>
      <c r="AU1220" s="230" t="s">
        <v>86</v>
      </c>
      <c r="AY1220" s="18" t="s">
        <v>145</v>
      </c>
      <c r="BE1220" s="231">
        <f>IF(N1220="základní",J1220,0)</f>
        <v>0</v>
      </c>
      <c r="BF1220" s="231">
        <f>IF(N1220="snížená",J1220,0)</f>
        <v>0</v>
      </c>
      <c r="BG1220" s="231">
        <f>IF(N1220="zákl. přenesená",J1220,0)</f>
        <v>0</v>
      </c>
      <c r="BH1220" s="231">
        <f>IF(N1220="sníž. přenesená",J1220,0)</f>
        <v>0</v>
      </c>
      <c r="BI1220" s="231">
        <f>IF(N1220="nulová",J1220,0)</f>
        <v>0</v>
      </c>
      <c r="BJ1220" s="18" t="s">
        <v>14</v>
      </c>
      <c r="BK1220" s="231">
        <f>ROUND(I1220*H1220,2)</f>
        <v>0</v>
      </c>
      <c r="BL1220" s="18" t="s">
        <v>296</v>
      </c>
      <c r="BM1220" s="230" t="s">
        <v>1021</v>
      </c>
    </row>
    <row r="1221" s="2" customFormat="1">
      <c r="A1221" s="39"/>
      <c r="B1221" s="40"/>
      <c r="C1221" s="41"/>
      <c r="D1221" s="232" t="s">
        <v>157</v>
      </c>
      <c r="E1221" s="41"/>
      <c r="F1221" s="233" t="s">
        <v>1020</v>
      </c>
      <c r="G1221" s="41"/>
      <c r="H1221" s="41"/>
      <c r="I1221" s="234"/>
      <c r="J1221" s="41"/>
      <c r="K1221" s="41"/>
      <c r="L1221" s="45"/>
      <c r="M1221" s="235"/>
      <c r="N1221" s="236"/>
      <c r="O1221" s="92"/>
      <c r="P1221" s="92"/>
      <c r="Q1221" s="92"/>
      <c r="R1221" s="92"/>
      <c r="S1221" s="92"/>
      <c r="T1221" s="93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157</v>
      </c>
      <c r="AU1221" s="18" t="s">
        <v>86</v>
      </c>
    </row>
    <row r="1222" s="13" customFormat="1">
      <c r="A1222" s="13"/>
      <c r="B1222" s="239"/>
      <c r="C1222" s="240"/>
      <c r="D1222" s="232" t="s">
        <v>161</v>
      </c>
      <c r="E1222" s="241" t="s">
        <v>1</v>
      </c>
      <c r="F1222" s="242" t="s">
        <v>1022</v>
      </c>
      <c r="G1222" s="240"/>
      <c r="H1222" s="241" t="s">
        <v>1</v>
      </c>
      <c r="I1222" s="243"/>
      <c r="J1222" s="240"/>
      <c r="K1222" s="240"/>
      <c r="L1222" s="244"/>
      <c r="M1222" s="245"/>
      <c r="N1222" s="246"/>
      <c r="O1222" s="246"/>
      <c r="P1222" s="246"/>
      <c r="Q1222" s="246"/>
      <c r="R1222" s="246"/>
      <c r="S1222" s="246"/>
      <c r="T1222" s="247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8" t="s">
        <v>161</v>
      </c>
      <c r="AU1222" s="248" t="s">
        <v>86</v>
      </c>
      <c r="AV1222" s="13" t="s">
        <v>14</v>
      </c>
      <c r="AW1222" s="13" t="s">
        <v>33</v>
      </c>
      <c r="AX1222" s="13" t="s">
        <v>77</v>
      </c>
      <c r="AY1222" s="248" t="s">
        <v>145</v>
      </c>
    </row>
    <row r="1223" s="13" customFormat="1">
      <c r="A1223" s="13"/>
      <c r="B1223" s="239"/>
      <c r="C1223" s="240"/>
      <c r="D1223" s="232" t="s">
        <v>161</v>
      </c>
      <c r="E1223" s="241" t="s">
        <v>1</v>
      </c>
      <c r="F1223" s="242" t="s">
        <v>1023</v>
      </c>
      <c r="G1223" s="240"/>
      <c r="H1223" s="241" t="s">
        <v>1</v>
      </c>
      <c r="I1223" s="243"/>
      <c r="J1223" s="240"/>
      <c r="K1223" s="240"/>
      <c r="L1223" s="244"/>
      <c r="M1223" s="245"/>
      <c r="N1223" s="246"/>
      <c r="O1223" s="246"/>
      <c r="P1223" s="246"/>
      <c r="Q1223" s="246"/>
      <c r="R1223" s="246"/>
      <c r="S1223" s="246"/>
      <c r="T1223" s="247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8" t="s">
        <v>161</v>
      </c>
      <c r="AU1223" s="248" t="s">
        <v>86</v>
      </c>
      <c r="AV1223" s="13" t="s">
        <v>14</v>
      </c>
      <c r="AW1223" s="13" t="s">
        <v>33</v>
      </c>
      <c r="AX1223" s="13" t="s">
        <v>77</v>
      </c>
      <c r="AY1223" s="248" t="s">
        <v>145</v>
      </c>
    </row>
    <row r="1224" s="13" customFormat="1">
      <c r="A1224" s="13"/>
      <c r="B1224" s="239"/>
      <c r="C1224" s="240"/>
      <c r="D1224" s="232" t="s">
        <v>161</v>
      </c>
      <c r="E1224" s="241" t="s">
        <v>1</v>
      </c>
      <c r="F1224" s="242" t="s">
        <v>1024</v>
      </c>
      <c r="G1224" s="240"/>
      <c r="H1224" s="241" t="s">
        <v>1</v>
      </c>
      <c r="I1224" s="243"/>
      <c r="J1224" s="240"/>
      <c r="K1224" s="240"/>
      <c r="L1224" s="244"/>
      <c r="M1224" s="245"/>
      <c r="N1224" s="246"/>
      <c r="O1224" s="246"/>
      <c r="P1224" s="246"/>
      <c r="Q1224" s="246"/>
      <c r="R1224" s="246"/>
      <c r="S1224" s="246"/>
      <c r="T1224" s="247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8" t="s">
        <v>161</v>
      </c>
      <c r="AU1224" s="248" t="s">
        <v>86</v>
      </c>
      <c r="AV1224" s="13" t="s">
        <v>14</v>
      </c>
      <c r="AW1224" s="13" t="s">
        <v>33</v>
      </c>
      <c r="AX1224" s="13" t="s">
        <v>77</v>
      </c>
      <c r="AY1224" s="248" t="s">
        <v>145</v>
      </c>
    </row>
    <row r="1225" s="13" customFormat="1">
      <c r="A1225" s="13"/>
      <c r="B1225" s="239"/>
      <c r="C1225" s="240"/>
      <c r="D1225" s="232" t="s">
        <v>161</v>
      </c>
      <c r="E1225" s="241" t="s">
        <v>1</v>
      </c>
      <c r="F1225" s="242" t="s">
        <v>1025</v>
      </c>
      <c r="G1225" s="240"/>
      <c r="H1225" s="241" t="s">
        <v>1</v>
      </c>
      <c r="I1225" s="243"/>
      <c r="J1225" s="240"/>
      <c r="K1225" s="240"/>
      <c r="L1225" s="244"/>
      <c r="M1225" s="245"/>
      <c r="N1225" s="246"/>
      <c r="O1225" s="246"/>
      <c r="P1225" s="246"/>
      <c r="Q1225" s="246"/>
      <c r="R1225" s="246"/>
      <c r="S1225" s="246"/>
      <c r="T1225" s="247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8" t="s">
        <v>161</v>
      </c>
      <c r="AU1225" s="248" t="s">
        <v>86</v>
      </c>
      <c r="AV1225" s="13" t="s">
        <v>14</v>
      </c>
      <c r="AW1225" s="13" t="s">
        <v>33</v>
      </c>
      <c r="AX1225" s="13" t="s">
        <v>77</v>
      </c>
      <c r="AY1225" s="248" t="s">
        <v>145</v>
      </c>
    </row>
    <row r="1226" s="13" customFormat="1">
      <c r="A1226" s="13"/>
      <c r="B1226" s="239"/>
      <c r="C1226" s="240"/>
      <c r="D1226" s="232" t="s">
        <v>161</v>
      </c>
      <c r="E1226" s="241" t="s">
        <v>1</v>
      </c>
      <c r="F1226" s="242" t="s">
        <v>1026</v>
      </c>
      <c r="G1226" s="240"/>
      <c r="H1226" s="241" t="s">
        <v>1</v>
      </c>
      <c r="I1226" s="243"/>
      <c r="J1226" s="240"/>
      <c r="K1226" s="240"/>
      <c r="L1226" s="244"/>
      <c r="M1226" s="245"/>
      <c r="N1226" s="246"/>
      <c r="O1226" s="246"/>
      <c r="P1226" s="246"/>
      <c r="Q1226" s="246"/>
      <c r="R1226" s="246"/>
      <c r="S1226" s="246"/>
      <c r="T1226" s="247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8" t="s">
        <v>161</v>
      </c>
      <c r="AU1226" s="248" t="s">
        <v>86</v>
      </c>
      <c r="AV1226" s="13" t="s">
        <v>14</v>
      </c>
      <c r="AW1226" s="13" t="s">
        <v>33</v>
      </c>
      <c r="AX1226" s="13" t="s">
        <v>77</v>
      </c>
      <c r="AY1226" s="248" t="s">
        <v>145</v>
      </c>
    </row>
    <row r="1227" s="13" customFormat="1">
      <c r="A1227" s="13"/>
      <c r="B1227" s="239"/>
      <c r="C1227" s="240"/>
      <c r="D1227" s="232" t="s">
        <v>161</v>
      </c>
      <c r="E1227" s="241" t="s">
        <v>1</v>
      </c>
      <c r="F1227" s="242" t="s">
        <v>1027</v>
      </c>
      <c r="G1227" s="240"/>
      <c r="H1227" s="241" t="s">
        <v>1</v>
      </c>
      <c r="I1227" s="243"/>
      <c r="J1227" s="240"/>
      <c r="K1227" s="240"/>
      <c r="L1227" s="244"/>
      <c r="M1227" s="245"/>
      <c r="N1227" s="246"/>
      <c r="O1227" s="246"/>
      <c r="P1227" s="246"/>
      <c r="Q1227" s="246"/>
      <c r="R1227" s="246"/>
      <c r="S1227" s="246"/>
      <c r="T1227" s="247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8" t="s">
        <v>161</v>
      </c>
      <c r="AU1227" s="248" t="s">
        <v>86</v>
      </c>
      <c r="AV1227" s="13" t="s">
        <v>14</v>
      </c>
      <c r="AW1227" s="13" t="s">
        <v>33</v>
      </c>
      <c r="AX1227" s="13" t="s">
        <v>77</v>
      </c>
      <c r="AY1227" s="248" t="s">
        <v>145</v>
      </c>
    </row>
    <row r="1228" s="13" customFormat="1">
      <c r="A1228" s="13"/>
      <c r="B1228" s="239"/>
      <c r="C1228" s="240"/>
      <c r="D1228" s="232" t="s">
        <v>161</v>
      </c>
      <c r="E1228" s="241" t="s">
        <v>1</v>
      </c>
      <c r="F1228" s="242" t="s">
        <v>1028</v>
      </c>
      <c r="G1228" s="240"/>
      <c r="H1228" s="241" t="s">
        <v>1</v>
      </c>
      <c r="I1228" s="243"/>
      <c r="J1228" s="240"/>
      <c r="K1228" s="240"/>
      <c r="L1228" s="244"/>
      <c r="M1228" s="245"/>
      <c r="N1228" s="246"/>
      <c r="O1228" s="246"/>
      <c r="P1228" s="246"/>
      <c r="Q1228" s="246"/>
      <c r="R1228" s="246"/>
      <c r="S1228" s="246"/>
      <c r="T1228" s="24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8" t="s">
        <v>161</v>
      </c>
      <c r="AU1228" s="248" t="s">
        <v>86</v>
      </c>
      <c r="AV1228" s="13" t="s">
        <v>14</v>
      </c>
      <c r="AW1228" s="13" t="s">
        <v>33</v>
      </c>
      <c r="AX1228" s="13" t="s">
        <v>77</v>
      </c>
      <c r="AY1228" s="248" t="s">
        <v>145</v>
      </c>
    </row>
    <row r="1229" s="13" customFormat="1">
      <c r="A1229" s="13"/>
      <c r="B1229" s="239"/>
      <c r="C1229" s="240"/>
      <c r="D1229" s="232" t="s">
        <v>161</v>
      </c>
      <c r="E1229" s="241" t="s">
        <v>1</v>
      </c>
      <c r="F1229" s="242" t="s">
        <v>162</v>
      </c>
      <c r="G1229" s="240"/>
      <c r="H1229" s="241" t="s">
        <v>1</v>
      </c>
      <c r="I1229" s="243"/>
      <c r="J1229" s="240"/>
      <c r="K1229" s="240"/>
      <c r="L1229" s="244"/>
      <c r="M1229" s="245"/>
      <c r="N1229" s="246"/>
      <c r="O1229" s="246"/>
      <c r="P1229" s="246"/>
      <c r="Q1229" s="246"/>
      <c r="R1229" s="246"/>
      <c r="S1229" s="246"/>
      <c r="T1229" s="24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8" t="s">
        <v>161</v>
      </c>
      <c r="AU1229" s="248" t="s">
        <v>86</v>
      </c>
      <c r="AV1229" s="13" t="s">
        <v>14</v>
      </c>
      <c r="AW1229" s="13" t="s">
        <v>33</v>
      </c>
      <c r="AX1229" s="13" t="s">
        <v>77</v>
      </c>
      <c r="AY1229" s="248" t="s">
        <v>145</v>
      </c>
    </row>
    <row r="1230" s="13" customFormat="1">
      <c r="A1230" s="13"/>
      <c r="B1230" s="239"/>
      <c r="C1230" s="240"/>
      <c r="D1230" s="232" t="s">
        <v>161</v>
      </c>
      <c r="E1230" s="241" t="s">
        <v>1</v>
      </c>
      <c r="F1230" s="242" t="s">
        <v>983</v>
      </c>
      <c r="G1230" s="240"/>
      <c r="H1230" s="241" t="s">
        <v>1</v>
      </c>
      <c r="I1230" s="243"/>
      <c r="J1230" s="240"/>
      <c r="K1230" s="240"/>
      <c r="L1230" s="244"/>
      <c r="M1230" s="245"/>
      <c r="N1230" s="246"/>
      <c r="O1230" s="246"/>
      <c r="P1230" s="246"/>
      <c r="Q1230" s="246"/>
      <c r="R1230" s="246"/>
      <c r="S1230" s="246"/>
      <c r="T1230" s="247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8" t="s">
        <v>161</v>
      </c>
      <c r="AU1230" s="248" t="s">
        <v>86</v>
      </c>
      <c r="AV1230" s="13" t="s">
        <v>14</v>
      </c>
      <c r="AW1230" s="13" t="s">
        <v>33</v>
      </c>
      <c r="AX1230" s="13" t="s">
        <v>77</v>
      </c>
      <c r="AY1230" s="248" t="s">
        <v>145</v>
      </c>
    </row>
    <row r="1231" s="14" customFormat="1">
      <c r="A1231" s="14"/>
      <c r="B1231" s="249"/>
      <c r="C1231" s="250"/>
      <c r="D1231" s="232" t="s">
        <v>161</v>
      </c>
      <c r="E1231" s="251" t="s">
        <v>1</v>
      </c>
      <c r="F1231" s="252" t="s">
        <v>1029</v>
      </c>
      <c r="G1231" s="250"/>
      <c r="H1231" s="253">
        <v>63.854999999999997</v>
      </c>
      <c r="I1231" s="254"/>
      <c r="J1231" s="250"/>
      <c r="K1231" s="250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9" t="s">
        <v>161</v>
      </c>
      <c r="AU1231" s="259" t="s">
        <v>86</v>
      </c>
      <c r="AV1231" s="14" t="s">
        <v>86</v>
      </c>
      <c r="AW1231" s="14" t="s">
        <v>33</v>
      </c>
      <c r="AX1231" s="14" t="s">
        <v>77</v>
      </c>
      <c r="AY1231" s="259" t="s">
        <v>145</v>
      </c>
    </row>
    <row r="1232" s="15" customFormat="1">
      <c r="A1232" s="15"/>
      <c r="B1232" s="260"/>
      <c r="C1232" s="261"/>
      <c r="D1232" s="232" t="s">
        <v>161</v>
      </c>
      <c r="E1232" s="262" t="s">
        <v>1</v>
      </c>
      <c r="F1232" s="263" t="s">
        <v>165</v>
      </c>
      <c r="G1232" s="261"/>
      <c r="H1232" s="264">
        <v>63.854999999999997</v>
      </c>
      <c r="I1232" s="265"/>
      <c r="J1232" s="261"/>
      <c r="K1232" s="261"/>
      <c r="L1232" s="266"/>
      <c r="M1232" s="267"/>
      <c r="N1232" s="268"/>
      <c r="O1232" s="268"/>
      <c r="P1232" s="268"/>
      <c r="Q1232" s="268"/>
      <c r="R1232" s="268"/>
      <c r="S1232" s="268"/>
      <c r="T1232" s="269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0" t="s">
        <v>161</v>
      </c>
      <c r="AU1232" s="270" t="s">
        <v>86</v>
      </c>
      <c r="AV1232" s="15" t="s">
        <v>155</v>
      </c>
      <c r="AW1232" s="15" t="s">
        <v>33</v>
      </c>
      <c r="AX1232" s="15" t="s">
        <v>14</v>
      </c>
      <c r="AY1232" s="270" t="s">
        <v>145</v>
      </c>
    </row>
    <row r="1233" s="2" customFormat="1" ht="24.15" customHeight="1">
      <c r="A1233" s="39"/>
      <c r="B1233" s="40"/>
      <c r="C1233" s="219" t="s">
        <v>1030</v>
      </c>
      <c r="D1233" s="219" t="s">
        <v>150</v>
      </c>
      <c r="E1233" s="220" t="s">
        <v>1031</v>
      </c>
      <c r="F1233" s="221" t="s">
        <v>1032</v>
      </c>
      <c r="G1233" s="222" t="s">
        <v>193</v>
      </c>
      <c r="H1233" s="223">
        <v>210.72499999999999</v>
      </c>
      <c r="I1233" s="224"/>
      <c r="J1233" s="225">
        <f>ROUND(I1233*H1233,2)</f>
        <v>0</v>
      </c>
      <c r="K1233" s="221" t="s">
        <v>154</v>
      </c>
      <c r="L1233" s="45"/>
      <c r="M1233" s="226" t="s">
        <v>1</v>
      </c>
      <c r="N1233" s="227" t="s">
        <v>42</v>
      </c>
      <c r="O1233" s="92"/>
      <c r="P1233" s="228">
        <f>O1233*H1233</f>
        <v>0</v>
      </c>
      <c r="Q1233" s="228">
        <v>2.0000000000000002E-05</v>
      </c>
      <c r="R1233" s="228">
        <f>Q1233*H1233</f>
        <v>0.0042145000000000004</v>
      </c>
      <c r="S1233" s="228">
        <v>0</v>
      </c>
      <c r="T1233" s="229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0" t="s">
        <v>296</v>
      </c>
      <c r="AT1233" s="230" t="s">
        <v>150</v>
      </c>
      <c r="AU1233" s="230" t="s">
        <v>86</v>
      </c>
      <c r="AY1233" s="18" t="s">
        <v>145</v>
      </c>
      <c r="BE1233" s="231">
        <f>IF(N1233="základní",J1233,0)</f>
        <v>0</v>
      </c>
      <c r="BF1233" s="231">
        <f>IF(N1233="snížená",J1233,0)</f>
        <v>0</v>
      </c>
      <c r="BG1233" s="231">
        <f>IF(N1233="zákl. přenesená",J1233,0)</f>
        <v>0</v>
      </c>
      <c r="BH1233" s="231">
        <f>IF(N1233="sníž. přenesená",J1233,0)</f>
        <v>0</v>
      </c>
      <c r="BI1233" s="231">
        <f>IF(N1233="nulová",J1233,0)</f>
        <v>0</v>
      </c>
      <c r="BJ1233" s="18" t="s">
        <v>14</v>
      </c>
      <c r="BK1233" s="231">
        <f>ROUND(I1233*H1233,2)</f>
        <v>0</v>
      </c>
      <c r="BL1233" s="18" t="s">
        <v>296</v>
      </c>
      <c r="BM1233" s="230" t="s">
        <v>1033</v>
      </c>
    </row>
    <row r="1234" s="2" customFormat="1">
      <c r="A1234" s="39"/>
      <c r="B1234" s="40"/>
      <c r="C1234" s="41"/>
      <c r="D1234" s="232" t="s">
        <v>157</v>
      </c>
      <c r="E1234" s="41"/>
      <c r="F1234" s="233" t="s">
        <v>1034</v>
      </c>
      <c r="G1234" s="41"/>
      <c r="H1234" s="41"/>
      <c r="I1234" s="234"/>
      <c r="J1234" s="41"/>
      <c r="K1234" s="41"/>
      <c r="L1234" s="45"/>
      <c r="M1234" s="235"/>
      <c r="N1234" s="236"/>
      <c r="O1234" s="92"/>
      <c r="P1234" s="92"/>
      <c r="Q1234" s="92"/>
      <c r="R1234" s="92"/>
      <c r="S1234" s="92"/>
      <c r="T1234" s="9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157</v>
      </c>
      <c r="AU1234" s="18" t="s">
        <v>86</v>
      </c>
    </row>
    <row r="1235" s="2" customFormat="1">
      <c r="A1235" s="39"/>
      <c r="B1235" s="40"/>
      <c r="C1235" s="41"/>
      <c r="D1235" s="237" t="s">
        <v>159</v>
      </c>
      <c r="E1235" s="41"/>
      <c r="F1235" s="238" t="s">
        <v>1035</v>
      </c>
      <c r="G1235" s="41"/>
      <c r="H1235" s="41"/>
      <c r="I1235" s="234"/>
      <c r="J1235" s="41"/>
      <c r="K1235" s="41"/>
      <c r="L1235" s="45"/>
      <c r="M1235" s="235"/>
      <c r="N1235" s="236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159</v>
      </c>
      <c r="AU1235" s="18" t="s">
        <v>86</v>
      </c>
    </row>
    <row r="1236" s="13" customFormat="1">
      <c r="A1236" s="13"/>
      <c r="B1236" s="239"/>
      <c r="C1236" s="240"/>
      <c r="D1236" s="232" t="s">
        <v>161</v>
      </c>
      <c r="E1236" s="241" t="s">
        <v>1</v>
      </c>
      <c r="F1236" s="242" t="s">
        <v>983</v>
      </c>
      <c r="G1236" s="240"/>
      <c r="H1236" s="241" t="s">
        <v>1</v>
      </c>
      <c r="I1236" s="243"/>
      <c r="J1236" s="240"/>
      <c r="K1236" s="240"/>
      <c r="L1236" s="244"/>
      <c r="M1236" s="245"/>
      <c r="N1236" s="246"/>
      <c r="O1236" s="246"/>
      <c r="P1236" s="246"/>
      <c r="Q1236" s="246"/>
      <c r="R1236" s="246"/>
      <c r="S1236" s="246"/>
      <c r="T1236" s="247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8" t="s">
        <v>161</v>
      </c>
      <c r="AU1236" s="248" t="s">
        <v>86</v>
      </c>
      <c r="AV1236" s="13" t="s">
        <v>14</v>
      </c>
      <c r="AW1236" s="13" t="s">
        <v>33</v>
      </c>
      <c r="AX1236" s="13" t="s">
        <v>77</v>
      </c>
      <c r="AY1236" s="248" t="s">
        <v>145</v>
      </c>
    </row>
    <row r="1237" s="14" customFormat="1">
      <c r="A1237" s="14"/>
      <c r="B1237" s="249"/>
      <c r="C1237" s="250"/>
      <c r="D1237" s="232" t="s">
        <v>161</v>
      </c>
      <c r="E1237" s="251" t="s">
        <v>1</v>
      </c>
      <c r="F1237" s="252" t="s">
        <v>1036</v>
      </c>
      <c r="G1237" s="250"/>
      <c r="H1237" s="253">
        <v>54.549999999999997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9" t="s">
        <v>161</v>
      </c>
      <c r="AU1237" s="259" t="s">
        <v>86</v>
      </c>
      <c r="AV1237" s="14" t="s">
        <v>86</v>
      </c>
      <c r="AW1237" s="14" t="s">
        <v>33</v>
      </c>
      <c r="AX1237" s="14" t="s">
        <v>77</v>
      </c>
      <c r="AY1237" s="259" t="s">
        <v>145</v>
      </c>
    </row>
    <row r="1238" s="14" customFormat="1">
      <c r="A1238" s="14"/>
      <c r="B1238" s="249"/>
      <c r="C1238" s="250"/>
      <c r="D1238" s="232" t="s">
        <v>161</v>
      </c>
      <c r="E1238" s="251" t="s">
        <v>1</v>
      </c>
      <c r="F1238" s="252" t="s">
        <v>1037</v>
      </c>
      <c r="G1238" s="250"/>
      <c r="H1238" s="253">
        <v>67.75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161</v>
      </c>
      <c r="AU1238" s="259" t="s">
        <v>86</v>
      </c>
      <c r="AV1238" s="14" t="s">
        <v>86</v>
      </c>
      <c r="AW1238" s="14" t="s">
        <v>33</v>
      </c>
      <c r="AX1238" s="14" t="s">
        <v>77</v>
      </c>
      <c r="AY1238" s="259" t="s">
        <v>145</v>
      </c>
    </row>
    <row r="1239" s="14" customFormat="1">
      <c r="A1239" s="14"/>
      <c r="B1239" s="249"/>
      <c r="C1239" s="250"/>
      <c r="D1239" s="232" t="s">
        <v>161</v>
      </c>
      <c r="E1239" s="251" t="s">
        <v>1</v>
      </c>
      <c r="F1239" s="252" t="s">
        <v>1038</v>
      </c>
      <c r="G1239" s="250"/>
      <c r="H1239" s="253">
        <v>11.025</v>
      </c>
      <c r="I1239" s="254"/>
      <c r="J1239" s="250"/>
      <c r="K1239" s="250"/>
      <c r="L1239" s="255"/>
      <c r="M1239" s="256"/>
      <c r="N1239" s="257"/>
      <c r="O1239" s="257"/>
      <c r="P1239" s="257"/>
      <c r="Q1239" s="257"/>
      <c r="R1239" s="257"/>
      <c r="S1239" s="257"/>
      <c r="T1239" s="25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9" t="s">
        <v>161</v>
      </c>
      <c r="AU1239" s="259" t="s">
        <v>86</v>
      </c>
      <c r="AV1239" s="14" t="s">
        <v>86</v>
      </c>
      <c r="AW1239" s="14" t="s">
        <v>33</v>
      </c>
      <c r="AX1239" s="14" t="s">
        <v>77</v>
      </c>
      <c r="AY1239" s="259" t="s">
        <v>145</v>
      </c>
    </row>
    <row r="1240" s="14" customFormat="1">
      <c r="A1240" s="14"/>
      <c r="B1240" s="249"/>
      <c r="C1240" s="250"/>
      <c r="D1240" s="232" t="s">
        <v>161</v>
      </c>
      <c r="E1240" s="251" t="s">
        <v>1</v>
      </c>
      <c r="F1240" s="252" t="s">
        <v>1039</v>
      </c>
      <c r="G1240" s="250"/>
      <c r="H1240" s="253">
        <v>77.400000000000006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161</v>
      </c>
      <c r="AU1240" s="259" t="s">
        <v>86</v>
      </c>
      <c r="AV1240" s="14" t="s">
        <v>86</v>
      </c>
      <c r="AW1240" s="14" t="s">
        <v>33</v>
      </c>
      <c r="AX1240" s="14" t="s">
        <v>77</v>
      </c>
      <c r="AY1240" s="259" t="s">
        <v>145</v>
      </c>
    </row>
    <row r="1241" s="15" customFormat="1">
      <c r="A1241" s="15"/>
      <c r="B1241" s="260"/>
      <c r="C1241" s="261"/>
      <c r="D1241" s="232" t="s">
        <v>161</v>
      </c>
      <c r="E1241" s="262" t="s">
        <v>1</v>
      </c>
      <c r="F1241" s="263" t="s">
        <v>165</v>
      </c>
      <c r="G1241" s="261"/>
      <c r="H1241" s="264">
        <v>210.72499999999999</v>
      </c>
      <c r="I1241" s="265"/>
      <c r="J1241" s="261"/>
      <c r="K1241" s="261"/>
      <c r="L1241" s="266"/>
      <c r="M1241" s="267"/>
      <c r="N1241" s="268"/>
      <c r="O1241" s="268"/>
      <c r="P1241" s="268"/>
      <c r="Q1241" s="268"/>
      <c r="R1241" s="268"/>
      <c r="S1241" s="268"/>
      <c r="T1241" s="269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0" t="s">
        <v>161</v>
      </c>
      <c r="AU1241" s="270" t="s">
        <v>86</v>
      </c>
      <c r="AV1241" s="15" t="s">
        <v>155</v>
      </c>
      <c r="AW1241" s="15" t="s">
        <v>33</v>
      </c>
      <c r="AX1241" s="15" t="s">
        <v>14</v>
      </c>
      <c r="AY1241" s="270" t="s">
        <v>145</v>
      </c>
    </row>
    <row r="1242" s="2" customFormat="1" ht="21.75" customHeight="1">
      <c r="A1242" s="39"/>
      <c r="B1242" s="40"/>
      <c r="C1242" s="219" t="s">
        <v>1040</v>
      </c>
      <c r="D1242" s="219" t="s">
        <v>150</v>
      </c>
      <c r="E1242" s="220" t="s">
        <v>1041</v>
      </c>
      <c r="F1242" s="221" t="s">
        <v>1042</v>
      </c>
      <c r="G1242" s="222" t="s">
        <v>193</v>
      </c>
      <c r="H1242" s="223">
        <v>58.390000000000001</v>
      </c>
      <c r="I1242" s="224"/>
      <c r="J1242" s="225">
        <f>ROUND(I1242*H1242,2)</f>
        <v>0</v>
      </c>
      <c r="K1242" s="221" t="s">
        <v>154</v>
      </c>
      <c r="L1242" s="45"/>
      <c r="M1242" s="226" t="s">
        <v>1</v>
      </c>
      <c r="N1242" s="227" t="s">
        <v>42</v>
      </c>
      <c r="O1242" s="92"/>
      <c r="P1242" s="228">
        <f>O1242*H1242</f>
        <v>0</v>
      </c>
      <c r="Q1242" s="228">
        <v>0</v>
      </c>
      <c r="R1242" s="228">
        <f>Q1242*H1242</f>
        <v>0</v>
      </c>
      <c r="S1242" s="228">
        <v>0.00029999999999999997</v>
      </c>
      <c r="T1242" s="229">
        <f>S1242*H1242</f>
        <v>0.017516999999999998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0" t="s">
        <v>296</v>
      </c>
      <c r="AT1242" s="230" t="s">
        <v>150</v>
      </c>
      <c r="AU1242" s="230" t="s">
        <v>86</v>
      </c>
      <c r="AY1242" s="18" t="s">
        <v>145</v>
      </c>
      <c r="BE1242" s="231">
        <f>IF(N1242="základní",J1242,0)</f>
        <v>0</v>
      </c>
      <c r="BF1242" s="231">
        <f>IF(N1242="snížená",J1242,0)</f>
        <v>0</v>
      </c>
      <c r="BG1242" s="231">
        <f>IF(N1242="zákl. přenesená",J1242,0)</f>
        <v>0</v>
      </c>
      <c r="BH1242" s="231">
        <f>IF(N1242="sníž. přenesená",J1242,0)</f>
        <v>0</v>
      </c>
      <c r="BI1242" s="231">
        <f>IF(N1242="nulová",J1242,0)</f>
        <v>0</v>
      </c>
      <c r="BJ1242" s="18" t="s">
        <v>14</v>
      </c>
      <c r="BK1242" s="231">
        <f>ROUND(I1242*H1242,2)</f>
        <v>0</v>
      </c>
      <c r="BL1242" s="18" t="s">
        <v>296</v>
      </c>
      <c r="BM1242" s="230" t="s">
        <v>1043</v>
      </c>
    </row>
    <row r="1243" s="2" customFormat="1">
      <c r="A1243" s="39"/>
      <c r="B1243" s="40"/>
      <c r="C1243" s="41"/>
      <c r="D1243" s="232" t="s">
        <v>157</v>
      </c>
      <c r="E1243" s="41"/>
      <c r="F1243" s="233" t="s">
        <v>1044</v>
      </c>
      <c r="G1243" s="41"/>
      <c r="H1243" s="41"/>
      <c r="I1243" s="234"/>
      <c r="J1243" s="41"/>
      <c r="K1243" s="41"/>
      <c r="L1243" s="45"/>
      <c r="M1243" s="235"/>
      <c r="N1243" s="236"/>
      <c r="O1243" s="92"/>
      <c r="P1243" s="92"/>
      <c r="Q1243" s="92"/>
      <c r="R1243" s="92"/>
      <c r="S1243" s="92"/>
      <c r="T1243" s="93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T1243" s="18" t="s">
        <v>157</v>
      </c>
      <c r="AU1243" s="18" t="s">
        <v>86</v>
      </c>
    </row>
    <row r="1244" s="2" customFormat="1">
      <c r="A1244" s="39"/>
      <c r="B1244" s="40"/>
      <c r="C1244" s="41"/>
      <c r="D1244" s="237" t="s">
        <v>159</v>
      </c>
      <c r="E1244" s="41"/>
      <c r="F1244" s="238" t="s">
        <v>1045</v>
      </c>
      <c r="G1244" s="41"/>
      <c r="H1244" s="41"/>
      <c r="I1244" s="234"/>
      <c r="J1244" s="41"/>
      <c r="K1244" s="41"/>
      <c r="L1244" s="45"/>
      <c r="M1244" s="235"/>
      <c r="N1244" s="236"/>
      <c r="O1244" s="92"/>
      <c r="P1244" s="92"/>
      <c r="Q1244" s="92"/>
      <c r="R1244" s="92"/>
      <c r="S1244" s="92"/>
      <c r="T1244" s="9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159</v>
      </c>
      <c r="AU1244" s="18" t="s">
        <v>86</v>
      </c>
    </row>
    <row r="1245" s="13" customFormat="1">
      <c r="A1245" s="13"/>
      <c r="B1245" s="239"/>
      <c r="C1245" s="240"/>
      <c r="D1245" s="232" t="s">
        <v>161</v>
      </c>
      <c r="E1245" s="241" t="s">
        <v>1</v>
      </c>
      <c r="F1245" s="242" t="s">
        <v>162</v>
      </c>
      <c r="G1245" s="240"/>
      <c r="H1245" s="241" t="s">
        <v>1</v>
      </c>
      <c r="I1245" s="243"/>
      <c r="J1245" s="240"/>
      <c r="K1245" s="240"/>
      <c r="L1245" s="244"/>
      <c r="M1245" s="245"/>
      <c r="N1245" s="246"/>
      <c r="O1245" s="246"/>
      <c r="P1245" s="246"/>
      <c r="Q1245" s="246"/>
      <c r="R1245" s="246"/>
      <c r="S1245" s="246"/>
      <c r="T1245" s="24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8" t="s">
        <v>161</v>
      </c>
      <c r="AU1245" s="248" t="s">
        <v>86</v>
      </c>
      <c r="AV1245" s="13" t="s">
        <v>14</v>
      </c>
      <c r="AW1245" s="13" t="s">
        <v>33</v>
      </c>
      <c r="AX1245" s="13" t="s">
        <v>77</v>
      </c>
      <c r="AY1245" s="248" t="s">
        <v>145</v>
      </c>
    </row>
    <row r="1246" s="13" customFormat="1">
      <c r="A1246" s="13"/>
      <c r="B1246" s="239"/>
      <c r="C1246" s="240"/>
      <c r="D1246" s="232" t="s">
        <v>161</v>
      </c>
      <c r="E1246" s="241" t="s">
        <v>1</v>
      </c>
      <c r="F1246" s="242" t="s">
        <v>245</v>
      </c>
      <c r="G1246" s="240"/>
      <c r="H1246" s="241" t="s">
        <v>1</v>
      </c>
      <c r="I1246" s="243"/>
      <c r="J1246" s="240"/>
      <c r="K1246" s="240"/>
      <c r="L1246" s="244"/>
      <c r="M1246" s="245"/>
      <c r="N1246" s="246"/>
      <c r="O1246" s="246"/>
      <c r="P1246" s="246"/>
      <c r="Q1246" s="246"/>
      <c r="R1246" s="246"/>
      <c r="S1246" s="246"/>
      <c r="T1246" s="24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8" t="s">
        <v>161</v>
      </c>
      <c r="AU1246" s="248" t="s">
        <v>86</v>
      </c>
      <c r="AV1246" s="13" t="s">
        <v>14</v>
      </c>
      <c r="AW1246" s="13" t="s">
        <v>33</v>
      </c>
      <c r="AX1246" s="13" t="s">
        <v>77</v>
      </c>
      <c r="AY1246" s="248" t="s">
        <v>145</v>
      </c>
    </row>
    <row r="1247" s="14" customFormat="1">
      <c r="A1247" s="14"/>
      <c r="B1247" s="249"/>
      <c r="C1247" s="250"/>
      <c r="D1247" s="232" t="s">
        <v>161</v>
      </c>
      <c r="E1247" s="251" t="s">
        <v>1</v>
      </c>
      <c r="F1247" s="252" t="s">
        <v>1046</v>
      </c>
      <c r="G1247" s="250"/>
      <c r="H1247" s="253">
        <v>9.0999999999999996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9" t="s">
        <v>161</v>
      </c>
      <c r="AU1247" s="259" t="s">
        <v>86</v>
      </c>
      <c r="AV1247" s="14" t="s">
        <v>86</v>
      </c>
      <c r="AW1247" s="14" t="s">
        <v>33</v>
      </c>
      <c r="AX1247" s="14" t="s">
        <v>77</v>
      </c>
      <c r="AY1247" s="259" t="s">
        <v>145</v>
      </c>
    </row>
    <row r="1248" s="13" customFormat="1">
      <c r="A1248" s="13"/>
      <c r="B1248" s="239"/>
      <c r="C1248" s="240"/>
      <c r="D1248" s="232" t="s">
        <v>161</v>
      </c>
      <c r="E1248" s="241" t="s">
        <v>1</v>
      </c>
      <c r="F1248" s="242" t="s">
        <v>263</v>
      </c>
      <c r="G1248" s="240"/>
      <c r="H1248" s="241" t="s">
        <v>1</v>
      </c>
      <c r="I1248" s="243"/>
      <c r="J1248" s="240"/>
      <c r="K1248" s="240"/>
      <c r="L1248" s="244"/>
      <c r="M1248" s="245"/>
      <c r="N1248" s="246"/>
      <c r="O1248" s="246"/>
      <c r="P1248" s="246"/>
      <c r="Q1248" s="246"/>
      <c r="R1248" s="246"/>
      <c r="S1248" s="246"/>
      <c r="T1248" s="247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8" t="s">
        <v>161</v>
      </c>
      <c r="AU1248" s="248" t="s">
        <v>86</v>
      </c>
      <c r="AV1248" s="13" t="s">
        <v>14</v>
      </c>
      <c r="AW1248" s="13" t="s">
        <v>33</v>
      </c>
      <c r="AX1248" s="13" t="s">
        <v>77</v>
      </c>
      <c r="AY1248" s="248" t="s">
        <v>145</v>
      </c>
    </row>
    <row r="1249" s="14" customFormat="1">
      <c r="A1249" s="14"/>
      <c r="B1249" s="249"/>
      <c r="C1249" s="250"/>
      <c r="D1249" s="232" t="s">
        <v>161</v>
      </c>
      <c r="E1249" s="251" t="s">
        <v>1</v>
      </c>
      <c r="F1249" s="252" t="s">
        <v>1047</v>
      </c>
      <c r="G1249" s="250"/>
      <c r="H1249" s="253">
        <v>18.100000000000001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9" t="s">
        <v>161</v>
      </c>
      <c r="AU1249" s="259" t="s">
        <v>86</v>
      </c>
      <c r="AV1249" s="14" t="s">
        <v>86</v>
      </c>
      <c r="AW1249" s="14" t="s">
        <v>33</v>
      </c>
      <c r="AX1249" s="14" t="s">
        <v>77</v>
      </c>
      <c r="AY1249" s="259" t="s">
        <v>145</v>
      </c>
    </row>
    <row r="1250" s="13" customFormat="1">
      <c r="A1250" s="13"/>
      <c r="B1250" s="239"/>
      <c r="C1250" s="240"/>
      <c r="D1250" s="232" t="s">
        <v>161</v>
      </c>
      <c r="E1250" s="241" t="s">
        <v>1</v>
      </c>
      <c r="F1250" s="242" t="s">
        <v>265</v>
      </c>
      <c r="G1250" s="240"/>
      <c r="H1250" s="241" t="s">
        <v>1</v>
      </c>
      <c r="I1250" s="243"/>
      <c r="J1250" s="240"/>
      <c r="K1250" s="240"/>
      <c r="L1250" s="244"/>
      <c r="M1250" s="245"/>
      <c r="N1250" s="246"/>
      <c r="O1250" s="246"/>
      <c r="P1250" s="246"/>
      <c r="Q1250" s="246"/>
      <c r="R1250" s="246"/>
      <c r="S1250" s="246"/>
      <c r="T1250" s="247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8" t="s">
        <v>161</v>
      </c>
      <c r="AU1250" s="248" t="s">
        <v>86</v>
      </c>
      <c r="AV1250" s="13" t="s">
        <v>14</v>
      </c>
      <c r="AW1250" s="13" t="s">
        <v>33</v>
      </c>
      <c r="AX1250" s="13" t="s">
        <v>77</v>
      </c>
      <c r="AY1250" s="248" t="s">
        <v>145</v>
      </c>
    </row>
    <row r="1251" s="14" customFormat="1">
      <c r="A1251" s="14"/>
      <c r="B1251" s="249"/>
      <c r="C1251" s="250"/>
      <c r="D1251" s="232" t="s">
        <v>161</v>
      </c>
      <c r="E1251" s="251" t="s">
        <v>1</v>
      </c>
      <c r="F1251" s="252" t="s">
        <v>1048</v>
      </c>
      <c r="G1251" s="250"/>
      <c r="H1251" s="253">
        <v>10.44</v>
      </c>
      <c r="I1251" s="254"/>
      <c r="J1251" s="250"/>
      <c r="K1251" s="250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9" t="s">
        <v>161</v>
      </c>
      <c r="AU1251" s="259" t="s">
        <v>86</v>
      </c>
      <c r="AV1251" s="14" t="s">
        <v>86</v>
      </c>
      <c r="AW1251" s="14" t="s">
        <v>33</v>
      </c>
      <c r="AX1251" s="14" t="s">
        <v>77</v>
      </c>
      <c r="AY1251" s="259" t="s">
        <v>145</v>
      </c>
    </row>
    <row r="1252" s="13" customFormat="1">
      <c r="A1252" s="13"/>
      <c r="B1252" s="239"/>
      <c r="C1252" s="240"/>
      <c r="D1252" s="232" t="s">
        <v>161</v>
      </c>
      <c r="E1252" s="241" t="s">
        <v>1</v>
      </c>
      <c r="F1252" s="242" t="s">
        <v>246</v>
      </c>
      <c r="G1252" s="240"/>
      <c r="H1252" s="241" t="s">
        <v>1</v>
      </c>
      <c r="I1252" s="243"/>
      <c r="J1252" s="240"/>
      <c r="K1252" s="240"/>
      <c r="L1252" s="244"/>
      <c r="M1252" s="245"/>
      <c r="N1252" s="246"/>
      <c r="O1252" s="246"/>
      <c r="P1252" s="246"/>
      <c r="Q1252" s="246"/>
      <c r="R1252" s="246"/>
      <c r="S1252" s="246"/>
      <c r="T1252" s="24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8" t="s">
        <v>161</v>
      </c>
      <c r="AU1252" s="248" t="s">
        <v>86</v>
      </c>
      <c r="AV1252" s="13" t="s">
        <v>14</v>
      </c>
      <c r="AW1252" s="13" t="s">
        <v>33</v>
      </c>
      <c r="AX1252" s="13" t="s">
        <v>77</v>
      </c>
      <c r="AY1252" s="248" t="s">
        <v>145</v>
      </c>
    </row>
    <row r="1253" s="14" customFormat="1">
      <c r="A1253" s="14"/>
      <c r="B1253" s="249"/>
      <c r="C1253" s="250"/>
      <c r="D1253" s="232" t="s">
        <v>161</v>
      </c>
      <c r="E1253" s="251" t="s">
        <v>1</v>
      </c>
      <c r="F1253" s="252" t="s">
        <v>1049</v>
      </c>
      <c r="G1253" s="250"/>
      <c r="H1253" s="253">
        <v>20.75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161</v>
      </c>
      <c r="AU1253" s="259" t="s">
        <v>86</v>
      </c>
      <c r="AV1253" s="14" t="s">
        <v>86</v>
      </c>
      <c r="AW1253" s="14" t="s">
        <v>33</v>
      </c>
      <c r="AX1253" s="14" t="s">
        <v>77</v>
      </c>
      <c r="AY1253" s="259" t="s">
        <v>145</v>
      </c>
    </row>
    <row r="1254" s="15" customFormat="1">
      <c r="A1254" s="15"/>
      <c r="B1254" s="260"/>
      <c r="C1254" s="261"/>
      <c r="D1254" s="232" t="s">
        <v>161</v>
      </c>
      <c r="E1254" s="262" t="s">
        <v>1</v>
      </c>
      <c r="F1254" s="263" t="s">
        <v>165</v>
      </c>
      <c r="G1254" s="261"/>
      <c r="H1254" s="264">
        <v>58.390000000000001</v>
      </c>
      <c r="I1254" s="265"/>
      <c r="J1254" s="261"/>
      <c r="K1254" s="261"/>
      <c r="L1254" s="266"/>
      <c r="M1254" s="267"/>
      <c r="N1254" s="268"/>
      <c r="O1254" s="268"/>
      <c r="P1254" s="268"/>
      <c r="Q1254" s="268"/>
      <c r="R1254" s="268"/>
      <c r="S1254" s="268"/>
      <c r="T1254" s="269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0" t="s">
        <v>161</v>
      </c>
      <c r="AU1254" s="270" t="s">
        <v>86</v>
      </c>
      <c r="AV1254" s="15" t="s">
        <v>155</v>
      </c>
      <c r="AW1254" s="15" t="s">
        <v>33</v>
      </c>
      <c r="AX1254" s="15" t="s">
        <v>14</v>
      </c>
      <c r="AY1254" s="270" t="s">
        <v>145</v>
      </c>
    </row>
    <row r="1255" s="2" customFormat="1" ht="16.5" customHeight="1">
      <c r="A1255" s="39"/>
      <c r="B1255" s="40"/>
      <c r="C1255" s="219" t="s">
        <v>1050</v>
      </c>
      <c r="D1255" s="219" t="s">
        <v>150</v>
      </c>
      <c r="E1255" s="220" t="s">
        <v>1051</v>
      </c>
      <c r="F1255" s="221" t="s">
        <v>1052</v>
      </c>
      <c r="G1255" s="222" t="s">
        <v>193</v>
      </c>
      <c r="H1255" s="223">
        <v>60.771999999999998</v>
      </c>
      <c r="I1255" s="224"/>
      <c r="J1255" s="225">
        <f>ROUND(I1255*H1255,2)</f>
        <v>0</v>
      </c>
      <c r="K1255" s="221" t="s">
        <v>154</v>
      </c>
      <c r="L1255" s="45"/>
      <c r="M1255" s="226" t="s">
        <v>1</v>
      </c>
      <c r="N1255" s="227" t="s">
        <v>42</v>
      </c>
      <c r="O1255" s="92"/>
      <c r="P1255" s="228">
        <f>O1255*H1255</f>
        <v>0</v>
      </c>
      <c r="Q1255" s="228">
        <v>1.0000000000000001E-05</v>
      </c>
      <c r="R1255" s="228">
        <f>Q1255*H1255</f>
        <v>0.00060772000000000007</v>
      </c>
      <c r="S1255" s="228">
        <v>0</v>
      </c>
      <c r="T1255" s="22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296</v>
      </c>
      <c r="AT1255" s="230" t="s">
        <v>150</v>
      </c>
      <c r="AU1255" s="230" t="s">
        <v>86</v>
      </c>
      <c r="AY1255" s="18" t="s">
        <v>145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14</v>
      </c>
      <c r="BK1255" s="231">
        <f>ROUND(I1255*H1255,2)</f>
        <v>0</v>
      </c>
      <c r="BL1255" s="18" t="s">
        <v>296</v>
      </c>
      <c r="BM1255" s="230" t="s">
        <v>1053</v>
      </c>
    </row>
    <row r="1256" s="2" customFormat="1">
      <c r="A1256" s="39"/>
      <c r="B1256" s="40"/>
      <c r="C1256" s="41"/>
      <c r="D1256" s="232" t="s">
        <v>157</v>
      </c>
      <c r="E1256" s="41"/>
      <c r="F1256" s="233" t="s">
        <v>1054</v>
      </c>
      <c r="G1256" s="41"/>
      <c r="H1256" s="41"/>
      <c r="I1256" s="234"/>
      <c r="J1256" s="41"/>
      <c r="K1256" s="41"/>
      <c r="L1256" s="45"/>
      <c r="M1256" s="235"/>
      <c r="N1256" s="236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157</v>
      </c>
      <c r="AU1256" s="18" t="s">
        <v>86</v>
      </c>
    </row>
    <row r="1257" s="2" customFormat="1">
      <c r="A1257" s="39"/>
      <c r="B1257" s="40"/>
      <c r="C1257" s="41"/>
      <c r="D1257" s="237" t="s">
        <v>159</v>
      </c>
      <c r="E1257" s="41"/>
      <c r="F1257" s="238" t="s">
        <v>1055</v>
      </c>
      <c r="G1257" s="41"/>
      <c r="H1257" s="41"/>
      <c r="I1257" s="234"/>
      <c r="J1257" s="41"/>
      <c r="K1257" s="41"/>
      <c r="L1257" s="45"/>
      <c r="M1257" s="235"/>
      <c r="N1257" s="236"/>
      <c r="O1257" s="92"/>
      <c r="P1257" s="92"/>
      <c r="Q1257" s="92"/>
      <c r="R1257" s="92"/>
      <c r="S1257" s="92"/>
      <c r="T1257" s="9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159</v>
      </c>
      <c r="AU1257" s="18" t="s">
        <v>86</v>
      </c>
    </row>
    <row r="1258" s="13" customFormat="1">
      <c r="A1258" s="13"/>
      <c r="B1258" s="239"/>
      <c r="C1258" s="240"/>
      <c r="D1258" s="232" t="s">
        <v>161</v>
      </c>
      <c r="E1258" s="241" t="s">
        <v>1</v>
      </c>
      <c r="F1258" s="242" t="s">
        <v>1017</v>
      </c>
      <c r="G1258" s="240"/>
      <c r="H1258" s="241" t="s">
        <v>1</v>
      </c>
      <c r="I1258" s="243"/>
      <c r="J1258" s="240"/>
      <c r="K1258" s="240"/>
      <c r="L1258" s="244"/>
      <c r="M1258" s="245"/>
      <c r="N1258" s="246"/>
      <c r="O1258" s="246"/>
      <c r="P1258" s="246"/>
      <c r="Q1258" s="246"/>
      <c r="R1258" s="246"/>
      <c r="S1258" s="246"/>
      <c r="T1258" s="247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8" t="s">
        <v>161</v>
      </c>
      <c r="AU1258" s="248" t="s">
        <v>86</v>
      </c>
      <c r="AV1258" s="13" t="s">
        <v>14</v>
      </c>
      <c r="AW1258" s="13" t="s">
        <v>33</v>
      </c>
      <c r="AX1258" s="13" t="s">
        <v>77</v>
      </c>
      <c r="AY1258" s="248" t="s">
        <v>145</v>
      </c>
    </row>
    <row r="1259" s="13" customFormat="1">
      <c r="A1259" s="13"/>
      <c r="B1259" s="239"/>
      <c r="C1259" s="240"/>
      <c r="D1259" s="232" t="s">
        <v>161</v>
      </c>
      <c r="E1259" s="241" t="s">
        <v>1</v>
      </c>
      <c r="F1259" s="242" t="s">
        <v>162</v>
      </c>
      <c r="G1259" s="240"/>
      <c r="H1259" s="241" t="s">
        <v>1</v>
      </c>
      <c r="I1259" s="243"/>
      <c r="J1259" s="240"/>
      <c r="K1259" s="240"/>
      <c r="L1259" s="244"/>
      <c r="M1259" s="245"/>
      <c r="N1259" s="246"/>
      <c r="O1259" s="246"/>
      <c r="P1259" s="246"/>
      <c r="Q1259" s="246"/>
      <c r="R1259" s="246"/>
      <c r="S1259" s="246"/>
      <c r="T1259" s="24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8" t="s">
        <v>161</v>
      </c>
      <c r="AU1259" s="248" t="s">
        <v>86</v>
      </c>
      <c r="AV1259" s="13" t="s">
        <v>14</v>
      </c>
      <c r="AW1259" s="13" t="s">
        <v>33</v>
      </c>
      <c r="AX1259" s="13" t="s">
        <v>77</v>
      </c>
      <c r="AY1259" s="248" t="s">
        <v>145</v>
      </c>
    </row>
    <row r="1260" s="13" customFormat="1">
      <c r="A1260" s="13"/>
      <c r="B1260" s="239"/>
      <c r="C1260" s="240"/>
      <c r="D1260" s="232" t="s">
        <v>161</v>
      </c>
      <c r="E1260" s="241" t="s">
        <v>1</v>
      </c>
      <c r="F1260" s="242" t="s">
        <v>245</v>
      </c>
      <c r="G1260" s="240"/>
      <c r="H1260" s="241" t="s">
        <v>1</v>
      </c>
      <c r="I1260" s="243"/>
      <c r="J1260" s="240"/>
      <c r="K1260" s="240"/>
      <c r="L1260" s="244"/>
      <c r="M1260" s="245"/>
      <c r="N1260" s="246"/>
      <c r="O1260" s="246"/>
      <c r="P1260" s="246"/>
      <c r="Q1260" s="246"/>
      <c r="R1260" s="246"/>
      <c r="S1260" s="246"/>
      <c r="T1260" s="24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8" t="s">
        <v>161</v>
      </c>
      <c r="AU1260" s="248" t="s">
        <v>86</v>
      </c>
      <c r="AV1260" s="13" t="s">
        <v>14</v>
      </c>
      <c r="AW1260" s="13" t="s">
        <v>33</v>
      </c>
      <c r="AX1260" s="13" t="s">
        <v>77</v>
      </c>
      <c r="AY1260" s="248" t="s">
        <v>145</v>
      </c>
    </row>
    <row r="1261" s="14" customFormat="1">
      <c r="A1261" s="14"/>
      <c r="B1261" s="249"/>
      <c r="C1261" s="250"/>
      <c r="D1261" s="232" t="s">
        <v>161</v>
      </c>
      <c r="E1261" s="251" t="s">
        <v>1</v>
      </c>
      <c r="F1261" s="252" t="s">
        <v>1056</v>
      </c>
      <c r="G1261" s="250"/>
      <c r="H1261" s="253">
        <v>21.135999999999999</v>
      </c>
      <c r="I1261" s="254"/>
      <c r="J1261" s="250"/>
      <c r="K1261" s="250"/>
      <c r="L1261" s="255"/>
      <c r="M1261" s="256"/>
      <c r="N1261" s="257"/>
      <c r="O1261" s="257"/>
      <c r="P1261" s="257"/>
      <c r="Q1261" s="257"/>
      <c r="R1261" s="257"/>
      <c r="S1261" s="257"/>
      <c r="T1261" s="25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9" t="s">
        <v>161</v>
      </c>
      <c r="AU1261" s="259" t="s">
        <v>86</v>
      </c>
      <c r="AV1261" s="14" t="s">
        <v>86</v>
      </c>
      <c r="AW1261" s="14" t="s">
        <v>33</v>
      </c>
      <c r="AX1261" s="14" t="s">
        <v>77</v>
      </c>
      <c r="AY1261" s="259" t="s">
        <v>145</v>
      </c>
    </row>
    <row r="1262" s="14" customFormat="1">
      <c r="A1262" s="14"/>
      <c r="B1262" s="249"/>
      <c r="C1262" s="250"/>
      <c r="D1262" s="232" t="s">
        <v>161</v>
      </c>
      <c r="E1262" s="251" t="s">
        <v>1</v>
      </c>
      <c r="F1262" s="252" t="s">
        <v>1057</v>
      </c>
      <c r="G1262" s="250"/>
      <c r="H1262" s="253">
        <v>-3.3999999999999999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161</v>
      </c>
      <c r="AU1262" s="259" t="s">
        <v>86</v>
      </c>
      <c r="AV1262" s="14" t="s">
        <v>86</v>
      </c>
      <c r="AW1262" s="14" t="s">
        <v>33</v>
      </c>
      <c r="AX1262" s="14" t="s">
        <v>77</v>
      </c>
      <c r="AY1262" s="259" t="s">
        <v>145</v>
      </c>
    </row>
    <row r="1263" s="16" customFormat="1">
      <c r="A1263" s="16"/>
      <c r="B1263" s="271"/>
      <c r="C1263" s="272"/>
      <c r="D1263" s="232" t="s">
        <v>161</v>
      </c>
      <c r="E1263" s="273" t="s">
        <v>1</v>
      </c>
      <c r="F1263" s="274" t="s">
        <v>244</v>
      </c>
      <c r="G1263" s="272"/>
      <c r="H1263" s="275">
        <v>17.736000000000001</v>
      </c>
      <c r="I1263" s="276"/>
      <c r="J1263" s="272"/>
      <c r="K1263" s="272"/>
      <c r="L1263" s="277"/>
      <c r="M1263" s="278"/>
      <c r="N1263" s="279"/>
      <c r="O1263" s="279"/>
      <c r="P1263" s="279"/>
      <c r="Q1263" s="279"/>
      <c r="R1263" s="279"/>
      <c r="S1263" s="279"/>
      <c r="T1263" s="280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81" t="s">
        <v>161</v>
      </c>
      <c r="AU1263" s="281" t="s">
        <v>86</v>
      </c>
      <c r="AV1263" s="16" t="s">
        <v>146</v>
      </c>
      <c r="AW1263" s="16" t="s">
        <v>33</v>
      </c>
      <c r="AX1263" s="16" t="s">
        <v>77</v>
      </c>
      <c r="AY1263" s="281" t="s">
        <v>145</v>
      </c>
    </row>
    <row r="1264" s="13" customFormat="1">
      <c r="A1264" s="13"/>
      <c r="B1264" s="239"/>
      <c r="C1264" s="240"/>
      <c r="D1264" s="232" t="s">
        <v>161</v>
      </c>
      <c r="E1264" s="241" t="s">
        <v>1</v>
      </c>
      <c r="F1264" s="242" t="s">
        <v>263</v>
      </c>
      <c r="G1264" s="240"/>
      <c r="H1264" s="241" t="s">
        <v>1</v>
      </c>
      <c r="I1264" s="243"/>
      <c r="J1264" s="240"/>
      <c r="K1264" s="240"/>
      <c r="L1264" s="244"/>
      <c r="M1264" s="245"/>
      <c r="N1264" s="246"/>
      <c r="O1264" s="246"/>
      <c r="P1264" s="246"/>
      <c r="Q1264" s="246"/>
      <c r="R1264" s="246"/>
      <c r="S1264" s="246"/>
      <c r="T1264" s="24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8" t="s">
        <v>161</v>
      </c>
      <c r="AU1264" s="248" t="s">
        <v>86</v>
      </c>
      <c r="AV1264" s="13" t="s">
        <v>14</v>
      </c>
      <c r="AW1264" s="13" t="s">
        <v>33</v>
      </c>
      <c r="AX1264" s="13" t="s">
        <v>77</v>
      </c>
      <c r="AY1264" s="248" t="s">
        <v>145</v>
      </c>
    </row>
    <row r="1265" s="14" customFormat="1">
      <c r="A1265" s="14"/>
      <c r="B1265" s="249"/>
      <c r="C1265" s="250"/>
      <c r="D1265" s="232" t="s">
        <v>161</v>
      </c>
      <c r="E1265" s="251" t="s">
        <v>1</v>
      </c>
      <c r="F1265" s="252" t="s">
        <v>1058</v>
      </c>
      <c r="G1265" s="250"/>
      <c r="H1265" s="253">
        <v>17.399999999999999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9" t="s">
        <v>161</v>
      </c>
      <c r="AU1265" s="259" t="s">
        <v>86</v>
      </c>
      <c r="AV1265" s="14" t="s">
        <v>86</v>
      </c>
      <c r="AW1265" s="14" t="s">
        <v>33</v>
      </c>
      <c r="AX1265" s="14" t="s">
        <v>77</v>
      </c>
      <c r="AY1265" s="259" t="s">
        <v>145</v>
      </c>
    </row>
    <row r="1266" s="14" customFormat="1">
      <c r="A1266" s="14"/>
      <c r="B1266" s="249"/>
      <c r="C1266" s="250"/>
      <c r="D1266" s="232" t="s">
        <v>161</v>
      </c>
      <c r="E1266" s="251" t="s">
        <v>1</v>
      </c>
      <c r="F1266" s="252" t="s">
        <v>1059</v>
      </c>
      <c r="G1266" s="250"/>
      <c r="H1266" s="253">
        <v>-1.6000000000000001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161</v>
      </c>
      <c r="AU1266" s="259" t="s">
        <v>86</v>
      </c>
      <c r="AV1266" s="14" t="s">
        <v>86</v>
      </c>
      <c r="AW1266" s="14" t="s">
        <v>33</v>
      </c>
      <c r="AX1266" s="14" t="s">
        <v>77</v>
      </c>
      <c r="AY1266" s="259" t="s">
        <v>145</v>
      </c>
    </row>
    <row r="1267" s="16" customFormat="1">
      <c r="A1267" s="16"/>
      <c r="B1267" s="271"/>
      <c r="C1267" s="272"/>
      <c r="D1267" s="232" t="s">
        <v>161</v>
      </c>
      <c r="E1267" s="273" t="s">
        <v>1</v>
      </c>
      <c r="F1267" s="274" t="s">
        <v>244</v>
      </c>
      <c r="G1267" s="272"/>
      <c r="H1267" s="275">
        <v>15.800000000000001</v>
      </c>
      <c r="I1267" s="276"/>
      <c r="J1267" s="272"/>
      <c r="K1267" s="272"/>
      <c r="L1267" s="277"/>
      <c r="M1267" s="278"/>
      <c r="N1267" s="279"/>
      <c r="O1267" s="279"/>
      <c r="P1267" s="279"/>
      <c r="Q1267" s="279"/>
      <c r="R1267" s="279"/>
      <c r="S1267" s="279"/>
      <c r="T1267" s="280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81" t="s">
        <v>161</v>
      </c>
      <c r="AU1267" s="281" t="s">
        <v>86</v>
      </c>
      <c r="AV1267" s="16" t="s">
        <v>146</v>
      </c>
      <c r="AW1267" s="16" t="s">
        <v>33</v>
      </c>
      <c r="AX1267" s="16" t="s">
        <v>77</v>
      </c>
      <c r="AY1267" s="281" t="s">
        <v>145</v>
      </c>
    </row>
    <row r="1268" s="13" customFormat="1">
      <c r="A1268" s="13"/>
      <c r="B1268" s="239"/>
      <c r="C1268" s="240"/>
      <c r="D1268" s="232" t="s">
        <v>161</v>
      </c>
      <c r="E1268" s="241" t="s">
        <v>1</v>
      </c>
      <c r="F1268" s="242" t="s">
        <v>265</v>
      </c>
      <c r="G1268" s="240"/>
      <c r="H1268" s="241" t="s">
        <v>1</v>
      </c>
      <c r="I1268" s="243"/>
      <c r="J1268" s="240"/>
      <c r="K1268" s="240"/>
      <c r="L1268" s="244"/>
      <c r="M1268" s="245"/>
      <c r="N1268" s="246"/>
      <c r="O1268" s="246"/>
      <c r="P1268" s="246"/>
      <c r="Q1268" s="246"/>
      <c r="R1268" s="246"/>
      <c r="S1268" s="246"/>
      <c r="T1268" s="247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8" t="s">
        <v>161</v>
      </c>
      <c r="AU1268" s="248" t="s">
        <v>86</v>
      </c>
      <c r="AV1268" s="13" t="s">
        <v>14</v>
      </c>
      <c r="AW1268" s="13" t="s">
        <v>33</v>
      </c>
      <c r="AX1268" s="13" t="s">
        <v>77</v>
      </c>
      <c r="AY1268" s="248" t="s">
        <v>145</v>
      </c>
    </row>
    <row r="1269" s="14" customFormat="1">
      <c r="A1269" s="14"/>
      <c r="B1269" s="249"/>
      <c r="C1269" s="250"/>
      <c r="D1269" s="232" t="s">
        <v>161</v>
      </c>
      <c r="E1269" s="251" t="s">
        <v>1</v>
      </c>
      <c r="F1269" s="252" t="s">
        <v>1060</v>
      </c>
      <c r="G1269" s="250"/>
      <c r="H1269" s="253">
        <v>8.4860000000000007</v>
      </c>
      <c r="I1269" s="254"/>
      <c r="J1269" s="250"/>
      <c r="K1269" s="250"/>
      <c r="L1269" s="255"/>
      <c r="M1269" s="256"/>
      <c r="N1269" s="257"/>
      <c r="O1269" s="257"/>
      <c r="P1269" s="257"/>
      <c r="Q1269" s="257"/>
      <c r="R1269" s="257"/>
      <c r="S1269" s="257"/>
      <c r="T1269" s="25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9" t="s">
        <v>161</v>
      </c>
      <c r="AU1269" s="259" t="s">
        <v>86</v>
      </c>
      <c r="AV1269" s="14" t="s">
        <v>86</v>
      </c>
      <c r="AW1269" s="14" t="s">
        <v>33</v>
      </c>
      <c r="AX1269" s="14" t="s">
        <v>77</v>
      </c>
      <c r="AY1269" s="259" t="s">
        <v>145</v>
      </c>
    </row>
    <row r="1270" s="14" customFormat="1">
      <c r="A1270" s="14"/>
      <c r="B1270" s="249"/>
      <c r="C1270" s="250"/>
      <c r="D1270" s="232" t="s">
        <v>161</v>
      </c>
      <c r="E1270" s="251" t="s">
        <v>1</v>
      </c>
      <c r="F1270" s="252" t="s">
        <v>1061</v>
      </c>
      <c r="G1270" s="250"/>
      <c r="H1270" s="253">
        <v>-0.90000000000000002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9" t="s">
        <v>161</v>
      </c>
      <c r="AU1270" s="259" t="s">
        <v>86</v>
      </c>
      <c r="AV1270" s="14" t="s">
        <v>86</v>
      </c>
      <c r="AW1270" s="14" t="s">
        <v>33</v>
      </c>
      <c r="AX1270" s="14" t="s">
        <v>77</v>
      </c>
      <c r="AY1270" s="259" t="s">
        <v>145</v>
      </c>
    </row>
    <row r="1271" s="16" customFormat="1">
      <c r="A1271" s="16"/>
      <c r="B1271" s="271"/>
      <c r="C1271" s="272"/>
      <c r="D1271" s="232" t="s">
        <v>161</v>
      </c>
      <c r="E1271" s="273" t="s">
        <v>1</v>
      </c>
      <c r="F1271" s="274" t="s">
        <v>244</v>
      </c>
      <c r="G1271" s="272"/>
      <c r="H1271" s="275">
        <v>7.5860000000000003</v>
      </c>
      <c r="I1271" s="276"/>
      <c r="J1271" s="272"/>
      <c r="K1271" s="272"/>
      <c r="L1271" s="277"/>
      <c r="M1271" s="278"/>
      <c r="N1271" s="279"/>
      <c r="O1271" s="279"/>
      <c r="P1271" s="279"/>
      <c r="Q1271" s="279"/>
      <c r="R1271" s="279"/>
      <c r="S1271" s="279"/>
      <c r="T1271" s="280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81" t="s">
        <v>161</v>
      </c>
      <c r="AU1271" s="281" t="s">
        <v>86</v>
      </c>
      <c r="AV1271" s="16" t="s">
        <v>146</v>
      </c>
      <c r="AW1271" s="16" t="s">
        <v>33</v>
      </c>
      <c r="AX1271" s="16" t="s">
        <v>77</v>
      </c>
      <c r="AY1271" s="281" t="s">
        <v>145</v>
      </c>
    </row>
    <row r="1272" s="13" customFormat="1">
      <c r="A1272" s="13"/>
      <c r="B1272" s="239"/>
      <c r="C1272" s="240"/>
      <c r="D1272" s="232" t="s">
        <v>161</v>
      </c>
      <c r="E1272" s="241" t="s">
        <v>1</v>
      </c>
      <c r="F1272" s="242" t="s">
        <v>246</v>
      </c>
      <c r="G1272" s="240"/>
      <c r="H1272" s="241" t="s">
        <v>1</v>
      </c>
      <c r="I1272" s="243"/>
      <c r="J1272" s="240"/>
      <c r="K1272" s="240"/>
      <c r="L1272" s="244"/>
      <c r="M1272" s="245"/>
      <c r="N1272" s="246"/>
      <c r="O1272" s="246"/>
      <c r="P1272" s="246"/>
      <c r="Q1272" s="246"/>
      <c r="R1272" s="246"/>
      <c r="S1272" s="246"/>
      <c r="T1272" s="247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8" t="s">
        <v>161</v>
      </c>
      <c r="AU1272" s="248" t="s">
        <v>86</v>
      </c>
      <c r="AV1272" s="13" t="s">
        <v>14</v>
      </c>
      <c r="AW1272" s="13" t="s">
        <v>33</v>
      </c>
      <c r="AX1272" s="13" t="s">
        <v>77</v>
      </c>
      <c r="AY1272" s="248" t="s">
        <v>145</v>
      </c>
    </row>
    <row r="1273" s="14" customFormat="1">
      <c r="A1273" s="14"/>
      <c r="B1273" s="249"/>
      <c r="C1273" s="250"/>
      <c r="D1273" s="232" t="s">
        <v>161</v>
      </c>
      <c r="E1273" s="251" t="s">
        <v>1</v>
      </c>
      <c r="F1273" s="252" t="s">
        <v>1062</v>
      </c>
      <c r="G1273" s="250"/>
      <c r="H1273" s="253">
        <v>20.550000000000001</v>
      </c>
      <c r="I1273" s="254"/>
      <c r="J1273" s="250"/>
      <c r="K1273" s="250"/>
      <c r="L1273" s="255"/>
      <c r="M1273" s="256"/>
      <c r="N1273" s="257"/>
      <c r="O1273" s="257"/>
      <c r="P1273" s="257"/>
      <c r="Q1273" s="257"/>
      <c r="R1273" s="257"/>
      <c r="S1273" s="257"/>
      <c r="T1273" s="25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9" t="s">
        <v>161</v>
      </c>
      <c r="AU1273" s="259" t="s">
        <v>86</v>
      </c>
      <c r="AV1273" s="14" t="s">
        <v>86</v>
      </c>
      <c r="AW1273" s="14" t="s">
        <v>33</v>
      </c>
      <c r="AX1273" s="14" t="s">
        <v>77</v>
      </c>
      <c r="AY1273" s="259" t="s">
        <v>145</v>
      </c>
    </row>
    <row r="1274" s="14" customFormat="1">
      <c r="A1274" s="14"/>
      <c r="B1274" s="249"/>
      <c r="C1274" s="250"/>
      <c r="D1274" s="232" t="s">
        <v>161</v>
      </c>
      <c r="E1274" s="251" t="s">
        <v>1</v>
      </c>
      <c r="F1274" s="252" t="s">
        <v>1061</v>
      </c>
      <c r="G1274" s="250"/>
      <c r="H1274" s="253">
        <v>-0.90000000000000002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161</v>
      </c>
      <c r="AU1274" s="259" t="s">
        <v>86</v>
      </c>
      <c r="AV1274" s="14" t="s">
        <v>86</v>
      </c>
      <c r="AW1274" s="14" t="s">
        <v>33</v>
      </c>
      <c r="AX1274" s="14" t="s">
        <v>77</v>
      </c>
      <c r="AY1274" s="259" t="s">
        <v>145</v>
      </c>
    </row>
    <row r="1275" s="16" customFormat="1">
      <c r="A1275" s="16"/>
      <c r="B1275" s="271"/>
      <c r="C1275" s="272"/>
      <c r="D1275" s="232" t="s">
        <v>161</v>
      </c>
      <c r="E1275" s="273" t="s">
        <v>1</v>
      </c>
      <c r="F1275" s="274" t="s">
        <v>244</v>
      </c>
      <c r="G1275" s="272"/>
      <c r="H1275" s="275">
        <v>19.649999999999999</v>
      </c>
      <c r="I1275" s="276"/>
      <c r="J1275" s="272"/>
      <c r="K1275" s="272"/>
      <c r="L1275" s="277"/>
      <c r="M1275" s="278"/>
      <c r="N1275" s="279"/>
      <c r="O1275" s="279"/>
      <c r="P1275" s="279"/>
      <c r="Q1275" s="279"/>
      <c r="R1275" s="279"/>
      <c r="S1275" s="279"/>
      <c r="T1275" s="280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1" t="s">
        <v>161</v>
      </c>
      <c r="AU1275" s="281" t="s">
        <v>86</v>
      </c>
      <c r="AV1275" s="16" t="s">
        <v>146</v>
      </c>
      <c r="AW1275" s="16" t="s">
        <v>33</v>
      </c>
      <c r="AX1275" s="16" t="s">
        <v>77</v>
      </c>
      <c r="AY1275" s="281" t="s">
        <v>145</v>
      </c>
    </row>
    <row r="1276" s="15" customFormat="1">
      <c r="A1276" s="15"/>
      <c r="B1276" s="260"/>
      <c r="C1276" s="261"/>
      <c r="D1276" s="232" t="s">
        <v>161</v>
      </c>
      <c r="E1276" s="262" t="s">
        <v>1</v>
      </c>
      <c r="F1276" s="263" t="s">
        <v>165</v>
      </c>
      <c r="G1276" s="261"/>
      <c r="H1276" s="264">
        <v>60.771999999999998</v>
      </c>
      <c r="I1276" s="265"/>
      <c r="J1276" s="261"/>
      <c r="K1276" s="261"/>
      <c r="L1276" s="266"/>
      <c r="M1276" s="267"/>
      <c r="N1276" s="268"/>
      <c r="O1276" s="268"/>
      <c r="P1276" s="268"/>
      <c r="Q1276" s="268"/>
      <c r="R1276" s="268"/>
      <c r="S1276" s="268"/>
      <c r="T1276" s="26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0" t="s">
        <v>161</v>
      </c>
      <c r="AU1276" s="270" t="s">
        <v>86</v>
      </c>
      <c r="AV1276" s="15" t="s">
        <v>155</v>
      </c>
      <c r="AW1276" s="15" t="s">
        <v>33</v>
      </c>
      <c r="AX1276" s="15" t="s">
        <v>14</v>
      </c>
      <c r="AY1276" s="270" t="s">
        <v>145</v>
      </c>
    </row>
    <row r="1277" s="2" customFormat="1" ht="16.5" customHeight="1">
      <c r="A1277" s="39"/>
      <c r="B1277" s="40"/>
      <c r="C1277" s="282" t="s">
        <v>1063</v>
      </c>
      <c r="D1277" s="282" t="s">
        <v>358</v>
      </c>
      <c r="E1277" s="283" t="s">
        <v>1064</v>
      </c>
      <c r="F1277" s="284" t="s">
        <v>1065</v>
      </c>
      <c r="G1277" s="285" t="s">
        <v>193</v>
      </c>
      <c r="H1277" s="286">
        <v>65.433999999999998</v>
      </c>
      <c r="I1277" s="287"/>
      <c r="J1277" s="288">
        <f>ROUND(I1277*H1277,2)</f>
        <v>0</v>
      </c>
      <c r="K1277" s="284" t="s">
        <v>154</v>
      </c>
      <c r="L1277" s="289"/>
      <c r="M1277" s="290" t="s">
        <v>1</v>
      </c>
      <c r="N1277" s="291" t="s">
        <v>42</v>
      </c>
      <c r="O1277" s="92"/>
      <c r="P1277" s="228">
        <f>O1277*H1277</f>
        <v>0</v>
      </c>
      <c r="Q1277" s="228">
        <v>0.00035</v>
      </c>
      <c r="R1277" s="228">
        <f>Q1277*H1277</f>
        <v>0.022901899999999999</v>
      </c>
      <c r="S1277" s="228">
        <v>0</v>
      </c>
      <c r="T1277" s="229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0" t="s">
        <v>425</v>
      </c>
      <c r="AT1277" s="230" t="s">
        <v>358</v>
      </c>
      <c r="AU1277" s="230" t="s">
        <v>86</v>
      </c>
      <c r="AY1277" s="18" t="s">
        <v>145</v>
      </c>
      <c r="BE1277" s="231">
        <f>IF(N1277="základní",J1277,0)</f>
        <v>0</v>
      </c>
      <c r="BF1277" s="231">
        <f>IF(N1277="snížená",J1277,0)</f>
        <v>0</v>
      </c>
      <c r="BG1277" s="231">
        <f>IF(N1277="zákl. přenesená",J1277,0)</f>
        <v>0</v>
      </c>
      <c r="BH1277" s="231">
        <f>IF(N1277="sníž. přenesená",J1277,0)</f>
        <v>0</v>
      </c>
      <c r="BI1277" s="231">
        <f>IF(N1277="nulová",J1277,0)</f>
        <v>0</v>
      </c>
      <c r="BJ1277" s="18" t="s">
        <v>14</v>
      </c>
      <c r="BK1277" s="231">
        <f>ROUND(I1277*H1277,2)</f>
        <v>0</v>
      </c>
      <c r="BL1277" s="18" t="s">
        <v>296</v>
      </c>
      <c r="BM1277" s="230" t="s">
        <v>1066</v>
      </c>
    </row>
    <row r="1278" s="2" customFormat="1">
      <c r="A1278" s="39"/>
      <c r="B1278" s="40"/>
      <c r="C1278" s="41"/>
      <c r="D1278" s="232" t="s">
        <v>157</v>
      </c>
      <c r="E1278" s="41"/>
      <c r="F1278" s="233" t="s">
        <v>1065</v>
      </c>
      <c r="G1278" s="41"/>
      <c r="H1278" s="41"/>
      <c r="I1278" s="234"/>
      <c r="J1278" s="41"/>
      <c r="K1278" s="41"/>
      <c r="L1278" s="45"/>
      <c r="M1278" s="235"/>
      <c r="N1278" s="236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157</v>
      </c>
      <c r="AU1278" s="18" t="s">
        <v>86</v>
      </c>
    </row>
    <row r="1279" s="13" customFormat="1">
      <c r="A1279" s="13"/>
      <c r="B1279" s="239"/>
      <c r="C1279" s="240"/>
      <c r="D1279" s="232" t="s">
        <v>161</v>
      </c>
      <c r="E1279" s="241" t="s">
        <v>1</v>
      </c>
      <c r="F1279" s="242" t="s">
        <v>1022</v>
      </c>
      <c r="G1279" s="240"/>
      <c r="H1279" s="241" t="s">
        <v>1</v>
      </c>
      <c r="I1279" s="243"/>
      <c r="J1279" s="240"/>
      <c r="K1279" s="240"/>
      <c r="L1279" s="244"/>
      <c r="M1279" s="245"/>
      <c r="N1279" s="246"/>
      <c r="O1279" s="246"/>
      <c r="P1279" s="246"/>
      <c r="Q1279" s="246"/>
      <c r="R1279" s="246"/>
      <c r="S1279" s="246"/>
      <c r="T1279" s="247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8" t="s">
        <v>161</v>
      </c>
      <c r="AU1279" s="248" t="s">
        <v>86</v>
      </c>
      <c r="AV1279" s="13" t="s">
        <v>14</v>
      </c>
      <c r="AW1279" s="13" t="s">
        <v>33</v>
      </c>
      <c r="AX1279" s="13" t="s">
        <v>77</v>
      </c>
      <c r="AY1279" s="248" t="s">
        <v>145</v>
      </c>
    </row>
    <row r="1280" s="13" customFormat="1">
      <c r="A1280" s="13"/>
      <c r="B1280" s="239"/>
      <c r="C1280" s="240"/>
      <c r="D1280" s="232" t="s">
        <v>161</v>
      </c>
      <c r="E1280" s="241" t="s">
        <v>1</v>
      </c>
      <c r="F1280" s="242" t="s">
        <v>1023</v>
      </c>
      <c r="G1280" s="240"/>
      <c r="H1280" s="241" t="s">
        <v>1</v>
      </c>
      <c r="I1280" s="243"/>
      <c r="J1280" s="240"/>
      <c r="K1280" s="240"/>
      <c r="L1280" s="244"/>
      <c r="M1280" s="245"/>
      <c r="N1280" s="246"/>
      <c r="O1280" s="246"/>
      <c r="P1280" s="246"/>
      <c r="Q1280" s="246"/>
      <c r="R1280" s="246"/>
      <c r="S1280" s="246"/>
      <c r="T1280" s="24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8" t="s">
        <v>161</v>
      </c>
      <c r="AU1280" s="248" t="s">
        <v>86</v>
      </c>
      <c r="AV1280" s="13" t="s">
        <v>14</v>
      </c>
      <c r="AW1280" s="13" t="s">
        <v>33</v>
      </c>
      <c r="AX1280" s="13" t="s">
        <v>77</v>
      </c>
      <c r="AY1280" s="248" t="s">
        <v>145</v>
      </c>
    </row>
    <row r="1281" s="13" customFormat="1">
      <c r="A1281" s="13"/>
      <c r="B1281" s="239"/>
      <c r="C1281" s="240"/>
      <c r="D1281" s="232" t="s">
        <v>161</v>
      </c>
      <c r="E1281" s="241" t="s">
        <v>1</v>
      </c>
      <c r="F1281" s="242" t="s">
        <v>1024</v>
      </c>
      <c r="G1281" s="240"/>
      <c r="H1281" s="241" t="s">
        <v>1</v>
      </c>
      <c r="I1281" s="243"/>
      <c r="J1281" s="240"/>
      <c r="K1281" s="240"/>
      <c r="L1281" s="244"/>
      <c r="M1281" s="245"/>
      <c r="N1281" s="246"/>
      <c r="O1281" s="246"/>
      <c r="P1281" s="246"/>
      <c r="Q1281" s="246"/>
      <c r="R1281" s="246"/>
      <c r="S1281" s="246"/>
      <c r="T1281" s="247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8" t="s">
        <v>161</v>
      </c>
      <c r="AU1281" s="248" t="s">
        <v>86</v>
      </c>
      <c r="AV1281" s="13" t="s">
        <v>14</v>
      </c>
      <c r="AW1281" s="13" t="s">
        <v>33</v>
      </c>
      <c r="AX1281" s="13" t="s">
        <v>77</v>
      </c>
      <c r="AY1281" s="248" t="s">
        <v>145</v>
      </c>
    </row>
    <row r="1282" s="13" customFormat="1">
      <c r="A1282" s="13"/>
      <c r="B1282" s="239"/>
      <c r="C1282" s="240"/>
      <c r="D1282" s="232" t="s">
        <v>161</v>
      </c>
      <c r="E1282" s="241" t="s">
        <v>1</v>
      </c>
      <c r="F1282" s="242" t="s">
        <v>1025</v>
      </c>
      <c r="G1282" s="240"/>
      <c r="H1282" s="241" t="s">
        <v>1</v>
      </c>
      <c r="I1282" s="243"/>
      <c r="J1282" s="240"/>
      <c r="K1282" s="240"/>
      <c r="L1282" s="244"/>
      <c r="M1282" s="245"/>
      <c r="N1282" s="246"/>
      <c r="O1282" s="246"/>
      <c r="P1282" s="246"/>
      <c r="Q1282" s="246"/>
      <c r="R1282" s="246"/>
      <c r="S1282" s="246"/>
      <c r="T1282" s="247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8" t="s">
        <v>161</v>
      </c>
      <c r="AU1282" s="248" t="s">
        <v>86</v>
      </c>
      <c r="AV1282" s="13" t="s">
        <v>14</v>
      </c>
      <c r="AW1282" s="13" t="s">
        <v>33</v>
      </c>
      <c r="AX1282" s="13" t="s">
        <v>77</v>
      </c>
      <c r="AY1282" s="248" t="s">
        <v>145</v>
      </c>
    </row>
    <row r="1283" s="13" customFormat="1">
      <c r="A1283" s="13"/>
      <c r="B1283" s="239"/>
      <c r="C1283" s="240"/>
      <c r="D1283" s="232" t="s">
        <v>161</v>
      </c>
      <c r="E1283" s="241" t="s">
        <v>1</v>
      </c>
      <c r="F1283" s="242" t="s">
        <v>1026</v>
      </c>
      <c r="G1283" s="240"/>
      <c r="H1283" s="241" t="s">
        <v>1</v>
      </c>
      <c r="I1283" s="243"/>
      <c r="J1283" s="240"/>
      <c r="K1283" s="240"/>
      <c r="L1283" s="244"/>
      <c r="M1283" s="245"/>
      <c r="N1283" s="246"/>
      <c r="O1283" s="246"/>
      <c r="P1283" s="246"/>
      <c r="Q1283" s="246"/>
      <c r="R1283" s="246"/>
      <c r="S1283" s="246"/>
      <c r="T1283" s="247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8" t="s">
        <v>161</v>
      </c>
      <c r="AU1283" s="248" t="s">
        <v>86</v>
      </c>
      <c r="AV1283" s="13" t="s">
        <v>14</v>
      </c>
      <c r="AW1283" s="13" t="s">
        <v>33</v>
      </c>
      <c r="AX1283" s="13" t="s">
        <v>77</v>
      </c>
      <c r="AY1283" s="248" t="s">
        <v>145</v>
      </c>
    </row>
    <row r="1284" s="13" customFormat="1">
      <c r="A1284" s="13"/>
      <c r="B1284" s="239"/>
      <c r="C1284" s="240"/>
      <c r="D1284" s="232" t="s">
        <v>161</v>
      </c>
      <c r="E1284" s="241" t="s">
        <v>1</v>
      </c>
      <c r="F1284" s="242" t="s">
        <v>1027</v>
      </c>
      <c r="G1284" s="240"/>
      <c r="H1284" s="241" t="s">
        <v>1</v>
      </c>
      <c r="I1284" s="243"/>
      <c r="J1284" s="240"/>
      <c r="K1284" s="240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8" t="s">
        <v>161</v>
      </c>
      <c r="AU1284" s="248" t="s">
        <v>86</v>
      </c>
      <c r="AV1284" s="13" t="s">
        <v>14</v>
      </c>
      <c r="AW1284" s="13" t="s">
        <v>33</v>
      </c>
      <c r="AX1284" s="13" t="s">
        <v>77</v>
      </c>
      <c r="AY1284" s="248" t="s">
        <v>145</v>
      </c>
    </row>
    <row r="1285" s="13" customFormat="1">
      <c r="A1285" s="13"/>
      <c r="B1285" s="239"/>
      <c r="C1285" s="240"/>
      <c r="D1285" s="232" t="s">
        <v>161</v>
      </c>
      <c r="E1285" s="241" t="s">
        <v>1</v>
      </c>
      <c r="F1285" s="242" t="s">
        <v>1028</v>
      </c>
      <c r="G1285" s="240"/>
      <c r="H1285" s="241" t="s">
        <v>1</v>
      </c>
      <c r="I1285" s="243"/>
      <c r="J1285" s="240"/>
      <c r="K1285" s="240"/>
      <c r="L1285" s="244"/>
      <c r="M1285" s="245"/>
      <c r="N1285" s="246"/>
      <c r="O1285" s="246"/>
      <c r="P1285" s="246"/>
      <c r="Q1285" s="246"/>
      <c r="R1285" s="246"/>
      <c r="S1285" s="246"/>
      <c r="T1285" s="247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8" t="s">
        <v>161</v>
      </c>
      <c r="AU1285" s="248" t="s">
        <v>86</v>
      </c>
      <c r="AV1285" s="13" t="s">
        <v>14</v>
      </c>
      <c r="AW1285" s="13" t="s">
        <v>33</v>
      </c>
      <c r="AX1285" s="13" t="s">
        <v>77</v>
      </c>
      <c r="AY1285" s="248" t="s">
        <v>145</v>
      </c>
    </row>
    <row r="1286" s="13" customFormat="1">
      <c r="A1286" s="13"/>
      <c r="B1286" s="239"/>
      <c r="C1286" s="240"/>
      <c r="D1286" s="232" t="s">
        <v>161</v>
      </c>
      <c r="E1286" s="241" t="s">
        <v>1</v>
      </c>
      <c r="F1286" s="242" t="s">
        <v>162</v>
      </c>
      <c r="G1286" s="240"/>
      <c r="H1286" s="241" t="s">
        <v>1</v>
      </c>
      <c r="I1286" s="243"/>
      <c r="J1286" s="240"/>
      <c r="K1286" s="240"/>
      <c r="L1286" s="244"/>
      <c r="M1286" s="245"/>
      <c r="N1286" s="246"/>
      <c r="O1286" s="246"/>
      <c r="P1286" s="246"/>
      <c r="Q1286" s="246"/>
      <c r="R1286" s="246"/>
      <c r="S1286" s="246"/>
      <c r="T1286" s="24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8" t="s">
        <v>161</v>
      </c>
      <c r="AU1286" s="248" t="s">
        <v>86</v>
      </c>
      <c r="AV1286" s="13" t="s">
        <v>14</v>
      </c>
      <c r="AW1286" s="13" t="s">
        <v>33</v>
      </c>
      <c r="AX1286" s="13" t="s">
        <v>77</v>
      </c>
      <c r="AY1286" s="248" t="s">
        <v>145</v>
      </c>
    </row>
    <row r="1287" s="13" customFormat="1">
      <c r="A1287" s="13"/>
      <c r="B1287" s="239"/>
      <c r="C1287" s="240"/>
      <c r="D1287" s="232" t="s">
        <v>161</v>
      </c>
      <c r="E1287" s="241" t="s">
        <v>1</v>
      </c>
      <c r="F1287" s="242" t="s">
        <v>245</v>
      </c>
      <c r="G1287" s="240"/>
      <c r="H1287" s="241" t="s">
        <v>1</v>
      </c>
      <c r="I1287" s="243"/>
      <c r="J1287" s="240"/>
      <c r="K1287" s="240"/>
      <c r="L1287" s="244"/>
      <c r="M1287" s="245"/>
      <c r="N1287" s="246"/>
      <c r="O1287" s="246"/>
      <c r="P1287" s="246"/>
      <c r="Q1287" s="246"/>
      <c r="R1287" s="246"/>
      <c r="S1287" s="246"/>
      <c r="T1287" s="247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8" t="s">
        <v>161</v>
      </c>
      <c r="AU1287" s="248" t="s">
        <v>86</v>
      </c>
      <c r="AV1287" s="13" t="s">
        <v>14</v>
      </c>
      <c r="AW1287" s="13" t="s">
        <v>33</v>
      </c>
      <c r="AX1287" s="13" t="s">
        <v>77</v>
      </c>
      <c r="AY1287" s="248" t="s">
        <v>145</v>
      </c>
    </row>
    <row r="1288" s="14" customFormat="1">
      <c r="A1288" s="14"/>
      <c r="B1288" s="249"/>
      <c r="C1288" s="250"/>
      <c r="D1288" s="232" t="s">
        <v>161</v>
      </c>
      <c r="E1288" s="251" t="s">
        <v>1</v>
      </c>
      <c r="F1288" s="252" t="s">
        <v>1067</v>
      </c>
      <c r="G1288" s="250"/>
      <c r="H1288" s="253">
        <v>22.193000000000001</v>
      </c>
      <c r="I1288" s="254"/>
      <c r="J1288" s="250"/>
      <c r="K1288" s="250"/>
      <c r="L1288" s="255"/>
      <c r="M1288" s="256"/>
      <c r="N1288" s="257"/>
      <c r="O1288" s="257"/>
      <c r="P1288" s="257"/>
      <c r="Q1288" s="257"/>
      <c r="R1288" s="257"/>
      <c r="S1288" s="257"/>
      <c r="T1288" s="25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9" t="s">
        <v>161</v>
      </c>
      <c r="AU1288" s="259" t="s">
        <v>86</v>
      </c>
      <c r="AV1288" s="14" t="s">
        <v>86</v>
      </c>
      <c r="AW1288" s="14" t="s">
        <v>33</v>
      </c>
      <c r="AX1288" s="14" t="s">
        <v>77</v>
      </c>
      <c r="AY1288" s="259" t="s">
        <v>145</v>
      </c>
    </row>
    <row r="1289" s="14" customFormat="1">
      <c r="A1289" s="14"/>
      <c r="B1289" s="249"/>
      <c r="C1289" s="250"/>
      <c r="D1289" s="232" t="s">
        <v>161</v>
      </c>
      <c r="E1289" s="251" t="s">
        <v>1</v>
      </c>
      <c r="F1289" s="252" t="s">
        <v>1057</v>
      </c>
      <c r="G1289" s="250"/>
      <c r="H1289" s="253">
        <v>-3.3999999999999999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9" t="s">
        <v>161</v>
      </c>
      <c r="AU1289" s="259" t="s">
        <v>86</v>
      </c>
      <c r="AV1289" s="14" t="s">
        <v>86</v>
      </c>
      <c r="AW1289" s="14" t="s">
        <v>33</v>
      </c>
      <c r="AX1289" s="14" t="s">
        <v>77</v>
      </c>
      <c r="AY1289" s="259" t="s">
        <v>145</v>
      </c>
    </row>
    <row r="1290" s="16" customFormat="1">
      <c r="A1290" s="16"/>
      <c r="B1290" s="271"/>
      <c r="C1290" s="272"/>
      <c r="D1290" s="232" t="s">
        <v>161</v>
      </c>
      <c r="E1290" s="273" t="s">
        <v>1</v>
      </c>
      <c r="F1290" s="274" t="s">
        <v>244</v>
      </c>
      <c r="G1290" s="272"/>
      <c r="H1290" s="275">
        <v>18.792999999999999</v>
      </c>
      <c r="I1290" s="276"/>
      <c r="J1290" s="272"/>
      <c r="K1290" s="272"/>
      <c r="L1290" s="277"/>
      <c r="M1290" s="278"/>
      <c r="N1290" s="279"/>
      <c r="O1290" s="279"/>
      <c r="P1290" s="279"/>
      <c r="Q1290" s="279"/>
      <c r="R1290" s="279"/>
      <c r="S1290" s="279"/>
      <c r="T1290" s="280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281" t="s">
        <v>161</v>
      </c>
      <c r="AU1290" s="281" t="s">
        <v>86</v>
      </c>
      <c r="AV1290" s="16" t="s">
        <v>146</v>
      </c>
      <c r="AW1290" s="16" t="s">
        <v>33</v>
      </c>
      <c r="AX1290" s="16" t="s">
        <v>77</v>
      </c>
      <c r="AY1290" s="281" t="s">
        <v>145</v>
      </c>
    </row>
    <row r="1291" s="13" customFormat="1">
      <c r="A1291" s="13"/>
      <c r="B1291" s="239"/>
      <c r="C1291" s="240"/>
      <c r="D1291" s="232" t="s">
        <v>161</v>
      </c>
      <c r="E1291" s="241" t="s">
        <v>1</v>
      </c>
      <c r="F1291" s="242" t="s">
        <v>263</v>
      </c>
      <c r="G1291" s="240"/>
      <c r="H1291" s="241" t="s">
        <v>1</v>
      </c>
      <c r="I1291" s="243"/>
      <c r="J1291" s="240"/>
      <c r="K1291" s="240"/>
      <c r="L1291" s="244"/>
      <c r="M1291" s="245"/>
      <c r="N1291" s="246"/>
      <c r="O1291" s="246"/>
      <c r="P1291" s="246"/>
      <c r="Q1291" s="246"/>
      <c r="R1291" s="246"/>
      <c r="S1291" s="246"/>
      <c r="T1291" s="247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8" t="s">
        <v>161</v>
      </c>
      <c r="AU1291" s="248" t="s">
        <v>86</v>
      </c>
      <c r="AV1291" s="13" t="s">
        <v>14</v>
      </c>
      <c r="AW1291" s="13" t="s">
        <v>33</v>
      </c>
      <c r="AX1291" s="13" t="s">
        <v>77</v>
      </c>
      <c r="AY1291" s="248" t="s">
        <v>145</v>
      </c>
    </row>
    <row r="1292" s="14" customFormat="1">
      <c r="A1292" s="14"/>
      <c r="B1292" s="249"/>
      <c r="C1292" s="250"/>
      <c r="D1292" s="232" t="s">
        <v>161</v>
      </c>
      <c r="E1292" s="251" t="s">
        <v>1</v>
      </c>
      <c r="F1292" s="252" t="s">
        <v>1068</v>
      </c>
      <c r="G1292" s="250"/>
      <c r="H1292" s="253">
        <v>18.27</v>
      </c>
      <c r="I1292" s="254"/>
      <c r="J1292" s="250"/>
      <c r="K1292" s="250"/>
      <c r="L1292" s="255"/>
      <c r="M1292" s="256"/>
      <c r="N1292" s="257"/>
      <c r="O1292" s="257"/>
      <c r="P1292" s="257"/>
      <c r="Q1292" s="257"/>
      <c r="R1292" s="257"/>
      <c r="S1292" s="257"/>
      <c r="T1292" s="25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9" t="s">
        <v>161</v>
      </c>
      <c r="AU1292" s="259" t="s">
        <v>86</v>
      </c>
      <c r="AV1292" s="14" t="s">
        <v>86</v>
      </c>
      <c r="AW1292" s="14" t="s">
        <v>33</v>
      </c>
      <c r="AX1292" s="14" t="s">
        <v>77</v>
      </c>
      <c r="AY1292" s="259" t="s">
        <v>145</v>
      </c>
    </row>
    <row r="1293" s="14" customFormat="1">
      <c r="A1293" s="14"/>
      <c r="B1293" s="249"/>
      <c r="C1293" s="250"/>
      <c r="D1293" s="232" t="s">
        <v>161</v>
      </c>
      <c r="E1293" s="251" t="s">
        <v>1</v>
      </c>
      <c r="F1293" s="252" t="s">
        <v>1059</v>
      </c>
      <c r="G1293" s="250"/>
      <c r="H1293" s="253">
        <v>-1.6000000000000001</v>
      </c>
      <c r="I1293" s="254"/>
      <c r="J1293" s="250"/>
      <c r="K1293" s="250"/>
      <c r="L1293" s="255"/>
      <c r="M1293" s="256"/>
      <c r="N1293" s="257"/>
      <c r="O1293" s="257"/>
      <c r="P1293" s="257"/>
      <c r="Q1293" s="257"/>
      <c r="R1293" s="257"/>
      <c r="S1293" s="257"/>
      <c r="T1293" s="25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9" t="s">
        <v>161</v>
      </c>
      <c r="AU1293" s="259" t="s">
        <v>86</v>
      </c>
      <c r="AV1293" s="14" t="s">
        <v>86</v>
      </c>
      <c r="AW1293" s="14" t="s">
        <v>33</v>
      </c>
      <c r="AX1293" s="14" t="s">
        <v>77</v>
      </c>
      <c r="AY1293" s="259" t="s">
        <v>145</v>
      </c>
    </row>
    <row r="1294" s="16" customFormat="1">
      <c r="A1294" s="16"/>
      <c r="B1294" s="271"/>
      <c r="C1294" s="272"/>
      <c r="D1294" s="232" t="s">
        <v>161</v>
      </c>
      <c r="E1294" s="273" t="s">
        <v>1</v>
      </c>
      <c r="F1294" s="274" t="s">
        <v>244</v>
      </c>
      <c r="G1294" s="272"/>
      <c r="H1294" s="275">
        <v>16.670000000000002</v>
      </c>
      <c r="I1294" s="276"/>
      <c r="J1294" s="272"/>
      <c r="K1294" s="272"/>
      <c r="L1294" s="277"/>
      <c r="M1294" s="278"/>
      <c r="N1294" s="279"/>
      <c r="O1294" s="279"/>
      <c r="P1294" s="279"/>
      <c r="Q1294" s="279"/>
      <c r="R1294" s="279"/>
      <c r="S1294" s="279"/>
      <c r="T1294" s="280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81" t="s">
        <v>161</v>
      </c>
      <c r="AU1294" s="281" t="s">
        <v>86</v>
      </c>
      <c r="AV1294" s="16" t="s">
        <v>146</v>
      </c>
      <c r="AW1294" s="16" t="s">
        <v>33</v>
      </c>
      <c r="AX1294" s="16" t="s">
        <v>77</v>
      </c>
      <c r="AY1294" s="281" t="s">
        <v>145</v>
      </c>
    </row>
    <row r="1295" s="13" customFormat="1">
      <c r="A1295" s="13"/>
      <c r="B1295" s="239"/>
      <c r="C1295" s="240"/>
      <c r="D1295" s="232" t="s">
        <v>161</v>
      </c>
      <c r="E1295" s="241" t="s">
        <v>1</v>
      </c>
      <c r="F1295" s="242" t="s">
        <v>265</v>
      </c>
      <c r="G1295" s="240"/>
      <c r="H1295" s="241" t="s">
        <v>1</v>
      </c>
      <c r="I1295" s="243"/>
      <c r="J1295" s="240"/>
      <c r="K1295" s="240"/>
      <c r="L1295" s="244"/>
      <c r="M1295" s="245"/>
      <c r="N1295" s="246"/>
      <c r="O1295" s="246"/>
      <c r="P1295" s="246"/>
      <c r="Q1295" s="246"/>
      <c r="R1295" s="246"/>
      <c r="S1295" s="246"/>
      <c r="T1295" s="247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8" t="s">
        <v>161</v>
      </c>
      <c r="AU1295" s="248" t="s">
        <v>86</v>
      </c>
      <c r="AV1295" s="13" t="s">
        <v>14</v>
      </c>
      <c r="AW1295" s="13" t="s">
        <v>33</v>
      </c>
      <c r="AX1295" s="13" t="s">
        <v>77</v>
      </c>
      <c r="AY1295" s="248" t="s">
        <v>145</v>
      </c>
    </row>
    <row r="1296" s="14" customFormat="1">
      <c r="A1296" s="14"/>
      <c r="B1296" s="249"/>
      <c r="C1296" s="250"/>
      <c r="D1296" s="232" t="s">
        <v>161</v>
      </c>
      <c r="E1296" s="251" t="s">
        <v>1</v>
      </c>
      <c r="F1296" s="252" t="s">
        <v>1069</v>
      </c>
      <c r="G1296" s="250"/>
      <c r="H1296" s="253">
        <v>8.9100000000000001</v>
      </c>
      <c r="I1296" s="254"/>
      <c r="J1296" s="250"/>
      <c r="K1296" s="250"/>
      <c r="L1296" s="255"/>
      <c r="M1296" s="256"/>
      <c r="N1296" s="257"/>
      <c r="O1296" s="257"/>
      <c r="P1296" s="257"/>
      <c r="Q1296" s="257"/>
      <c r="R1296" s="257"/>
      <c r="S1296" s="257"/>
      <c r="T1296" s="258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9" t="s">
        <v>161</v>
      </c>
      <c r="AU1296" s="259" t="s">
        <v>86</v>
      </c>
      <c r="AV1296" s="14" t="s">
        <v>86</v>
      </c>
      <c r="AW1296" s="14" t="s">
        <v>33</v>
      </c>
      <c r="AX1296" s="14" t="s">
        <v>77</v>
      </c>
      <c r="AY1296" s="259" t="s">
        <v>145</v>
      </c>
    </row>
    <row r="1297" s="14" customFormat="1">
      <c r="A1297" s="14"/>
      <c r="B1297" s="249"/>
      <c r="C1297" s="250"/>
      <c r="D1297" s="232" t="s">
        <v>161</v>
      </c>
      <c r="E1297" s="251" t="s">
        <v>1</v>
      </c>
      <c r="F1297" s="252" t="s">
        <v>1061</v>
      </c>
      <c r="G1297" s="250"/>
      <c r="H1297" s="253">
        <v>-0.90000000000000002</v>
      </c>
      <c r="I1297" s="254"/>
      <c r="J1297" s="250"/>
      <c r="K1297" s="250"/>
      <c r="L1297" s="255"/>
      <c r="M1297" s="256"/>
      <c r="N1297" s="257"/>
      <c r="O1297" s="257"/>
      <c r="P1297" s="257"/>
      <c r="Q1297" s="257"/>
      <c r="R1297" s="257"/>
      <c r="S1297" s="257"/>
      <c r="T1297" s="25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9" t="s">
        <v>161</v>
      </c>
      <c r="AU1297" s="259" t="s">
        <v>86</v>
      </c>
      <c r="AV1297" s="14" t="s">
        <v>86</v>
      </c>
      <c r="AW1297" s="14" t="s">
        <v>33</v>
      </c>
      <c r="AX1297" s="14" t="s">
        <v>77</v>
      </c>
      <c r="AY1297" s="259" t="s">
        <v>145</v>
      </c>
    </row>
    <row r="1298" s="16" customFormat="1">
      <c r="A1298" s="16"/>
      <c r="B1298" s="271"/>
      <c r="C1298" s="272"/>
      <c r="D1298" s="232" t="s">
        <v>161</v>
      </c>
      <c r="E1298" s="273" t="s">
        <v>1</v>
      </c>
      <c r="F1298" s="274" t="s">
        <v>244</v>
      </c>
      <c r="G1298" s="272"/>
      <c r="H1298" s="275">
        <v>8.0099999999999998</v>
      </c>
      <c r="I1298" s="276"/>
      <c r="J1298" s="272"/>
      <c r="K1298" s="272"/>
      <c r="L1298" s="277"/>
      <c r="M1298" s="278"/>
      <c r="N1298" s="279"/>
      <c r="O1298" s="279"/>
      <c r="P1298" s="279"/>
      <c r="Q1298" s="279"/>
      <c r="R1298" s="279"/>
      <c r="S1298" s="279"/>
      <c r="T1298" s="280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T1298" s="281" t="s">
        <v>161</v>
      </c>
      <c r="AU1298" s="281" t="s">
        <v>86</v>
      </c>
      <c r="AV1298" s="16" t="s">
        <v>146</v>
      </c>
      <c r="AW1298" s="16" t="s">
        <v>33</v>
      </c>
      <c r="AX1298" s="16" t="s">
        <v>77</v>
      </c>
      <c r="AY1298" s="281" t="s">
        <v>145</v>
      </c>
    </row>
    <row r="1299" s="13" customFormat="1">
      <c r="A1299" s="13"/>
      <c r="B1299" s="239"/>
      <c r="C1299" s="240"/>
      <c r="D1299" s="232" t="s">
        <v>161</v>
      </c>
      <c r="E1299" s="241" t="s">
        <v>1</v>
      </c>
      <c r="F1299" s="242" t="s">
        <v>246</v>
      </c>
      <c r="G1299" s="240"/>
      <c r="H1299" s="241" t="s">
        <v>1</v>
      </c>
      <c r="I1299" s="243"/>
      <c r="J1299" s="240"/>
      <c r="K1299" s="240"/>
      <c r="L1299" s="244"/>
      <c r="M1299" s="245"/>
      <c r="N1299" s="246"/>
      <c r="O1299" s="246"/>
      <c r="P1299" s="246"/>
      <c r="Q1299" s="246"/>
      <c r="R1299" s="246"/>
      <c r="S1299" s="246"/>
      <c r="T1299" s="247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8" t="s">
        <v>161</v>
      </c>
      <c r="AU1299" s="248" t="s">
        <v>86</v>
      </c>
      <c r="AV1299" s="13" t="s">
        <v>14</v>
      </c>
      <c r="AW1299" s="13" t="s">
        <v>33</v>
      </c>
      <c r="AX1299" s="13" t="s">
        <v>77</v>
      </c>
      <c r="AY1299" s="248" t="s">
        <v>145</v>
      </c>
    </row>
    <row r="1300" s="14" customFormat="1">
      <c r="A1300" s="14"/>
      <c r="B1300" s="249"/>
      <c r="C1300" s="250"/>
      <c r="D1300" s="232" t="s">
        <v>161</v>
      </c>
      <c r="E1300" s="251" t="s">
        <v>1</v>
      </c>
      <c r="F1300" s="252" t="s">
        <v>1070</v>
      </c>
      <c r="G1300" s="250"/>
      <c r="H1300" s="253">
        <v>21.577999999999999</v>
      </c>
      <c r="I1300" s="254"/>
      <c r="J1300" s="250"/>
      <c r="K1300" s="250"/>
      <c r="L1300" s="255"/>
      <c r="M1300" s="256"/>
      <c r="N1300" s="257"/>
      <c r="O1300" s="257"/>
      <c r="P1300" s="257"/>
      <c r="Q1300" s="257"/>
      <c r="R1300" s="257"/>
      <c r="S1300" s="257"/>
      <c r="T1300" s="258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9" t="s">
        <v>161</v>
      </c>
      <c r="AU1300" s="259" t="s">
        <v>86</v>
      </c>
      <c r="AV1300" s="14" t="s">
        <v>86</v>
      </c>
      <c r="AW1300" s="14" t="s">
        <v>33</v>
      </c>
      <c r="AX1300" s="14" t="s">
        <v>77</v>
      </c>
      <c r="AY1300" s="259" t="s">
        <v>145</v>
      </c>
    </row>
    <row r="1301" s="14" customFormat="1">
      <c r="A1301" s="14"/>
      <c r="B1301" s="249"/>
      <c r="C1301" s="250"/>
      <c r="D1301" s="232" t="s">
        <v>161</v>
      </c>
      <c r="E1301" s="251" t="s">
        <v>1</v>
      </c>
      <c r="F1301" s="252" t="s">
        <v>1061</v>
      </c>
      <c r="G1301" s="250"/>
      <c r="H1301" s="253">
        <v>-0.90000000000000002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161</v>
      </c>
      <c r="AU1301" s="259" t="s">
        <v>86</v>
      </c>
      <c r="AV1301" s="14" t="s">
        <v>86</v>
      </c>
      <c r="AW1301" s="14" t="s">
        <v>33</v>
      </c>
      <c r="AX1301" s="14" t="s">
        <v>77</v>
      </c>
      <c r="AY1301" s="259" t="s">
        <v>145</v>
      </c>
    </row>
    <row r="1302" s="16" customFormat="1">
      <c r="A1302" s="16"/>
      <c r="B1302" s="271"/>
      <c r="C1302" s="272"/>
      <c r="D1302" s="232" t="s">
        <v>161</v>
      </c>
      <c r="E1302" s="273" t="s">
        <v>1</v>
      </c>
      <c r="F1302" s="274" t="s">
        <v>244</v>
      </c>
      <c r="G1302" s="272"/>
      <c r="H1302" s="275">
        <v>20.678000000000001</v>
      </c>
      <c r="I1302" s="276"/>
      <c r="J1302" s="272"/>
      <c r="K1302" s="272"/>
      <c r="L1302" s="277"/>
      <c r="M1302" s="278"/>
      <c r="N1302" s="279"/>
      <c r="O1302" s="279"/>
      <c r="P1302" s="279"/>
      <c r="Q1302" s="279"/>
      <c r="R1302" s="279"/>
      <c r="S1302" s="279"/>
      <c r="T1302" s="280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81" t="s">
        <v>161</v>
      </c>
      <c r="AU1302" s="281" t="s">
        <v>86</v>
      </c>
      <c r="AV1302" s="16" t="s">
        <v>146</v>
      </c>
      <c r="AW1302" s="16" t="s">
        <v>33</v>
      </c>
      <c r="AX1302" s="16" t="s">
        <v>77</v>
      </c>
      <c r="AY1302" s="281" t="s">
        <v>145</v>
      </c>
    </row>
    <row r="1303" s="15" customFormat="1">
      <c r="A1303" s="15"/>
      <c r="B1303" s="260"/>
      <c r="C1303" s="261"/>
      <c r="D1303" s="232" t="s">
        <v>161</v>
      </c>
      <c r="E1303" s="262" t="s">
        <v>1</v>
      </c>
      <c r="F1303" s="263" t="s">
        <v>165</v>
      </c>
      <c r="G1303" s="261"/>
      <c r="H1303" s="264">
        <v>64.150999999999996</v>
      </c>
      <c r="I1303" s="265"/>
      <c r="J1303" s="261"/>
      <c r="K1303" s="261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161</v>
      </c>
      <c r="AU1303" s="270" t="s">
        <v>86</v>
      </c>
      <c r="AV1303" s="15" t="s">
        <v>155</v>
      </c>
      <c r="AW1303" s="15" t="s">
        <v>33</v>
      </c>
      <c r="AX1303" s="15" t="s">
        <v>14</v>
      </c>
      <c r="AY1303" s="270" t="s">
        <v>145</v>
      </c>
    </row>
    <row r="1304" s="14" customFormat="1">
      <c r="A1304" s="14"/>
      <c r="B1304" s="249"/>
      <c r="C1304" s="250"/>
      <c r="D1304" s="232" t="s">
        <v>161</v>
      </c>
      <c r="E1304" s="250"/>
      <c r="F1304" s="252" t="s">
        <v>1071</v>
      </c>
      <c r="G1304" s="250"/>
      <c r="H1304" s="253">
        <v>65.433999999999998</v>
      </c>
      <c r="I1304" s="254"/>
      <c r="J1304" s="250"/>
      <c r="K1304" s="250"/>
      <c r="L1304" s="255"/>
      <c r="M1304" s="256"/>
      <c r="N1304" s="257"/>
      <c r="O1304" s="257"/>
      <c r="P1304" s="257"/>
      <c r="Q1304" s="257"/>
      <c r="R1304" s="257"/>
      <c r="S1304" s="257"/>
      <c r="T1304" s="258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9" t="s">
        <v>161</v>
      </c>
      <c r="AU1304" s="259" t="s">
        <v>86</v>
      </c>
      <c r="AV1304" s="14" t="s">
        <v>86</v>
      </c>
      <c r="AW1304" s="14" t="s">
        <v>4</v>
      </c>
      <c r="AX1304" s="14" t="s">
        <v>14</v>
      </c>
      <c r="AY1304" s="259" t="s">
        <v>145</v>
      </c>
    </row>
    <row r="1305" s="2" customFormat="1" ht="16.5" customHeight="1">
      <c r="A1305" s="39"/>
      <c r="B1305" s="40"/>
      <c r="C1305" s="219" t="s">
        <v>1072</v>
      </c>
      <c r="D1305" s="219" t="s">
        <v>150</v>
      </c>
      <c r="E1305" s="220" t="s">
        <v>1073</v>
      </c>
      <c r="F1305" s="221" t="s">
        <v>1074</v>
      </c>
      <c r="G1305" s="222" t="s">
        <v>193</v>
      </c>
      <c r="H1305" s="223">
        <v>4.7000000000000002</v>
      </c>
      <c r="I1305" s="224"/>
      <c r="J1305" s="225">
        <f>ROUND(I1305*H1305,2)</f>
        <v>0</v>
      </c>
      <c r="K1305" s="221" t="s">
        <v>154</v>
      </c>
      <c r="L1305" s="45"/>
      <c r="M1305" s="226" t="s">
        <v>1</v>
      </c>
      <c r="N1305" s="227" t="s">
        <v>42</v>
      </c>
      <c r="O1305" s="92"/>
      <c r="P1305" s="228">
        <f>O1305*H1305</f>
        <v>0</v>
      </c>
      <c r="Q1305" s="228">
        <v>0</v>
      </c>
      <c r="R1305" s="228">
        <f>Q1305*H1305</f>
        <v>0</v>
      </c>
      <c r="S1305" s="228">
        <v>0</v>
      </c>
      <c r="T1305" s="229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0" t="s">
        <v>296</v>
      </c>
      <c r="AT1305" s="230" t="s">
        <v>150</v>
      </c>
      <c r="AU1305" s="230" t="s">
        <v>86</v>
      </c>
      <c r="AY1305" s="18" t="s">
        <v>145</v>
      </c>
      <c r="BE1305" s="231">
        <f>IF(N1305="základní",J1305,0)</f>
        <v>0</v>
      </c>
      <c r="BF1305" s="231">
        <f>IF(N1305="snížená",J1305,0)</f>
        <v>0</v>
      </c>
      <c r="BG1305" s="231">
        <f>IF(N1305="zákl. přenesená",J1305,0)</f>
        <v>0</v>
      </c>
      <c r="BH1305" s="231">
        <f>IF(N1305="sníž. přenesená",J1305,0)</f>
        <v>0</v>
      </c>
      <c r="BI1305" s="231">
        <f>IF(N1305="nulová",J1305,0)</f>
        <v>0</v>
      </c>
      <c r="BJ1305" s="18" t="s">
        <v>14</v>
      </c>
      <c r="BK1305" s="231">
        <f>ROUND(I1305*H1305,2)</f>
        <v>0</v>
      </c>
      <c r="BL1305" s="18" t="s">
        <v>296</v>
      </c>
      <c r="BM1305" s="230" t="s">
        <v>1075</v>
      </c>
    </row>
    <row r="1306" s="2" customFormat="1">
      <c r="A1306" s="39"/>
      <c r="B1306" s="40"/>
      <c r="C1306" s="41"/>
      <c r="D1306" s="232" t="s">
        <v>157</v>
      </c>
      <c r="E1306" s="41"/>
      <c r="F1306" s="233" t="s">
        <v>1076</v>
      </c>
      <c r="G1306" s="41"/>
      <c r="H1306" s="41"/>
      <c r="I1306" s="234"/>
      <c r="J1306" s="41"/>
      <c r="K1306" s="41"/>
      <c r="L1306" s="45"/>
      <c r="M1306" s="235"/>
      <c r="N1306" s="236"/>
      <c r="O1306" s="92"/>
      <c r="P1306" s="92"/>
      <c r="Q1306" s="92"/>
      <c r="R1306" s="92"/>
      <c r="S1306" s="92"/>
      <c r="T1306" s="93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T1306" s="18" t="s">
        <v>157</v>
      </c>
      <c r="AU1306" s="18" t="s">
        <v>86</v>
      </c>
    </row>
    <row r="1307" s="2" customFormat="1">
      <c r="A1307" s="39"/>
      <c r="B1307" s="40"/>
      <c r="C1307" s="41"/>
      <c r="D1307" s="237" t="s">
        <v>159</v>
      </c>
      <c r="E1307" s="41"/>
      <c r="F1307" s="238" t="s">
        <v>1077</v>
      </c>
      <c r="G1307" s="41"/>
      <c r="H1307" s="41"/>
      <c r="I1307" s="234"/>
      <c r="J1307" s="41"/>
      <c r="K1307" s="41"/>
      <c r="L1307" s="45"/>
      <c r="M1307" s="235"/>
      <c r="N1307" s="236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159</v>
      </c>
      <c r="AU1307" s="18" t="s">
        <v>86</v>
      </c>
    </row>
    <row r="1308" s="13" customFormat="1">
      <c r="A1308" s="13"/>
      <c r="B1308" s="239"/>
      <c r="C1308" s="240"/>
      <c r="D1308" s="232" t="s">
        <v>161</v>
      </c>
      <c r="E1308" s="241" t="s">
        <v>1</v>
      </c>
      <c r="F1308" s="242" t="s">
        <v>162</v>
      </c>
      <c r="G1308" s="240"/>
      <c r="H1308" s="241" t="s">
        <v>1</v>
      </c>
      <c r="I1308" s="243"/>
      <c r="J1308" s="240"/>
      <c r="K1308" s="240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8" t="s">
        <v>161</v>
      </c>
      <c r="AU1308" s="248" t="s">
        <v>86</v>
      </c>
      <c r="AV1308" s="13" t="s">
        <v>14</v>
      </c>
      <c r="AW1308" s="13" t="s">
        <v>33</v>
      </c>
      <c r="AX1308" s="13" t="s">
        <v>77</v>
      </c>
      <c r="AY1308" s="248" t="s">
        <v>145</v>
      </c>
    </row>
    <row r="1309" s="13" customFormat="1">
      <c r="A1309" s="13"/>
      <c r="B1309" s="239"/>
      <c r="C1309" s="240"/>
      <c r="D1309" s="232" t="s">
        <v>161</v>
      </c>
      <c r="E1309" s="241" t="s">
        <v>1</v>
      </c>
      <c r="F1309" s="242" t="s">
        <v>459</v>
      </c>
      <c r="G1309" s="240"/>
      <c r="H1309" s="241" t="s">
        <v>1</v>
      </c>
      <c r="I1309" s="243"/>
      <c r="J1309" s="240"/>
      <c r="K1309" s="240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8" t="s">
        <v>161</v>
      </c>
      <c r="AU1309" s="248" t="s">
        <v>86</v>
      </c>
      <c r="AV1309" s="13" t="s">
        <v>14</v>
      </c>
      <c r="AW1309" s="13" t="s">
        <v>33</v>
      </c>
      <c r="AX1309" s="13" t="s">
        <v>77</v>
      </c>
      <c r="AY1309" s="248" t="s">
        <v>145</v>
      </c>
    </row>
    <row r="1310" s="14" customFormat="1">
      <c r="A1310" s="14"/>
      <c r="B1310" s="249"/>
      <c r="C1310" s="250"/>
      <c r="D1310" s="232" t="s">
        <v>161</v>
      </c>
      <c r="E1310" s="251" t="s">
        <v>1</v>
      </c>
      <c r="F1310" s="252" t="s">
        <v>1078</v>
      </c>
      <c r="G1310" s="250"/>
      <c r="H1310" s="253">
        <v>0.90000000000000002</v>
      </c>
      <c r="I1310" s="254"/>
      <c r="J1310" s="250"/>
      <c r="K1310" s="250"/>
      <c r="L1310" s="255"/>
      <c r="M1310" s="256"/>
      <c r="N1310" s="257"/>
      <c r="O1310" s="257"/>
      <c r="P1310" s="257"/>
      <c r="Q1310" s="257"/>
      <c r="R1310" s="257"/>
      <c r="S1310" s="257"/>
      <c r="T1310" s="25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9" t="s">
        <v>161</v>
      </c>
      <c r="AU1310" s="259" t="s">
        <v>86</v>
      </c>
      <c r="AV1310" s="14" t="s">
        <v>86</v>
      </c>
      <c r="AW1310" s="14" t="s">
        <v>33</v>
      </c>
      <c r="AX1310" s="14" t="s">
        <v>77</v>
      </c>
      <c r="AY1310" s="259" t="s">
        <v>145</v>
      </c>
    </row>
    <row r="1311" s="13" customFormat="1">
      <c r="A1311" s="13"/>
      <c r="B1311" s="239"/>
      <c r="C1311" s="240"/>
      <c r="D1311" s="232" t="s">
        <v>161</v>
      </c>
      <c r="E1311" s="241" t="s">
        <v>1</v>
      </c>
      <c r="F1311" s="242" t="s">
        <v>460</v>
      </c>
      <c r="G1311" s="240"/>
      <c r="H1311" s="241" t="s">
        <v>1</v>
      </c>
      <c r="I1311" s="243"/>
      <c r="J1311" s="240"/>
      <c r="K1311" s="240"/>
      <c r="L1311" s="244"/>
      <c r="M1311" s="245"/>
      <c r="N1311" s="246"/>
      <c r="O1311" s="246"/>
      <c r="P1311" s="246"/>
      <c r="Q1311" s="246"/>
      <c r="R1311" s="246"/>
      <c r="S1311" s="246"/>
      <c r="T1311" s="24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8" t="s">
        <v>161</v>
      </c>
      <c r="AU1311" s="248" t="s">
        <v>86</v>
      </c>
      <c r="AV1311" s="13" t="s">
        <v>14</v>
      </c>
      <c r="AW1311" s="13" t="s">
        <v>33</v>
      </c>
      <c r="AX1311" s="13" t="s">
        <v>77</v>
      </c>
      <c r="AY1311" s="248" t="s">
        <v>145</v>
      </c>
    </row>
    <row r="1312" s="14" customFormat="1">
      <c r="A1312" s="14"/>
      <c r="B1312" s="249"/>
      <c r="C1312" s="250"/>
      <c r="D1312" s="232" t="s">
        <v>161</v>
      </c>
      <c r="E1312" s="251" t="s">
        <v>1</v>
      </c>
      <c r="F1312" s="252" t="s">
        <v>1079</v>
      </c>
      <c r="G1312" s="250"/>
      <c r="H1312" s="253">
        <v>1.8</v>
      </c>
      <c r="I1312" s="254"/>
      <c r="J1312" s="250"/>
      <c r="K1312" s="250"/>
      <c r="L1312" s="255"/>
      <c r="M1312" s="256"/>
      <c r="N1312" s="257"/>
      <c r="O1312" s="257"/>
      <c r="P1312" s="257"/>
      <c r="Q1312" s="257"/>
      <c r="R1312" s="257"/>
      <c r="S1312" s="257"/>
      <c r="T1312" s="25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9" t="s">
        <v>161</v>
      </c>
      <c r="AU1312" s="259" t="s">
        <v>86</v>
      </c>
      <c r="AV1312" s="14" t="s">
        <v>86</v>
      </c>
      <c r="AW1312" s="14" t="s">
        <v>33</v>
      </c>
      <c r="AX1312" s="14" t="s">
        <v>77</v>
      </c>
      <c r="AY1312" s="259" t="s">
        <v>145</v>
      </c>
    </row>
    <row r="1313" s="13" customFormat="1">
      <c r="A1313" s="13"/>
      <c r="B1313" s="239"/>
      <c r="C1313" s="240"/>
      <c r="D1313" s="232" t="s">
        <v>161</v>
      </c>
      <c r="E1313" s="241" t="s">
        <v>1</v>
      </c>
      <c r="F1313" s="242" t="s">
        <v>1080</v>
      </c>
      <c r="G1313" s="240"/>
      <c r="H1313" s="241" t="s">
        <v>1</v>
      </c>
      <c r="I1313" s="243"/>
      <c r="J1313" s="240"/>
      <c r="K1313" s="240"/>
      <c r="L1313" s="244"/>
      <c r="M1313" s="245"/>
      <c r="N1313" s="246"/>
      <c r="O1313" s="246"/>
      <c r="P1313" s="246"/>
      <c r="Q1313" s="246"/>
      <c r="R1313" s="246"/>
      <c r="S1313" s="246"/>
      <c r="T1313" s="247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8" t="s">
        <v>161</v>
      </c>
      <c r="AU1313" s="248" t="s">
        <v>86</v>
      </c>
      <c r="AV1313" s="13" t="s">
        <v>14</v>
      </c>
      <c r="AW1313" s="13" t="s">
        <v>33</v>
      </c>
      <c r="AX1313" s="13" t="s">
        <v>77</v>
      </c>
      <c r="AY1313" s="248" t="s">
        <v>145</v>
      </c>
    </row>
    <row r="1314" s="14" customFormat="1">
      <c r="A1314" s="14"/>
      <c r="B1314" s="249"/>
      <c r="C1314" s="250"/>
      <c r="D1314" s="232" t="s">
        <v>161</v>
      </c>
      <c r="E1314" s="251" t="s">
        <v>1</v>
      </c>
      <c r="F1314" s="252" t="s">
        <v>1081</v>
      </c>
      <c r="G1314" s="250"/>
      <c r="H1314" s="253">
        <v>1</v>
      </c>
      <c r="I1314" s="254"/>
      <c r="J1314" s="250"/>
      <c r="K1314" s="250"/>
      <c r="L1314" s="255"/>
      <c r="M1314" s="256"/>
      <c r="N1314" s="257"/>
      <c r="O1314" s="257"/>
      <c r="P1314" s="257"/>
      <c r="Q1314" s="257"/>
      <c r="R1314" s="257"/>
      <c r="S1314" s="257"/>
      <c r="T1314" s="25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9" t="s">
        <v>161</v>
      </c>
      <c r="AU1314" s="259" t="s">
        <v>86</v>
      </c>
      <c r="AV1314" s="14" t="s">
        <v>86</v>
      </c>
      <c r="AW1314" s="14" t="s">
        <v>33</v>
      </c>
      <c r="AX1314" s="14" t="s">
        <v>77</v>
      </c>
      <c r="AY1314" s="259" t="s">
        <v>145</v>
      </c>
    </row>
    <row r="1315" s="13" customFormat="1">
      <c r="A1315" s="13"/>
      <c r="B1315" s="239"/>
      <c r="C1315" s="240"/>
      <c r="D1315" s="232" t="s">
        <v>161</v>
      </c>
      <c r="E1315" s="241" t="s">
        <v>1</v>
      </c>
      <c r="F1315" s="242" t="s">
        <v>1082</v>
      </c>
      <c r="G1315" s="240"/>
      <c r="H1315" s="241" t="s">
        <v>1</v>
      </c>
      <c r="I1315" s="243"/>
      <c r="J1315" s="240"/>
      <c r="K1315" s="240"/>
      <c r="L1315" s="244"/>
      <c r="M1315" s="245"/>
      <c r="N1315" s="246"/>
      <c r="O1315" s="246"/>
      <c r="P1315" s="246"/>
      <c r="Q1315" s="246"/>
      <c r="R1315" s="246"/>
      <c r="S1315" s="246"/>
      <c r="T1315" s="247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8" t="s">
        <v>161</v>
      </c>
      <c r="AU1315" s="248" t="s">
        <v>86</v>
      </c>
      <c r="AV1315" s="13" t="s">
        <v>14</v>
      </c>
      <c r="AW1315" s="13" t="s">
        <v>33</v>
      </c>
      <c r="AX1315" s="13" t="s">
        <v>77</v>
      </c>
      <c r="AY1315" s="248" t="s">
        <v>145</v>
      </c>
    </row>
    <row r="1316" s="14" customFormat="1">
      <c r="A1316" s="14"/>
      <c r="B1316" s="249"/>
      <c r="C1316" s="250"/>
      <c r="D1316" s="232" t="s">
        <v>161</v>
      </c>
      <c r="E1316" s="251" t="s">
        <v>1</v>
      </c>
      <c r="F1316" s="252" t="s">
        <v>1081</v>
      </c>
      <c r="G1316" s="250"/>
      <c r="H1316" s="253">
        <v>1</v>
      </c>
      <c r="I1316" s="254"/>
      <c r="J1316" s="250"/>
      <c r="K1316" s="250"/>
      <c r="L1316" s="255"/>
      <c r="M1316" s="256"/>
      <c r="N1316" s="257"/>
      <c r="O1316" s="257"/>
      <c r="P1316" s="257"/>
      <c r="Q1316" s="257"/>
      <c r="R1316" s="257"/>
      <c r="S1316" s="257"/>
      <c r="T1316" s="25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9" t="s">
        <v>161</v>
      </c>
      <c r="AU1316" s="259" t="s">
        <v>86</v>
      </c>
      <c r="AV1316" s="14" t="s">
        <v>86</v>
      </c>
      <c r="AW1316" s="14" t="s">
        <v>33</v>
      </c>
      <c r="AX1316" s="14" t="s">
        <v>77</v>
      </c>
      <c r="AY1316" s="259" t="s">
        <v>145</v>
      </c>
    </row>
    <row r="1317" s="15" customFormat="1">
      <c r="A1317" s="15"/>
      <c r="B1317" s="260"/>
      <c r="C1317" s="261"/>
      <c r="D1317" s="232" t="s">
        <v>161</v>
      </c>
      <c r="E1317" s="262" t="s">
        <v>1</v>
      </c>
      <c r="F1317" s="263" t="s">
        <v>165</v>
      </c>
      <c r="G1317" s="261"/>
      <c r="H1317" s="264">
        <v>4.7000000000000002</v>
      </c>
      <c r="I1317" s="265"/>
      <c r="J1317" s="261"/>
      <c r="K1317" s="261"/>
      <c r="L1317" s="266"/>
      <c r="M1317" s="267"/>
      <c r="N1317" s="268"/>
      <c r="O1317" s="268"/>
      <c r="P1317" s="268"/>
      <c r="Q1317" s="268"/>
      <c r="R1317" s="268"/>
      <c r="S1317" s="268"/>
      <c r="T1317" s="269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70" t="s">
        <v>161</v>
      </c>
      <c r="AU1317" s="270" t="s">
        <v>86</v>
      </c>
      <c r="AV1317" s="15" t="s">
        <v>155</v>
      </c>
      <c r="AW1317" s="15" t="s">
        <v>33</v>
      </c>
      <c r="AX1317" s="15" t="s">
        <v>14</v>
      </c>
      <c r="AY1317" s="270" t="s">
        <v>145</v>
      </c>
    </row>
    <row r="1318" s="2" customFormat="1" ht="16.5" customHeight="1">
      <c r="A1318" s="39"/>
      <c r="B1318" s="40"/>
      <c r="C1318" s="282" t="s">
        <v>1083</v>
      </c>
      <c r="D1318" s="282" t="s">
        <v>358</v>
      </c>
      <c r="E1318" s="283" t="s">
        <v>1084</v>
      </c>
      <c r="F1318" s="284" t="s">
        <v>1085</v>
      </c>
      <c r="G1318" s="285" t="s">
        <v>193</v>
      </c>
      <c r="H1318" s="286">
        <v>5.5129999999999999</v>
      </c>
      <c r="I1318" s="287"/>
      <c r="J1318" s="288">
        <f>ROUND(I1318*H1318,2)</f>
        <v>0</v>
      </c>
      <c r="K1318" s="284" t="s">
        <v>154</v>
      </c>
      <c r="L1318" s="289"/>
      <c r="M1318" s="290" t="s">
        <v>1</v>
      </c>
      <c r="N1318" s="291" t="s">
        <v>42</v>
      </c>
      <c r="O1318" s="92"/>
      <c r="P1318" s="228">
        <f>O1318*H1318</f>
        <v>0</v>
      </c>
      <c r="Q1318" s="228">
        <v>0.00040000000000000002</v>
      </c>
      <c r="R1318" s="228">
        <f>Q1318*H1318</f>
        <v>0.0022052</v>
      </c>
      <c r="S1318" s="228">
        <v>0</v>
      </c>
      <c r="T1318" s="229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0" t="s">
        <v>425</v>
      </c>
      <c r="AT1318" s="230" t="s">
        <v>358</v>
      </c>
      <c r="AU1318" s="230" t="s">
        <v>86</v>
      </c>
      <c r="AY1318" s="18" t="s">
        <v>145</v>
      </c>
      <c r="BE1318" s="231">
        <f>IF(N1318="základní",J1318,0)</f>
        <v>0</v>
      </c>
      <c r="BF1318" s="231">
        <f>IF(N1318="snížená",J1318,0)</f>
        <v>0</v>
      </c>
      <c r="BG1318" s="231">
        <f>IF(N1318="zákl. přenesená",J1318,0)</f>
        <v>0</v>
      </c>
      <c r="BH1318" s="231">
        <f>IF(N1318="sníž. přenesená",J1318,0)</f>
        <v>0</v>
      </c>
      <c r="BI1318" s="231">
        <f>IF(N1318="nulová",J1318,0)</f>
        <v>0</v>
      </c>
      <c r="BJ1318" s="18" t="s">
        <v>14</v>
      </c>
      <c r="BK1318" s="231">
        <f>ROUND(I1318*H1318,2)</f>
        <v>0</v>
      </c>
      <c r="BL1318" s="18" t="s">
        <v>296</v>
      </c>
      <c r="BM1318" s="230" t="s">
        <v>1086</v>
      </c>
    </row>
    <row r="1319" s="2" customFormat="1">
      <c r="A1319" s="39"/>
      <c r="B1319" s="40"/>
      <c r="C1319" s="41"/>
      <c r="D1319" s="232" t="s">
        <v>157</v>
      </c>
      <c r="E1319" s="41"/>
      <c r="F1319" s="233" t="s">
        <v>1085</v>
      </c>
      <c r="G1319" s="41"/>
      <c r="H1319" s="41"/>
      <c r="I1319" s="234"/>
      <c r="J1319" s="41"/>
      <c r="K1319" s="41"/>
      <c r="L1319" s="45"/>
      <c r="M1319" s="235"/>
      <c r="N1319" s="236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157</v>
      </c>
      <c r="AU1319" s="18" t="s">
        <v>86</v>
      </c>
    </row>
    <row r="1320" s="13" customFormat="1">
      <c r="A1320" s="13"/>
      <c r="B1320" s="239"/>
      <c r="C1320" s="240"/>
      <c r="D1320" s="232" t="s">
        <v>161</v>
      </c>
      <c r="E1320" s="241" t="s">
        <v>1</v>
      </c>
      <c r="F1320" s="242" t="s">
        <v>162</v>
      </c>
      <c r="G1320" s="240"/>
      <c r="H1320" s="241" t="s">
        <v>1</v>
      </c>
      <c r="I1320" s="243"/>
      <c r="J1320" s="240"/>
      <c r="K1320" s="240"/>
      <c r="L1320" s="244"/>
      <c r="M1320" s="245"/>
      <c r="N1320" s="246"/>
      <c r="O1320" s="246"/>
      <c r="P1320" s="246"/>
      <c r="Q1320" s="246"/>
      <c r="R1320" s="246"/>
      <c r="S1320" s="246"/>
      <c r="T1320" s="24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8" t="s">
        <v>161</v>
      </c>
      <c r="AU1320" s="248" t="s">
        <v>86</v>
      </c>
      <c r="AV1320" s="13" t="s">
        <v>14</v>
      </c>
      <c r="AW1320" s="13" t="s">
        <v>33</v>
      </c>
      <c r="AX1320" s="13" t="s">
        <v>77</v>
      </c>
      <c r="AY1320" s="248" t="s">
        <v>145</v>
      </c>
    </row>
    <row r="1321" s="13" customFormat="1">
      <c r="A1321" s="13"/>
      <c r="B1321" s="239"/>
      <c r="C1321" s="240"/>
      <c r="D1321" s="232" t="s">
        <v>161</v>
      </c>
      <c r="E1321" s="241" t="s">
        <v>1</v>
      </c>
      <c r="F1321" s="242" t="s">
        <v>459</v>
      </c>
      <c r="G1321" s="240"/>
      <c r="H1321" s="241" t="s">
        <v>1</v>
      </c>
      <c r="I1321" s="243"/>
      <c r="J1321" s="240"/>
      <c r="K1321" s="240"/>
      <c r="L1321" s="244"/>
      <c r="M1321" s="245"/>
      <c r="N1321" s="246"/>
      <c r="O1321" s="246"/>
      <c r="P1321" s="246"/>
      <c r="Q1321" s="246"/>
      <c r="R1321" s="246"/>
      <c r="S1321" s="246"/>
      <c r="T1321" s="247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8" t="s">
        <v>161</v>
      </c>
      <c r="AU1321" s="248" t="s">
        <v>86</v>
      </c>
      <c r="AV1321" s="13" t="s">
        <v>14</v>
      </c>
      <c r="AW1321" s="13" t="s">
        <v>33</v>
      </c>
      <c r="AX1321" s="13" t="s">
        <v>77</v>
      </c>
      <c r="AY1321" s="248" t="s">
        <v>145</v>
      </c>
    </row>
    <row r="1322" s="14" customFormat="1">
      <c r="A1322" s="14"/>
      <c r="B1322" s="249"/>
      <c r="C1322" s="250"/>
      <c r="D1322" s="232" t="s">
        <v>161</v>
      </c>
      <c r="E1322" s="251" t="s">
        <v>1</v>
      </c>
      <c r="F1322" s="252" t="s">
        <v>1087</v>
      </c>
      <c r="G1322" s="250"/>
      <c r="H1322" s="253">
        <v>1.0349999999999999</v>
      </c>
      <c r="I1322" s="254"/>
      <c r="J1322" s="250"/>
      <c r="K1322" s="250"/>
      <c r="L1322" s="255"/>
      <c r="M1322" s="256"/>
      <c r="N1322" s="257"/>
      <c r="O1322" s="257"/>
      <c r="P1322" s="257"/>
      <c r="Q1322" s="257"/>
      <c r="R1322" s="257"/>
      <c r="S1322" s="257"/>
      <c r="T1322" s="25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9" t="s">
        <v>161</v>
      </c>
      <c r="AU1322" s="259" t="s">
        <v>86</v>
      </c>
      <c r="AV1322" s="14" t="s">
        <v>86</v>
      </c>
      <c r="AW1322" s="14" t="s">
        <v>33</v>
      </c>
      <c r="AX1322" s="14" t="s">
        <v>77</v>
      </c>
      <c r="AY1322" s="259" t="s">
        <v>145</v>
      </c>
    </row>
    <row r="1323" s="13" customFormat="1">
      <c r="A1323" s="13"/>
      <c r="B1323" s="239"/>
      <c r="C1323" s="240"/>
      <c r="D1323" s="232" t="s">
        <v>161</v>
      </c>
      <c r="E1323" s="241" t="s">
        <v>1</v>
      </c>
      <c r="F1323" s="242" t="s">
        <v>460</v>
      </c>
      <c r="G1323" s="240"/>
      <c r="H1323" s="241" t="s">
        <v>1</v>
      </c>
      <c r="I1323" s="243"/>
      <c r="J1323" s="240"/>
      <c r="K1323" s="240"/>
      <c r="L1323" s="244"/>
      <c r="M1323" s="245"/>
      <c r="N1323" s="246"/>
      <c r="O1323" s="246"/>
      <c r="P1323" s="246"/>
      <c r="Q1323" s="246"/>
      <c r="R1323" s="246"/>
      <c r="S1323" s="246"/>
      <c r="T1323" s="247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8" t="s">
        <v>161</v>
      </c>
      <c r="AU1323" s="248" t="s">
        <v>86</v>
      </c>
      <c r="AV1323" s="13" t="s">
        <v>14</v>
      </c>
      <c r="AW1323" s="13" t="s">
        <v>33</v>
      </c>
      <c r="AX1323" s="13" t="s">
        <v>77</v>
      </c>
      <c r="AY1323" s="248" t="s">
        <v>145</v>
      </c>
    </row>
    <row r="1324" s="14" customFormat="1">
      <c r="A1324" s="14"/>
      <c r="B1324" s="249"/>
      <c r="C1324" s="250"/>
      <c r="D1324" s="232" t="s">
        <v>161</v>
      </c>
      <c r="E1324" s="251" t="s">
        <v>1</v>
      </c>
      <c r="F1324" s="252" t="s">
        <v>1088</v>
      </c>
      <c r="G1324" s="250"/>
      <c r="H1324" s="253">
        <v>2.0699999999999998</v>
      </c>
      <c r="I1324" s="254"/>
      <c r="J1324" s="250"/>
      <c r="K1324" s="250"/>
      <c r="L1324" s="255"/>
      <c r="M1324" s="256"/>
      <c r="N1324" s="257"/>
      <c r="O1324" s="257"/>
      <c r="P1324" s="257"/>
      <c r="Q1324" s="257"/>
      <c r="R1324" s="257"/>
      <c r="S1324" s="257"/>
      <c r="T1324" s="25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9" t="s">
        <v>161</v>
      </c>
      <c r="AU1324" s="259" t="s">
        <v>86</v>
      </c>
      <c r="AV1324" s="14" t="s">
        <v>86</v>
      </c>
      <c r="AW1324" s="14" t="s">
        <v>33</v>
      </c>
      <c r="AX1324" s="14" t="s">
        <v>77</v>
      </c>
      <c r="AY1324" s="259" t="s">
        <v>145</v>
      </c>
    </row>
    <row r="1325" s="13" customFormat="1">
      <c r="A1325" s="13"/>
      <c r="B1325" s="239"/>
      <c r="C1325" s="240"/>
      <c r="D1325" s="232" t="s">
        <v>161</v>
      </c>
      <c r="E1325" s="241" t="s">
        <v>1</v>
      </c>
      <c r="F1325" s="242" t="s">
        <v>1080</v>
      </c>
      <c r="G1325" s="240"/>
      <c r="H1325" s="241" t="s">
        <v>1</v>
      </c>
      <c r="I1325" s="243"/>
      <c r="J1325" s="240"/>
      <c r="K1325" s="240"/>
      <c r="L1325" s="244"/>
      <c r="M1325" s="245"/>
      <c r="N1325" s="246"/>
      <c r="O1325" s="246"/>
      <c r="P1325" s="246"/>
      <c r="Q1325" s="246"/>
      <c r="R1325" s="246"/>
      <c r="S1325" s="246"/>
      <c r="T1325" s="24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8" t="s">
        <v>161</v>
      </c>
      <c r="AU1325" s="248" t="s">
        <v>86</v>
      </c>
      <c r="AV1325" s="13" t="s">
        <v>14</v>
      </c>
      <c r="AW1325" s="13" t="s">
        <v>33</v>
      </c>
      <c r="AX1325" s="13" t="s">
        <v>77</v>
      </c>
      <c r="AY1325" s="248" t="s">
        <v>145</v>
      </c>
    </row>
    <row r="1326" s="14" customFormat="1">
      <c r="A1326" s="14"/>
      <c r="B1326" s="249"/>
      <c r="C1326" s="250"/>
      <c r="D1326" s="232" t="s">
        <v>161</v>
      </c>
      <c r="E1326" s="251" t="s">
        <v>1</v>
      </c>
      <c r="F1326" s="252" t="s">
        <v>1089</v>
      </c>
      <c r="G1326" s="250"/>
      <c r="H1326" s="253">
        <v>1.1499999999999999</v>
      </c>
      <c r="I1326" s="254"/>
      <c r="J1326" s="250"/>
      <c r="K1326" s="250"/>
      <c r="L1326" s="255"/>
      <c r="M1326" s="256"/>
      <c r="N1326" s="257"/>
      <c r="O1326" s="257"/>
      <c r="P1326" s="257"/>
      <c r="Q1326" s="257"/>
      <c r="R1326" s="257"/>
      <c r="S1326" s="257"/>
      <c r="T1326" s="25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9" t="s">
        <v>161</v>
      </c>
      <c r="AU1326" s="259" t="s">
        <v>86</v>
      </c>
      <c r="AV1326" s="14" t="s">
        <v>86</v>
      </c>
      <c r="AW1326" s="14" t="s">
        <v>33</v>
      </c>
      <c r="AX1326" s="14" t="s">
        <v>77</v>
      </c>
      <c r="AY1326" s="259" t="s">
        <v>145</v>
      </c>
    </row>
    <row r="1327" s="13" customFormat="1">
      <c r="A1327" s="13"/>
      <c r="B1327" s="239"/>
      <c r="C1327" s="240"/>
      <c r="D1327" s="232" t="s">
        <v>161</v>
      </c>
      <c r="E1327" s="241" t="s">
        <v>1</v>
      </c>
      <c r="F1327" s="242" t="s">
        <v>1082</v>
      </c>
      <c r="G1327" s="240"/>
      <c r="H1327" s="241" t="s">
        <v>1</v>
      </c>
      <c r="I1327" s="243"/>
      <c r="J1327" s="240"/>
      <c r="K1327" s="240"/>
      <c r="L1327" s="244"/>
      <c r="M1327" s="245"/>
      <c r="N1327" s="246"/>
      <c r="O1327" s="246"/>
      <c r="P1327" s="246"/>
      <c r="Q1327" s="246"/>
      <c r="R1327" s="246"/>
      <c r="S1327" s="246"/>
      <c r="T1327" s="247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8" t="s">
        <v>161</v>
      </c>
      <c r="AU1327" s="248" t="s">
        <v>86</v>
      </c>
      <c r="AV1327" s="13" t="s">
        <v>14</v>
      </c>
      <c r="AW1327" s="13" t="s">
        <v>33</v>
      </c>
      <c r="AX1327" s="13" t="s">
        <v>77</v>
      </c>
      <c r="AY1327" s="248" t="s">
        <v>145</v>
      </c>
    </row>
    <row r="1328" s="14" customFormat="1">
      <c r="A1328" s="14"/>
      <c r="B1328" s="249"/>
      <c r="C1328" s="250"/>
      <c r="D1328" s="232" t="s">
        <v>161</v>
      </c>
      <c r="E1328" s="251" t="s">
        <v>1</v>
      </c>
      <c r="F1328" s="252" t="s">
        <v>1089</v>
      </c>
      <c r="G1328" s="250"/>
      <c r="H1328" s="253">
        <v>1.1499999999999999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9" t="s">
        <v>161</v>
      </c>
      <c r="AU1328" s="259" t="s">
        <v>86</v>
      </c>
      <c r="AV1328" s="14" t="s">
        <v>86</v>
      </c>
      <c r="AW1328" s="14" t="s">
        <v>33</v>
      </c>
      <c r="AX1328" s="14" t="s">
        <v>77</v>
      </c>
      <c r="AY1328" s="259" t="s">
        <v>145</v>
      </c>
    </row>
    <row r="1329" s="15" customFormat="1">
      <c r="A1329" s="15"/>
      <c r="B1329" s="260"/>
      <c r="C1329" s="261"/>
      <c r="D1329" s="232" t="s">
        <v>161</v>
      </c>
      <c r="E1329" s="262" t="s">
        <v>1</v>
      </c>
      <c r="F1329" s="263" t="s">
        <v>165</v>
      </c>
      <c r="G1329" s="261"/>
      <c r="H1329" s="264">
        <v>5.4050000000000002</v>
      </c>
      <c r="I1329" s="265"/>
      <c r="J1329" s="261"/>
      <c r="K1329" s="261"/>
      <c r="L1329" s="266"/>
      <c r="M1329" s="267"/>
      <c r="N1329" s="268"/>
      <c r="O1329" s="268"/>
      <c r="P1329" s="268"/>
      <c r="Q1329" s="268"/>
      <c r="R1329" s="268"/>
      <c r="S1329" s="268"/>
      <c r="T1329" s="269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0" t="s">
        <v>161</v>
      </c>
      <c r="AU1329" s="270" t="s">
        <v>86</v>
      </c>
      <c r="AV1329" s="15" t="s">
        <v>155</v>
      </c>
      <c r="AW1329" s="15" t="s">
        <v>33</v>
      </c>
      <c r="AX1329" s="15" t="s">
        <v>14</v>
      </c>
      <c r="AY1329" s="270" t="s">
        <v>145</v>
      </c>
    </row>
    <row r="1330" s="14" customFormat="1">
      <c r="A1330" s="14"/>
      <c r="B1330" s="249"/>
      <c r="C1330" s="250"/>
      <c r="D1330" s="232" t="s">
        <v>161</v>
      </c>
      <c r="E1330" s="250"/>
      <c r="F1330" s="252" t="s">
        <v>1090</v>
      </c>
      <c r="G1330" s="250"/>
      <c r="H1330" s="253">
        <v>5.5129999999999999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9" t="s">
        <v>161</v>
      </c>
      <c r="AU1330" s="259" t="s">
        <v>86</v>
      </c>
      <c r="AV1330" s="14" t="s">
        <v>86</v>
      </c>
      <c r="AW1330" s="14" t="s">
        <v>4</v>
      </c>
      <c r="AX1330" s="14" t="s">
        <v>14</v>
      </c>
      <c r="AY1330" s="259" t="s">
        <v>145</v>
      </c>
    </row>
    <row r="1331" s="2" customFormat="1" ht="24.15" customHeight="1">
      <c r="A1331" s="39"/>
      <c r="B1331" s="40"/>
      <c r="C1331" s="219" t="s">
        <v>1091</v>
      </c>
      <c r="D1331" s="219" t="s">
        <v>150</v>
      </c>
      <c r="E1331" s="220" t="s">
        <v>1092</v>
      </c>
      <c r="F1331" s="221" t="s">
        <v>1093</v>
      </c>
      <c r="G1331" s="222" t="s">
        <v>651</v>
      </c>
      <c r="H1331" s="293"/>
      <c r="I1331" s="224"/>
      <c r="J1331" s="225">
        <f>ROUND(I1331*H1331,2)</f>
        <v>0</v>
      </c>
      <c r="K1331" s="221" t="s">
        <v>154</v>
      </c>
      <c r="L1331" s="45"/>
      <c r="M1331" s="226" t="s">
        <v>1</v>
      </c>
      <c r="N1331" s="227" t="s">
        <v>42</v>
      </c>
      <c r="O1331" s="92"/>
      <c r="P1331" s="228">
        <f>O1331*H1331</f>
        <v>0</v>
      </c>
      <c r="Q1331" s="228">
        <v>0</v>
      </c>
      <c r="R1331" s="228">
        <f>Q1331*H1331</f>
        <v>0</v>
      </c>
      <c r="S1331" s="228">
        <v>0</v>
      </c>
      <c r="T1331" s="22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0" t="s">
        <v>296</v>
      </c>
      <c r="AT1331" s="230" t="s">
        <v>150</v>
      </c>
      <c r="AU1331" s="230" t="s">
        <v>86</v>
      </c>
      <c r="AY1331" s="18" t="s">
        <v>145</v>
      </c>
      <c r="BE1331" s="231">
        <f>IF(N1331="základní",J1331,0)</f>
        <v>0</v>
      </c>
      <c r="BF1331" s="231">
        <f>IF(N1331="snížená",J1331,0)</f>
        <v>0</v>
      </c>
      <c r="BG1331" s="231">
        <f>IF(N1331="zákl. přenesená",J1331,0)</f>
        <v>0</v>
      </c>
      <c r="BH1331" s="231">
        <f>IF(N1331="sníž. přenesená",J1331,0)</f>
        <v>0</v>
      </c>
      <c r="BI1331" s="231">
        <f>IF(N1331="nulová",J1331,0)</f>
        <v>0</v>
      </c>
      <c r="BJ1331" s="18" t="s">
        <v>14</v>
      </c>
      <c r="BK1331" s="231">
        <f>ROUND(I1331*H1331,2)</f>
        <v>0</v>
      </c>
      <c r="BL1331" s="18" t="s">
        <v>296</v>
      </c>
      <c r="BM1331" s="230" t="s">
        <v>1094</v>
      </c>
    </row>
    <row r="1332" s="2" customFormat="1">
      <c r="A1332" s="39"/>
      <c r="B1332" s="40"/>
      <c r="C1332" s="41"/>
      <c r="D1332" s="232" t="s">
        <v>157</v>
      </c>
      <c r="E1332" s="41"/>
      <c r="F1332" s="233" t="s">
        <v>1095</v>
      </c>
      <c r="G1332" s="41"/>
      <c r="H1332" s="41"/>
      <c r="I1332" s="234"/>
      <c r="J1332" s="41"/>
      <c r="K1332" s="41"/>
      <c r="L1332" s="45"/>
      <c r="M1332" s="235"/>
      <c r="N1332" s="236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157</v>
      </c>
      <c r="AU1332" s="18" t="s">
        <v>86</v>
      </c>
    </row>
    <row r="1333" s="2" customFormat="1">
      <c r="A1333" s="39"/>
      <c r="B1333" s="40"/>
      <c r="C1333" s="41"/>
      <c r="D1333" s="237" t="s">
        <v>159</v>
      </c>
      <c r="E1333" s="41"/>
      <c r="F1333" s="238" t="s">
        <v>1096</v>
      </c>
      <c r="G1333" s="41"/>
      <c r="H1333" s="41"/>
      <c r="I1333" s="234"/>
      <c r="J1333" s="41"/>
      <c r="K1333" s="41"/>
      <c r="L1333" s="45"/>
      <c r="M1333" s="235"/>
      <c r="N1333" s="236"/>
      <c r="O1333" s="92"/>
      <c r="P1333" s="92"/>
      <c r="Q1333" s="92"/>
      <c r="R1333" s="92"/>
      <c r="S1333" s="92"/>
      <c r="T1333" s="93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T1333" s="18" t="s">
        <v>159</v>
      </c>
      <c r="AU1333" s="18" t="s">
        <v>86</v>
      </c>
    </row>
    <row r="1334" s="12" customFormat="1" ht="22.8" customHeight="1">
      <c r="A1334" s="12"/>
      <c r="B1334" s="203"/>
      <c r="C1334" s="204"/>
      <c r="D1334" s="205" t="s">
        <v>76</v>
      </c>
      <c r="E1334" s="217" t="s">
        <v>1097</v>
      </c>
      <c r="F1334" s="217" t="s">
        <v>1098</v>
      </c>
      <c r="G1334" s="204"/>
      <c r="H1334" s="204"/>
      <c r="I1334" s="207"/>
      <c r="J1334" s="218">
        <f>BK1334</f>
        <v>0</v>
      </c>
      <c r="K1334" s="204"/>
      <c r="L1334" s="209"/>
      <c r="M1334" s="210"/>
      <c r="N1334" s="211"/>
      <c r="O1334" s="211"/>
      <c r="P1334" s="212">
        <f>SUM(P1335:P1532)</f>
        <v>0</v>
      </c>
      <c r="Q1334" s="211"/>
      <c r="R1334" s="212">
        <f>SUM(R1335:R1532)</f>
        <v>1.1115722799999999</v>
      </c>
      <c r="S1334" s="211"/>
      <c r="T1334" s="213">
        <f>SUM(T1335:T1532)</f>
        <v>0</v>
      </c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R1334" s="214" t="s">
        <v>86</v>
      </c>
      <c r="AT1334" s="215" t="s">
        <v>76</v>
      </c>
      <c r="AU1334" s="215" t="s">
        <v>14</v>
      </c>
      <c r="AY1334" s="214" t="s">
        <v>145</v>
      </c>
      <c r="BK1334" s="216">
        <f>SUM(BK1335:BK1532)</f>
        <v>0</v>
      </c>
    </row>
    <row r="1335" s="2" customFormat="1" ht="16.5" customHeight="1">
      <c r="A1335" s="39"/>
      <c r="B1335" s="40"/>
      <c r="C1335" s="219" t="s">
        <v>1099</v>
      </c>
      <c r="D1335" s="219" t="s">
        <v>150</v>
      </c>
      <c r="E1335" s="220" t="s">
        <v>1100</v>
      </c>
      <c r="F1335" s="221" t="s">
        <v>1101</v>
      </c>
      <c r="G1335" s="222" t="s">
        <v>175</v>
      </c>
      <c r="H1335" s="223">
        <v>43.417999999999999</v>
      </c>
      <c r="I1335" s="224"/>
      <c r="J1335" s="225">
        <f>ROUND(I1335*H1335,2)</f>
        <v>0</v>
      </c>
      <c r="K1335" s="221" t="s">
        <v>154</v>
      </c>
      <c r="L1335" s="45"/>
      <c r="M1335" s="226" t="s">
        <v>1</v>
      </c>
      <c r="N1335" s="227" t="s">
        <v>42</v>
      </c>
      <c r="O1335" s="92"/>
      <c r="P1335" s="228">
        <f>O1335*H1335</f>
        <v>0</v>
      </c>
      <c r="Q1335" s="228">
        <v>0.00029999999999999997</v>
      </c>
      <c r="R1335" s="228">
        <f>Q1335*H1335</f>
        <v>0.0130254</v>
      </c>
      <c r="S1335" s="228">
        <v>0</v>
      </c>
      <c r="T1335" s="22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0" t="s">
        <v>296</v>
      </c>
      <c r="AT1335" s="230" t="s">
        <v>150</v>
      </c>
      <c r="AU1335" s="230" t="s">
        <v>86</v>
      </c>
      <c r="AY1335" s="18" t="s">
        <v>145</v>
      </c>
      <c r="BE1335" s="231">
        <f>IF(N1335="základní",J1335,0)</f>
        <v>0</v>
      </c>
      <c r="BF1335" s="231">
        <f>IF(N1335="snížená",J1335,0)</f>
        <v>0</v>
      </c>
      <c r="BG1335" s="231">
        <f>IF(N1335="zákl. přenesená",J1335,0)</f>
        <v>0</v>
      </c>
      <c r="BH1335" s="231">
        <f>IF(N1335="sníž. přenesená",J1335,0)</f>
        <v>0</v>
      </c>
      <c r="BI1335" s="231">
        <f>IF(N1335="nulová",J1335,0)</f>
        <v>0</v>
      </c>
      <c r="BJ1335" s="18" t="s">
        <v>14</v>
      </c>
      <c r="BK1335" s="231">
        <f>ROUND(I1335*H1335,2)</f>
        <v>0</v>
      </c>
      <c r="BL1335" s="18" t="s">
        <v>296</v>
      </c>
      <c r="BM1335" s="230" t="s">
        <v>1102</v>
      </c>
    </row>
    <row r="1336" s="2" customFormat="1">
      <c r="A1336" s="39"/>
      <c r="B1336" s="40"/>
      <c r="C1336" s="41"/>
      <c r="D1336" s="232" t="s">
        <v>157</v>
      </c>
      <c r="E1336" s="41"/>
      <c r="F1336" s="233" t="s">
        <v>1103</v>
      </c>
      <c r="G1336" s="41"/>
      <c r="H1336" s="41"/>
      <c r="I1336" s="234"/>
      <c r="J1336" s="41"/>
      <c r="K1336" s="41"/>
      <c r="L1336" s="45"/>
      <c r="M1336" s="235"/>
      <c r="N1336" s="236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157</v>
      </c>
      <c r="AU1336" s="18" t="s">
        <v>86</v>
      </c>
    </row>
    <row r="1337" s="2" customFormat="1">
      <c r="A1337" s="39"/>
      <c r="B1337" s="40"/>
      <c r="C1337" s="41"/>
      <c r="D1337" s="237" t="s">
        <v>159</v>
      </c>
      <c r="E1337" s="41"/>
      <c r="F1337" s="238" t="s">
        <v>1104</v>
      </c>
      <c r="G1337" s="41"/>
      <c r="H1337" s="41"/>
      <c r="I1337" s="234"/>
      <c r="J1337" s="41"/>
      <c r="K1337" s="41"/>
      <c r="L1337" s="45"/>
      <c r="M1337" s="235"/>
      <c r="N1337" s="236"/>
      <c r="O1337" s="92"/>
      <c r="P1337" s="92"/>
      <c r="Q1337" s="92"/>
      <c r="R1337" s="92"/>
      <c r="S1337" s="92"/>
      <c r="T1337" s="93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8" t="s">
        <v>159</v>
      </c>
      <c r="AU1337" s="18" t="s">
        <v>86</v>
      </c>
    </row>
    <row r="1338" s="13" customFormat="1">
      <c r="A1338" s="13"/>
      <c r="B1338" s="239"/>
      <c r="C1338" s="240"/>
      <c r="D1338" s="232" t="s">
        <v>161</v>
      </c>
      <c r="E1338" s="241" t="s">
        <v>1</v>
      </c>
      <c r="F1338" s="242" t="s">
        <v>162</v>
      </c>
      <c r="G1338" s="240"/>
      <c r="H1338" s="241" t="s">
        <v>1</v>
      </c>
      <c r="I1338" s="243"/>
      <c r="J1338" s="240"/>
      <c r="K1338" s="240"/>
      <c r="L1338" s="244"/>
      <c r="M1338" s="245"/>
      <c r="N1338" s="246"/>
      <c r="O1338" s="246"/>
      <c r="P1338" s="246"/>
      <c r="Q1338" s="246"/>
      <c r="R1338" s="246"/>
      <c r="S1338" s="246"/>
      <c r="T1338" s="24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8" t="s">
        <v>161</v>
      </c>
      <c r="AU1338" s="248" t="s">
        <v>86</v>
      </c>
      <c r="AV1338" s="13" t="s">
        <v>14</v>
      </c>
      <c r="AW1338" s="13" t="s">
        <v>33</v>
      </c>
      <c r="AX1338" s="13" t="s">
        <v>77</v>
      </c>
      <c r="AY1338" s="248" t="s">
        <v>145</v>
      </c>
    </row>
    <row r="1339" s="13" customFormat="1">
      <c r="A1339" s="13"/>
      <c r="B1339" s="239"/>
      <c r="C1339" s="240"/>
      <c r="D1339" s="232" t="s">
        <v>161</v>
      </c>
      <c r="E1339" s="241" t="s">
        <v>1</v>
      </c>
      <c r="F1339" s="242" t="s">
        <v>163</v>
      </c>
      <c r="G1339" s="240"/>
      <c r="H1339" s="241" t="s">
        <v>1</v>
      </c>
      <c r="I1339" s="243"/>
      <c r="J1339" s="240"/>
      <c r="K1339" s="240"/>
      <c r="L1339" s="244"/>
      <c r="M1339" s="245"/>
      <c r="N1339" s="246"/>
      <c r="O1339" s="246"/>
      <c r="P1339" s="246"/>
      <c r="Q1339" s="246"/>
      <c r="R1339" s="246"/>
      <c r="S1339" s="246"/>
      <c r="T1339" s="24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8" t="s">
        <v>161</v>
      </c>
      <c r="AU1339" s="248" t="s">
        <v>86</v>
      </c>
      <c r="AV1339" s="13" t="s">
        <v>14</v>
      </c>
      <c r="AW1339" s="13" t="s">
        <v>33</v>
      </c>
      <c r="AX1339" s="13" t="s">
        <v>77</v>
      </c>
      <c r="AY1339" s="248" t="s">
        <v>145</v>
      </c>
    </row>
    <row r="1340" s="14" customFormat="1">
      <c r="A1340" s="14"/>
      <c r="B1340" s="249"/>
      <c r="C1340" s="250"/>
      <c r="D1340" s="232" t="s">
        <v>161</v>
      </c>
      <c r="E1340" s="251" t="s">
        <v>1</v>
      </c>
      <c r="F1340" s="252" t="s">
        <v>274</v>
      </c>
      <c r="G1340" s="250"/>
      <c r="H1340" s="253">
        <v>18.199999999999999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161</v>
      </c>
      <c r="AU1340" s="259" t="s">
        <v>86</v>
      </c>
      <c r="AV1340" s="14" t="s">
        <v>86</v>
      </c>
      <c r="AW1340" s="14" t="s">
        <v>33</v>
      </c>
      <c r="AX1340" s="14" t="s">
        <v>77</v>
      </c>
      <c r="AY1340" s="259" t="s">
        <v>145</v>
      </c>
    </row>
    <row r="1341" s="14" customFormat="1">
      <c r="A1341" s="14"/>
      <c r="B1341" s="249"/>
      <c r="C1341" s="250"/>
      <c r="D1341" s="232" t="s">
        <v>161</v>
      </c>
      <c r="E1341" s="251" t="s">
        <v>1</v>
      </c>
      <c r="F1341" s="252" t="s">
        <v>275</v>
      </c>
      <c r="G1341" s="250"/>
      <c r="H1341" s="253">
        <v>0</v>
      </c>
      <c r="I1341" s="254"/>
      <c r="J1341" s="250"/>
      <c r="K1341" s="250"/>
      <c r="L1341" s="255"/>
      <c r="M1341" s="256"/>
      <c r="N1341" s="257"/>
      <c r="O1341" s="257"/>
      <c r="P1341" s="257"/>
      <c r="Q1341" s="257"/>
      <c r="R1341" s="257"/>
      <c r="S1341" s="257"/>
      <c r="T1341" s="25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9" t="s">
        <v>161</v>
      </c>
      <c r="AU1341" s="259" t="s">
        <v>86</v>
      </c>
      <c r="AV1341" s="14" t="s">
        <v>86</v>
      </c>
      <c r="AW1341" s="14" t="s">
        <v>33</v>
      </c>
      <c r="AX1341" s="14" t="s">
        <v>77</v>
      </c>
      <c r="AY1341" s="259" t="s">
        <v>145</v>
      </c>
    </row>
    <row r="1342" s="16" customFormat="1">
      <c r="A1342" s="16"/>
      <c r="B1342" s="271"/>
      <c r="C1342" s="272"/>
      <c r="D1342" s="232" t="s">
        <v>161</v>
      </c>
      <c r="E1342" s="273" t="s">
        <v>1</v>
      </c>
      <c r="F1342" s="274" t="s">
        <v>244</v>
      </c>
      <c r="G1342" s="272"/>
      <c r="H1342" s="275">
        <v>18.199999999999999</v>
      </c>
      <c r="I1342" s="276"/>
      <c r="J1342" s="272"/>
      <c r="K1342" s="272"/>
      <c r="L1342" s="277"/>
      <c r="M1342" s="278"/>
      <c r="N1342" s="279"/>
      <c r="O1342" s="279"/>
      <c r="P1342" s="279"/>
      <c r="Q1342" s="279"/>
      <c r="R1342" s="279"/>
      <c r="S1342" s="279"/>
      <c r="T1342" s="280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81" t="s">
        <v>161</v>
      </c>
      <c r="AU1342" s="281" t="s">
        <v>86</v>
      </c>
      <c r="AV1342" s="16" t="s">
        <v>146</v>
      </c>
      <c r="AW1342" s="16" t="s">
        <v>33</v>
      </c>
      <c r="AX1342" s="16" t="s">
        <v>77</v>
      </c>
      <c r="AY1342" s="281" t="s">
        <v>145</v>
      </c>
    </row>
    <row r="1343" s="13" customFormat="1">
      <c r="A1343" s="13"/>
      <c r="B1343" s="239"/>
      <c r="C1343" s="240"/>
      <c r="D1343" s="232" t="s">
        <v>161</v>
      </c>
      <c r="E1343" s="241" t="s">
        <v>1</v>
      </c>
      <c r="F1343" s="242" t="s">
        <v>258</v>
      </c>
      <c r="G1343" s="240"/>
      <c r="H1343" s="241" t="s">
        <v>1</v>
      </c>
      <c r="I1343" s="243"/>
      <c r="J1343" s="240"/>
      <c r="K1343" s="240"/>
      <c r="L1343" s="244"/>
      <c r="M1343" s="245"/>
      <c r="N1343" s="246"/>
      <c r="O1343" s="246"/>
      <c r="P1343" s="246"/>
      <c r="Q1343" s="246"/>
      <c r="R1343" s="246"/>
      <c r="S1343" s="246"/>
      <c r="T1343" s="247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8" t="s">
        <v>161</v>
      </c>
      <c r="AU1343" s="248" t="s">
        <v>86</v>
      </c>
      <c r="AV1343" s="13" t="s">
        <v>14</v>
      </c>
      <c r="AW1343" s="13" t="s">
        <v>33</v>
      </c>
      <c r="AX1343" s="13" t="s">
        <v>77</v>
      </c>
      <c r="AY1343" s="248" t="s">
        <v>145</v>
      </c>
    </row>
    <row r="1344" s="14" customFormat="1">
      <c r="A1344" s="14"/>
      <c r="B1344" s="249"/>
      <c r="C1344" s="250"/>
      <c r="D1344" s="232" t="s">
        <v>161</v>
      </c>
      <c r="E1344" s="251" t="s">
        <v>1</v>
      </c>
      <c r="F1344" s="252" t="s">
        <v>276</v>
      </c>
      <c r="G1344" s="250"/>
      <c r="H1344" s="253">
        <v>13.199999999999999</v>
      </c>
      <c r="I1344" s="254"/>
      <c r="J1344" s="250"/>
      <c r="K1344" s="250"/>
      <c r="L1344" s="255"/>
      <c r="M1344" s="256"/>
      <c r="N1344" s="257"/>
      <c r="O1344" s="257"/>
      <c r="P1344" s="257"/>
      <c r="Q1344" s="257"/>
      <c r="R1344" s="257"/>
      <c r="S1344" s="257"/>
      <c r="T1344" s="25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9" t="s">
        <v>161</v>
      </c>
      <c r="AU1344" s="259" t="s">
        <v>86</v>
      </c>
      <c r="AV1344" s="14" t="s">
        <v>86</v>
      </c>
      <c r="AW1344" s="14" t="s">
        <v>33</v>
      </c>
      <c r="AX1344" s="14" t="s">
        <v>77</v>
      </c>
      <c r="AY1344" s="259" t="s">
        <v>145</v>
      </c>
    </row>
    <row r="1345" s="14" customFormat="1">
      <c r="A1345" s="14"/>
      <c r="B1345" s="249"/>
      <c r="C1345" s="250"/>
      <c r="D1345" s="232" t="s">
        <v>161</v>
      </c>
      <c r="E1345" s="251" t="s">
        <v>1</v>
      </c>
      <c r="F1345" s="252" t="s">
        <v>277</v>
      </c>
      <c r="G1345" s="250"/>
      <c r="H1345" s="253">
        <v>-1.1819999999999999</v>
      </c>
      <c r="I1345" s="254"/>
      <c r="J1345" s="250"/>
      <c r="K1345" s="250"/>
      <c r="L1345" s="255"/>
      <c r="M1345" s="256"/>
      <c r="N1345" s="257"/>
      <c r="O1345" s="257"/>
      <c r="P1345" s="257"/>
      <c r="Q1345" s="257"/>
      <c r="R1345" s="257"/>
      <c r="S1345" s="257"/>
      <c r="T1345" s="25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9" t="s">
        <v>161</v>
      </c>
      <c r="AU1345" s="259" t="s">
        <v>86</v>
      </c>
      <c r="AV1345" s="14" t="s">
        <v>86</v>
      </c>
      <c r="AW1345" s="14" t="s">
        <v>33</v>
      </c>
      <c r="AX1345" s="14" t="s">
        <v>77</v>
      </c>
      <c r="AY1345" s="259" t="s">
        <v>145</v>
      </c>
    </row>
    <row r="1346" s="16" customFormat="1">
      <c r="A1346" s="16"/>
      <c r="B1346" s="271"/>
      <c r="C1346" s="272"/>
      <c r="D1346" s="232" t="s">
        <v>161</v>
      </c>
      <c r="E1346" s="273" t="s">
        <v>1</v>
      </c>
      <c r="F1346" s="274" t="s">
        <v>244</v>
      </c>
      <c r="G1346" s="272"/>
      <c r="H1346" s="275">
        <v>12.018000000000001</v>
      </c>
      <c r="I1346" s="276"/>
      <c r="J1346" s="272"/>
      <c r="K1346" s="272"/>
      <c r="L1346" s="277"/>
      <c r="M1346" s="278"/>
      <c r="N1346" s="279"/>
      <c r="O1346" s="279"/>
      <c r="P1346" s="279"/>
      <c r="Q1346" s="279"/>
      <c r="R1346" s="279"/>
      <c r="S1346" s="279"/>
      <c r="T1346" s="280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81" t="s">
        <v>161</v>
      </c>
      <c r="AU1346" s="281" t="s">
        <v>86</v>
      </c>
      <c r="AV1346" s="16" t="s">
        <v>146</v>
      </c>
      <c r="AW1346" s="16" t="s">
        <v>33</v>
      </c>
      <c r="AX1346" s="16" t="s">
        <v>77</v>
      </c>
      <c r="AY1346" s="281" t="s">
        <v>145</v>
      </c>
    </row>
    <row r="1347" s="13" customFormat="1">
      <c r="A1347" s="13"/>
      <c r="B1347" s="239"/>
      <c r="C1347" s="240"/>
      <c r="D1347" s="232" t="s">
        <v>161</v>
      </c>
      <c r="E1347" s="241" t="s">
        <v>1</v>
      </c>
      <c r="F1347" s="242" t="s">
        <v>245</v>
      </c>
      <c r="G1347" s="240"/>
      <c r="H1347" s="241" t="s">
        <v>1</v>
      </c>
      <c r="I1347" s="243"/>
      <c r="J1347" s="240"/>
      <c r="K1347" s="240"/>
      <c r="L1347" s="244"/>
      <c r="M1347" s="245"/>
      <c r="N1347" s="246"/>
      <c r="O1347" s="246"/>
      <c r="P1347" s="246"/>
      <c r="Q1347" s="246"/>
      <c r="R1347" s="246"/>
      <c r="S1347" s="246"/>
      <c r="T1347" s="247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8" t="s">
        <v>161</v>
      </c>
      <c r="AU1347" s="248" t="s">
        <v>86</v>
      </c>
      <c r="AV1347" s="13" t="s">
        <v>14</v>
      </c>
      <c r="AW1347" s="13" t="s">
        <v>33</v>
      </c>
      <c r="AX1347" s="13" t="s">
        <v>77</v>
      </c>
      <c r="AY1347" s="248" t="s">
        <v>145</v>
      </c>
    </row>
    <row r="1348" s="14" customFormat="1">
      <c r="A1348" s="14"/>
      <c r="B1348" s="249"/>
      <c r="C1348" s="250"/>
      <c r="D1348" s="232" t="s">
        <v>161</v>
      </c>
      <c r="E1348" s="251" t="s">
        <v>1</v>
      </c>
      <c r="F1348" s="252" t="s">
        <v>1105</v>
      </c>
      <c r="G1348" s="250"/>
      <c r="H1348" s="253">
        <v>4</v>
      </c>
      <c r="I1348" s="254"/>
      <c r="J1348" s="250"/>
      <c r="K1348" s="250"/>
      <c r="L1348" s="255"/>
      <c r="M1348" s="256"/>
      <c r="N1348" s="257"/>
      <c r="O1348" s="257"/>
      <c r="P1348" s="257"/>
      <c r="Q1348" s="257"/>
      <c r="R1348" s="257"/>
      <c r="S1348" s="257"/>
      <c r="T1348" s="25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9" t="s">
        <v>161</v>
      </c>
      <c r="AU1348" s="259" t="s">
        <v>86</v>
      </c>
      <c r="AV1348" s="14" t="s">
        <v>86</v>
      </c>
      <c r="AW1348" s="14" t="s">
        <v>33</v>
      </c>
      <c r="AX1348" s="14" t="s">
        <v>77</v>
      </c>
      <c r="AY1348" s="259" t="s">
        <v>145</v>
      </c>
    </row>
    <row r="1349" s="16" customFormat="1">
      <c r="A1349" s="16"/>
      <c r="B1349" s="271"/>
      <c r="C1349" s="272"/>
      <c r="D1349" s="232" t="s">
        <v>161</v>
      </c>
      <c r="E1349" s="273" t="s">
        <v>1</v>
      </c>
      <c r="F1349" s="274" t="s">
        <v>244</v>
      </c>
      <c r="G1349" s="272"/>
      <c r="H1349" s="275">
        <v>4</v>
      </c>
      <c r="I1349" s="276"/>
      <c r="J1349" s="272"/>
      <c r="K1349" s="272"/>
      <c r="L1349" s="277"/>
      <c r="M1349" s="278"/>
      <c r="N1349" s="279"/>
      <c r="O1349" s="279"/>
      <c r="P1349" s="279"/>
      <c r="Q1349" s="279"/>
      <c r="R1349" s="279"/>
      <c r="S1349" s="279"/>
      <c r="T1349" s="280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81" t="s">
        <v>161</v>
      </c>
      <c r="AU1349" s="281" t="s">
        <v>86</v>
      </c>
      <c r="AV1349" s="16" t="s">
        <v>146</v>
      </c>
      <c r="AW1349" s="16" t="s">
        <v>33</v>
      </c>
      <c r="AX1349" s="16" t="s">
        <v>77</v>
      </c>
      <c r="AY1349" s="281" t="s">
        <v>145</v>
      </c>
    </row>
    <row r="1350" s="13" customFormat="1">
      <c r="A1350" s="13"/>
      <c r="B1350" s="239"/>
      <c r="C1350" s="240"/>
      <c r="D1350" s="232" t="s">
        <v>161</v>
      </c>
      <c r="E1350" s="241" t="s">
        <v>1</v>
      </c>
      <c r="F1350" s="242" t="s">
        <v>263</v>
      </c>
      <c r="G1350" s="240"/>
      <c r="H1350" s="241" t="s">
        <v>1</v>
      </c>
      <c r="I1350" s="243"/>
      <c r="J1350" s="240"/>
      <c r="K1350" s="240"/>
      <c r="L1350" s="244"/>
      <c r="M1350" s="245"/>
      <c r="N1350" s="246"/>
      <c r="O1350" s="246"/>
      <c r="P1350" s="246"/>
      <c r="Q1350" s="246"/>
      <c r="R1350" s="246"/>
      <c r="S1350" s="246"/>
      <c r="T1350" s="24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8" t="s">
        <v>161</v>
      </c>
      <c r="AU1350" s="248" t="s">
        <v>86</v>
      </c>
      <c r="AV1350" s="13" t="s">
        <v>14</v>
      </c>
      <c r="AW1350" s="13" t="s">
        <v>33</v>
      </c>
      <c r="AX1350" s="13" t="s">
        <v>77</v>
      </c>
      <c r="AY1350" s="248" t="s">
        <v>145</v>
      </c>
    </row>
    <row r="1351" s="14" customFormat="1">
      <c r="A1351" s="14"/>
      <c r="B1351" s="249"/>
      <c r="C1351" s="250"/>
      <c r="D1351" s="232" t="s">
        <v>161</v>
      </c>
      <c r="E1351" s="251" t="s">
        <v>1</v>
      </c>
      <c r="F1351" s="252" t="s">
        <v>1105</v>
      </c>
      <c r="G1351" s="250"/>
      <c r="H1351" s="253">
        <v>4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161</v>
      </c>
      <c r="AU1351" s="259" t="s">
        <v>86</v>
      </c>
      <c r="AV1351" s="14" t="s">
        <v>86</v>
      </c>
      <c r="AW1351" s="14" t="s">
        <v>33</v>
      </c>
      <c r="AX1351" s="14" t="s">
        <v>77</v>
      </c>
      <c r="AY1351" s="259" t="s">
        <v>145</v>
      </c>
    </row>
    <row r="1352" s="16" customFormat="1">
      <c r="A1352" s="16"/>
      <c r="B1352" s="271"/>
      <c r="C1352" s="272"/>
      <c r="D1352" s="232" t="s">
        <v>161</v>
      </c>
      <c r="E1352" s="273" t="s">
        <v>1</v>
      </c>
      <c r="F1352" s="274" t="s">
        <v>244</v>
      </c>
      <c r="G1352" s="272"/>
      <c r="H1352" s="275">
        <v>4</v>
      </c>
      <c r="I1352" s="276"/>
      <c r="J1352" s="272"/>
      <c r="K1352" s="272"/>
      <c r="L1352" s="277"/>
      <c r="M1352" s="278"/>
      <c r="N1352" s="279"/>
      <c r="O1352" s="279"/>
      <c r="P1352" s="279"/>
      <c r="Q1352" s="279"/>
      <c r="R1352" s="279"/>
      <c r="S1352" s="279"/>
      <c r="T1352" s="280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81" t="s">
        <v>161</v>
      </c>
      <c r="AU1352" s="281" t="s">
        <v>86</v>
      </c>
      <c r="AV1352" s="16" t="s">
        <v>146</v>
      </c>
      <c r="AW1352" s="16" t="s">
        <v>33</v>
      </c>
      <c r="AX1352" s="16" t="s">
        <v>77</v>
      </c>
      <c r="AY1352" s="281" t="s">
        <v>145</v>
      </c>
    </row>
    <row r="1353" s="13" customFormat="1">
      <c r="A1353" s="13"/>
      <c r="B1353" s="239"/>
      <c r="C1353" s="240"/>
      <c r="D1353" s="232" t="s">
        <v>161</v>
      </c>
      <c r="E1353" s="241" t="s">
        <v>1</v>
      </c>
      <c r="F1353" s="242" t="s">
        <v>246</v>
      </c>
      <c r="G1353" s="240"/>
      <c r="H1353" s="241" t="s">
        <v>1</v>
      </c>
      <c r="I1353" s="243"/>
      <c r="J1353" s="240"/>
      <c r="K1353" s="240"/>
      <c r="L1353" s="244"/>
      <c r="M1353" s="245"/>
      <c r="N1353" s="246"/>
      <c r="O1353" s="246"/>
      <c r="P1353" s="246"/>
      <c r="Q1353" s="246"/>
      <c r="R1353" s="246"/>
      <c r="S1353" s="246"/>
      <c r="T1353" s="247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8" t="s">
        <v>161</v>
      </c>
      <c r="AU1353" s="248" t="s">
        <v>86</v>
      </c>
      <c r="AV1353" s="13" t="s">
        <v>14</v>
      </c>
      <c r="AW1353" s="13" t="s">
        <v>33</v>
      </c>
      <c r="AX1353" s="13" t="s">
        <v>77</v>
      </c>
      <c r="AY1353" s="248" t="s">
        <v>145</v>
      </c>
    </row>
    <row r="1354" s="14" customFormat="1">
      <c r="A1354" s="14"/>
      <c r="B1354" s="249"/>
      <c r="C1354" s="250"/>
      <c r="D1354" s="232" t="s">
        <v>161</v>
      </c>
      <c r="E1354" s="251" t="s">
        <v>1</v>
      </c>
      <c r="F1354" s="252" t="s">
        <v>1106</v>
      </c>
      <c r="G1354" s="250"/>
      <c r="H1354" s="253">
        <v>5.2000000000000002</v>
      </c>
      <c r="I1354" s="254"/>
      <c r="J1354" s="250"/>
      <c r="K1354" s="250"/>
      <c r="L1354" s="255"/>
      <c r="M1354" s="256"/>
      <c r="N1354" s="257"/>
      <c r="O1354" s="257"/>
      <c r="P1354" s="257"/>
      <c r="Q1354" s="257"/>
      <c r="R1354" s="257"/>
      <c r="S1354" s="257"/>
      <c r="T1354" s="25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9" t="s">
        <v>161</v>
      </c>
      <c r="AU1354" s="259" t="s">
        <v>86</v>
      </c>
      <c r="AV1354" s="14" t="s">
        <v>86</v>
      </c>
      <c r="AW1354" s="14" t="s">
        <v>33</v>
      </c>
      <c r="AX1354" s="14" t="s">
        <v>77</v>
      </c>
      <c r="AY1354" s="259" t="s">
        <v>145</v>
      </c>
    </row>
    <row r="1355" s="16" customFormat="1">
      <c r="A1355" s="16"/>
      <c r="B1355" s="271"/>
      <c r="C1355" s="272"/>
      <c r="D1355" s="232" t="s">
        <v>161</v>
      </c>
      <c r="E1355" s="273" t="s">
        <v>1</v>
      </c>
      <c r="F1355" s="274" t="s">
        <v>244</v>
      </c>
      <c r="G1355" s="272"/>
      <c r="H1355" s="275">
        <v>5.2000000000000002</v>
      </c>
      <c r="I1355" s="276"/>
      <c r="J1355" s="272"/>
      <c r="K1355" s="272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1" t="s">
        <v>161</v>
      </c>
      <c r="AU1355" s="281" t="s">
        <v>86</v>
      </c>
      <c r="AV1355" s="16" t="s">
        <v>146</v>
      </c>
      <c r="AW1355" s="16" t="s">
        <v>33</v>
      </c>
      <c r="AX1355" s="16" t="s">
        <v>77</v>
      </c>
      <c r="AY1355" s="281" t="s">
        <v>145</v>
      </c>
    </row>
    <row r="1356" s="15" customFormat="1">
      <c r="A1356" s="15"/>
      <c r="B1356" s="260"/>
      <c r="C1356" s="261"/>
      <c r="D1356" s="232" t="s">
        <v>161</v>
      </c>
      <c r="E1356" s="262" t="s">
        <v>1</v>
      </c>
      <c r="F1356" s="263" t="s">
        <v>165</v>
      </c>
      <c r="G1356" s="261"/>
      <c r="H1356" s="264">
        <v>43.417999999999999</v>
      </c>
      <c r="I1356" s="265"/>
      <c r="J1356" s="261"/>
      <c r="K1356" s="261"/>
      <c r="L1356" s="266"/>
      <c r="M1356" s="267"/>
      <c r="N1356" s="268"/>
      <c r="O1356" s="268"/>
      <c r="P1356" s="268"/>
      <c r="Q1356" s="268"/>
      <c r="R1356" s="268"/>
      <c r="S1356" s="268"/>
      <c r="T1356" s="26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0" t="s">
        <v>161</v>
      </c>
      <c r="AU1356" s="270" t="s">
        <v>86</v>
      </c>
      <c r="AV1356" s="15" t="s">
        <v>155</v>
      </c>
      <c r="AW1356" s="15" t="s">
        <v>33</v>
      </c>
      <c r="AX1356" s="15" t="s">
        <v>14</v>
      </c>
      <c r="AY1356" s="270" t="s">
        <v>145</v>
      </c>
    </row>
    <row r="1357" s="2" customFormat="1" ht="33" customHeight="1">
      <c r="A1357" s="39"/>
      <c r="B1357" s="40"/>
      <c r="C1357" s="219" t="s">
        <v>1107</v>
      </c>
      <c r="D1357" s="219" t="s">
        <v>150</v>
      </c>
      <c r="E1357" s="220" t="s">
        <v>1108</v>
      </c>
      <c r="F1357" s="221" t="s">
        <v>1109</v>
      </c>
      <c r="G1357" s="222" t="s">
        <v>175</v>
      </c>
      <c r="H1357" s="223">
        <v>43.417999999999999</v>
      </c>
      <c r="I1357" s="224"/>
      <c r="J1357" s="225">
        <f>ROUND(I1357*H1357,2)</f>
        <v>0</v>
      </c>
      <c r="K1357" s="221" t="s">
        <v>154</v>
      </c>
      <c r="L1357" s="45"/>
      <c r="M1357" s="226" t="s">
        <v>1</v>
      </c>
      <c r="N1357" s="227" t="s">
        <v>42</v>
      </c>
      <c r="O1357" s="92"/>
      <c r="P1357" s="228">
        <f>O1357*H1357</f>
        <v>0</v>
      </c>
      <c r="Q1357" s="228">
        <v>0.0053499999999999997</v>
      </c>
      <c r="R1357" s="228">
        <f>Q1357*H1357</f>
        <v>0.23228629999999997</v>
      </c>
      <c r="S1357" s="228">
        <v>0</v>
      </c>
      <c r="T1357" s="229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0" t="s">
        <v>296</v>
      </c>
      <c r="AT1357" s="230" t="s">
        <v>150</v>
      </c>
      <c r="AU1357" s="230" t="s">
        <v>86</v>
      </c>
      <c r="AY1357" s="18" t="s">
        <v>145</v>
      </c>
      <c r="BE1357" s="231">
        <f>IF(N1357="základní",J1357,0)</f>
        <v>0</v>
      </c>
      <c r="BF1357" s="231">
        <f>IF(N1357="snížená",J1357,0)</f>
        <v>0</v>
      </c>
      <c r="BG1357" s="231">
        <f>IF(N1357="zákl. přenesená",J1357,0)</f>
        <v>0</v>
      </c>
      <c r="BH1357" s="231">
        <f>IF(N1357="sníž. přenesená",J1357,0)</f>
        <v>0</v>
      </c>
      <c r="BI1357" s="231">
        <f>IF(N1357="nulová",J1357,0)</f>
        <v>0</v>
      </c>
      <c r="BJ1357" s="18" t="s">
        <v>14</v>
      </c>
      <c r="BK1357" s="231">
        <f>ROUND(I1357*H1357,2)</f>
        <v>0</v>
      </c>
      <c r="BL1357" s="18" t="s">
        <v>296</v>
      </c>
      <c r="BM1357" s="230" t="s">
        <v>1110</v>
      </c>
    </row>
    <row r="1358" s="2" customFormat="1">
      <c r="A1358" s="39"/>
      <c r="B1358" s="40"/>
      <c r="C1358" s="41"/>
      <c r="D1358" s="232" t="s">
        <v>157</v>
      </c>
      <c r="E1358" s="41"/>
      <c r="F1358" s="233" t="s">
        <v>1111</v>
      </c>
      <c r="G1358" s="41"/>
      <c r="H1358" s="41"/>
      <c r="I1358" s="234"/>
      <c r="J1358" s="41"/>
      <c r="K1358" s="41"/>
      <c r="L1358" s="45"/>
      <c r="M1358" s="235"/>
      <c r="N1358" s="236"/>
      <c r="O1358" s="92"/>
      <c r="P1358" s="92"/>
      <c r="Q1358" s="92"/>
      <c r="R1358" s="92"/>
      <c r="S1358" s="92"/>
      <c r="T1358" s="93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157</v>
      </c>
      <c r="AU1358" s="18" t="s">
        <v>86</v>
      </c>
    </row>
    <row r="1359" s="2" customFormat="1">
      <c r="A1359" s="39"/>
      <c r="B1359" s="40"/>
      <c r="C1359" s="41"/>
      <c r="D1359" s="237" t="s">
        <v>159</v>
      </c>
      <c r="E1359" s="41"/>
      <c r="F1359" s="238" t="s">
        <v>1112</v>
      </c>
      <c r="G1359" s="41"/>
      <c r="H1359" s="41"/>
      <c r="I1359" s="234"/>
      <c r="J1359" s="41"/>
      <c r="K1359" s="41"/>
      <c r="L1359" s="45"/>
      <c r="M1359" s="235"/>
      <c r="N1359" s="236"/>
      <c r="O1359" s="92"/>
      <c r="P1359" s="92"/>
      <c r="Q1359" s="92"/>
      <c r="R1359" s="92"/>
      <c r="S1359" s="92"/>
      <c r="T1359" s="93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18" t="s">
        <v>159</v>
      </c>
      <c r="AU1359" s="18" t="s">
        <v>86</v>
      </c>
    </row>
    <row r="1360" s="13" customFormat="1">
      <c r="A1360" s="13"/>
      <c r="B1360" s="239"/>
      <c r="C1360" s="240"/>
      <c r="D1360" s="232" t="s">
        <v>161</v>
      </c>
      <c r="E1360" s="241" t="s">
        <v>1</v>
      </c>
      <c r="F1360" s="242" t="s">
        <v>162</v>
      </c>
      <c r="G1360" s="240"/>
      <c r="H1360" s="241" t="s">
        <v>1</v>
      </c>
      <c r="I1360" s="243"/>
      <c r="J1360" s="240"/>
      <c r="K1360" s="240"/>
      <c r="L1360" s="244"/>
      <c r="M1360" s="245"/>
      <c r="N1360" s="246"/>
      <c r="O1360" s="246"/>
      <c r="P1360" s="246"/>
      <c r="Q1360" s="246"/>
      <c r="R1360" s="246"/>
      <c r="S1360" s="246"/>
      <c r="T1360" s="247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8" t="s">
        <v>161</v>
      </c>
      <c r="AU1360" s="248" t="s">
        <v>86</v>
      </c>
      <c r="AV1360" s="13" t="s">
        <v>14</v>
      </c>
      <c r="AW1360" s="13" t="s">
        <v>33</v>
      </c>
      <c r="AX1360" s="13" t="s">
        <v>77</v>
      </c>
      <c r="AY1360" s="248" t="s">
        <v>145</v>
      </c>
    </row>
    <row r="1361" s="13" customFormat="1">
      <c r="A1361" s="13"/>
      <c r="B1361" s="239"/>
      <c r="C1361" s="240"/>
      <c r="D1361" s="232" t="s">
        <v>161</v>
      </c>
      <c r="E1361" s="241" t="s">
        <v>1</v>
      </c>
      <c r="F1361" s="242" t="s">
        <v>163</v>
      </c>
      <c r="G1361" s="240"/>
      <c r="H1361" s="241" t="s">
        <v>1</v>
      </c>
      <c r="I1361" s="243"/>
      <c r="J1361" s="240"/>
      <c r="K1361" s="240"/>
      <c r="L1361" s="244"/>
      <c r="M1361" s="245"/>
      <c r="N1361" s="246"/>
      <c r="O1361" s="246"/>
      <c r="P1361" s="246"/>
      <c r="Q1361" s="246"/>
      <c r="R1361" s="246"/>
      <c r="S1361" s="246"/>
      <c r="T1361" s="247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8" t="s">
        <v>161</v>
      </c>
      <c r="AU1361" s="248" t="s">
        <v>86</v>
      </c>
      <c r="AV1361" s="13" t="s">
        <v>14</v>
      </c>
      <c r="AW1361" s="13" t="s">
        <v>33</v>
      </c>
      <c r="AX1361" s="13" t="s">
        <v>77</v>
      </c>
      <c r="AY1361" s="248" t="s">
        <v>145</v>
      </c>
    </row>
    <row r="1362" s="14" customFormat="1">
      <c r="A1362" s="14"/>
      <c r="B1362" s="249"/>
      <c r="C1362" s="250"/>
      <c r="D1362" s="232" t="s">
        <v>161</v>
      </c>
      <c r="E1362" s="251" t="s">
        <v>1</v>
      </c>
      <c r="F1362" s="252" t="s">
        <v>274</v>
      </c>
      <c r="G1362" s="250"/>
      <c r="H1362" s="253">
        <v>18.199999999999999</v>
      </c>
      <c r="I1362" s="254"/>
      <c r="J1362" s="250"/>
      <c r="K1362" s="250"/>
      <c r="L1362" s="255"/>
      <c r="M1362" s="256"/>
      <c r="N1362" s="257"/>
      <c r="O1362" s="257"/>
      <c r="P1362" s="257"/>
      <c r="Q1362" s="257"/>
      <c r="R1362" s="257"/>
      <c r="S1362" s="257"/>
      <c r="T1362" s="25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9" t="s">
        <v>161</v>
      </c>
      <c r="AU1362" s="259" t="s">
        <v>86</v>
      </c>
      <c r="AV1362" s="14" t="s">
        <v>86</v>
      </c>
      <c r="AW1362" s="14" t="s">
        <v>33</v>
      </c>
      <c r="AX1362" s="14" t="s">
        <v>77</v>
      </c>
      <c r="AY1362" s="259" t="s">
        <v>145</v>
      </c>
    </row>
    <row r="1363" s="14" customFormat="1">
      <c r="A1363" s="14"/>
      <c r="B1363" s="249"/>
      <c r="C1363" s="250"/>
      <c r="D1363" s="232" t="s">
        <v>161</v>
      </c>
      <c r="E1363" s="251" t="s">
        <v>1</v>
      </c>
      <c r="F1363" s="252" t="s">
        <v>275</v>
      </c>
      <c r="G1363" s="250"/>
      <c r="H1363" s="253">
        <v>0</v>
      </c>
      <c r="I1363" s="254"/>
      <c r="J1363" s="250"/>
      <c r="K1363" s="250"/>
      <c r="L1363" s="255"/>
      <c r="M1363" s="256"/>
      <c r="N1363" s="257"/>
      <c r="O1363" s="257"/>
      <c r="P1363" s="257"/>
      <c r="Q1363" s="257"/>
      <c r="R1363" s="257"/>
      <c r="S1363" s="257"/>
      <c r="T1363" s="25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9" t="s">
        <v>161</v>
      </c>
      <c r="AU1363" s="259" t="s">
        <v>86</v>
      </c>
      <c r="AV1363" s="14" t="s">
        <v>86</v>
      </c>
      <c r="AW1363" s="14" t="s">
        <v>33</v>
      </c>
      <c r="AX1363" s="14" t="s">
        <v>77</v>
      </c>
      <c r="AY1363" s="259" t="s">
        <v>145</v>
      </c>
    </row>
    <row r="1364" s="16" customFormat="1">
      <c r="A1364" s="16"/>
      <c r="B1364" s="271"/>
      <c r="C1364" s="272"/>
      <c r="D1364" s="232" t="s">
        <v>161</v>
      </c>
      <c r="E1364" s="273" t="s">
        <v>1</v>
      </c>
      <c r="F1364" s="274" t="s">
        <v>244</v>
      </c>
      <c r="G1364" s="272"/>
      <c r="H1364" s="275">
        <v>18.199999999999999</v>
      </c>
      <c r="I1364" s="276"/>
      <c r="J1364" s="272"/>
      <c r="K1364" s="272"/>
      <c r="L1364" s="277"/>
      <c r="M1364" s="278"/>
      <c r="N1364" s="279"/>
      <c r="O1364" s="279"/>
      <c r="P1364" s="279"/>
      <c r="Q1364" s="279"/>
      <c r="R1364" s="279"/>
      <c r="S1364" s="279"/>
      <c r="T1364" s="280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81" t="s">
        <v>161</v>
      </c>
      <c r="AU1364" s="281" t="s">
        <v>86</v>
      </c>
      <c r="AV1364" s="16" t="s">
        <v>146</v>
      </c>
      <c r="AW1364" s="16" t="s">
        <v>33</v>
      </c>
      <c r="AX1364" s="16" t="s">
        <v>77</v>
      </c>
      <c r="AY1364" s="281" t="s">
        <v>145</v>
      </c>
    </row>
    <row r="1365" s="13" customFormat="1">
      <c r="A1365" s="13"/>
      <c r="B1365" s="239"/>
      <c r="C1365" s="240"/>
      <c r="D1365" s="232" t="s">
        <v>161</v>
      </c>
      <c r="E1365" s="241" t="s">
        <v>1</v>
      </c>
      <c r="F1365" s="242" t="s">
        <v>258</v>
      </c>
      <c r="G1365" s="240"/>
      <c r="H1365" s="241" t="s">
        <v>1</v>
      </c>
      <c r="I1365" s="243"/>
      <c r="J1365" s="240"/>
      <c r="K1365" s="240"/>
      <c r="L1365" s="244"/>
      <c r="M1365" s="245"/>
      <c r="N1365" s="246"/>
      <c r="O1365" s="246"/>
      <c r="P1365" s="246"/>
      <c r="Q1365" s="246"/>
      <c r="R1365" s="246"/>
      <c r="S1365" s="246"/>
      <c r="T1365" s="247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8" t="s">
        <v>161</v>
      </c>
      <c r="AU1365" s="248" t="s">
        <v>86</v>
      </c>
      <c r="AV1365" s="13" t="s">
        <v>14</v>
      </c>
      <c r="AW1365" s="13" t="s">
        <v>33</v>
      </c>
      <c r="AX1365" s="13" t="s">
        <v>77</v>
      </c>
      <c r="AY1365" s="248" t="s">
        <v>145</v>
      </c>
    </row>
    <row r="1366" s="14" customFormat="1">
      <c r="A1366" s="14"/>
      <c r="B1366" s="249"/>
      <c r="C1366" s="250"/>
      <c r="D1366" s="232" t="s">
        <v>161</v>
      </c>
      <c r="E1366" s="251" t="s">
        <v>1</v>
      </c>
      <c r="F1366" s="252" t="s">
        <v>276</v>
      </c>
      <c r="G1366" s="250"/>
      <c r="H1366" s="253">
        <v>13.199999999999999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9" t="s">
        <v>161</v>
      </c>
      <c r="AU1366" s="259" t="s">
        <v>86</v>
      </c>
      <c r="AV1366" s="14" t="s">
        <v>86</v>
      </c>
      <c r="AW1366" s="14" t="s">
        <v>33</v>
      </c>
      <c r="AX1366" s="14" t="s">
        <v>77</v>
      </c>
      <c r="AY1366" s="259" t="s">
        <v>145</v>
      </c>
    </row>
    <row r="1367" s="14" customFormat="1">
      <c r="A1367" s="14"/>
      <c r="B1367" s="249"/>
      <c r="C1367" s="250"/>
      <c r="D1367" s="232" t="s">
        <v>161</v>
      </c>
      <c r="E1367" s="251" t="s">
        <v>1</v>
      </c>
      <c r="F1367" s="252" t="s">
        <v>277</v>
      </c>
      <c r="G1367" s="250"/>
      <c r="H1367" s="253">
        <v>-1.1819999999999999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9" t="s">
        <v>161</v>
      </c>
      <c r="AU1367" s="259" t="s">
        <v>86</v>
      </c>
      <c r="AV1367" s="14" t="s">
        <v>86</v>
      </c>
      <c r="AW1367" s="14" t="s">
        <v>33</v>
      </c>
      <c r="AX1367" s="14" t="s">
        <v>77</v>
      </c>
      <c r="AY1367" s="259" t="s">
        <v>145</v>
      </c>
    </row>
    <row r="1368" s="16" customFormat="1">
      <c r="A1368" s="16"/>
      <c r="B1368" s="271"/>
      <c r="C1368" s="272"/>
      <c r="D1368" s="232" t="s">
        <v>161</v>
      </c>
      <c r="E1368" s="273" t="s">
        <v>1</v>
      </c>
      <c r="F1368" s="274" t="s">
        <v>244</v>
      </c>
      <c r="G1368" s="272"/>
      <c r="H1368" s="275">
        <v>12.018000000000001</v>
      </c>
      <c r="I1368" s="276"/>
      <c r="J1368" s="272"/>
      <c r="K1368" s="272"/>
      <c r="L1368" s="277"/>
      <c r="M1368" s="278"/>
      <c r="N1368" s="279"/>
      <c r="O1368" s="279"/>
      <c r="P1368" s="279"/>
      <c r="Q1368" s="279"/>
      <c r="R1368" s="279"/>
      <c r="S1368" s="279"/>
      <c r="T1368" s="280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81" t="s">
        <v>161</v>
      </c>
      <c r="AU1368" s="281" t="s">
        <v>86</v>
      </c>
      <c r="AV1368" s="16" t="s">
        <v>146</v>
      </c>
      <c r="AW1368" s="16" t="s">
        <v>33</v>
      </c>
      <c r="AX1368" s="16" t="s">
        <v>77</v>
      </c>
      <c r="AY1368" s="281" t="s">
        <v>145</v>
      </c>
    </row>
    <row r="1369" s="13" customFormat="1">
      <c r="A1369" s="13"/>
      <c r="B1369" s="239"/>
      <c r="C1369" s="240"/>
      <c r="D1369" s="232" t="s">
        <v>161</v>
      </c>
      <c r="E1369" s="241" t="s">
        <v>1</v>
      </c>
      <c r="F1369" s="242" t="s">
        <v>245</v>
      </c>
      <c r="G1369" s="240"/>
      <c r="H1369" s="241" t="s">
        <v>1</v>
      </c>
      <c r="I1369" s="243"/>
      <c r="J1369" s="240"/>
      <c r="K1369" s="240"/>
      <c r="L1369" s="244"/>
      <c r="M1369" s="245"/>
      <c r="N1369" s="246"/>
      <c r="O1369" s="246"/>
      <c r="P1369" s="246"/>
      <c r="Q1369" s="246"/>
      <c r="R1369" s="246"/>
      <c r="S1369" s="246"/>
      <c r="T1369" s="24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8" t="s">
        <v>161</v>
      </c>
      <c r="AU1369" s="248" t="s">
        <v>86</v>
      </c>
      <c r="AV1369" s="13" t="s">
        <v>14</v>
      </c>
      <c r="AW1369" s="13" t="s">
        <v>33</v>
      </c>
      <c r="AX1369" s="13" t="s">
        <v>77</v>
      </c>
      <c r="AY1369" s="248" t="s">
        <v>145</v>
      </c>
    </row>
    <row r="1370" s="14" customFormat="1">
      <c r="A1370" s="14"/>
      <c r="B1370" s="249"/>
      <c r="C1370" s="250"/>
      <c r="D1370" s="232" t="s">
        <v>161</v>
      </c>
      <c r="E1370" s="251" t="s">
        <v>1</v>
      </c>
      <c r="F1370" s="252" t="s">
        <v>1105</v>
      </c>
      <c r="G1370" s="250"/>
      <c r="H1370" s="253">
        <v>4</v>
      </c>
      <c r="I1370" s="254"/>
      <c r="J1370" s="250"/>
      <c r="K1370" s="250"/>
      <c r="L1370" s="255"/>
      <c r="M1370" s="256"/>
      <c r="N1370" s="257"/>
      <c r="O1370" s="257"/>
      <c r="P1370" s="257"/>
      <c r="Q1370" s="257"/>
      <c r="R1370" s="257"/>
      <c r="S1370" s="257"/>
      <c r="T1370" s="25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9" t="s">
        <v>161</v>
      </c>
      <c r="AU1370" s="259" t="s">
        <v>86</v>
      </c>
      <c r="AV1370" s="14" t="s">
        <v>86</v>
      </c>
      <c r="AW1370" s="14" t="s">
        <v>33</v>
      </c>
      <c r="AX1370" s="14" t="s">
        <v>77</v>
      </c>
      <c r="AY1370" s="259" t="s">
        <v>145</v>
      </c>
    </row>
    <row r="1371" s="16" customFormat="1">
      <c r="A1371" s="16"/>
      <c r="B1371" s="271"/>
      <c r="C1371" s="272"/>
      <c r="D1371" s="232" t="s">
        <v>161</v>
      </c>
      <c r="E1371" s="273" t="s">
        <v>1</v>
      </c>
      <c r="F1371" s="274" t="s">
        <v>244</v>
      </c>
      <c r="G1371" s="272"/>
      <c r="H1371" s="275">
        <v>4</v>
      </c>
      <c r="I1371" s="276"/>
      <c r="J1371" s="272"/>
      <c r="K1371" s="272"/>
      <c r="L1371" s="277"/>
      <c r="M1371" s="278"/>
      <c r="N1371" s="279"/>
      <c r="O1371" s="279"/>
      <c r="P1371" s="279"/>
      <c r="Q1371" s="279"/>
      <c r="R1371" s="279"/>
      <c r="S1371" s="279"/>
      <c r="T1371" s="280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81" t="s">
        <v>161</v>
      </c>
      <c r="AU1371" s="281" t="s">
        <v>86</v>
      </c>
      <c r="AV1371" s="16" t="s">
        <v>146</v>
      </c>
      <c r="AW1371" s="16" t="s">
        <v>33</v>
      </c>
      <c r="AX1371" s="16" t="s">
        <v>77</v>
      </c>
      <c r="AY1371" s="281" t="s">
        <v>145</v>
      </c>
    </row>
    <row r="1372" s="13" customFormat="1">
      <c r="A1372" s="13"/>
      <c r="B1372" s="239"/>
      <c r="C1372" s="240"/>
      <c r="D1372" s="232" t="s">
        <v>161</v>
      </c>
      <c r="E1372" s="241" t="s">
        <v>1</v>
      </c>
      <c r="F1372" s="242" t="s">
        <v>263</v>
      </c>
      <c r="G1372" s="240"/>
      <c r="H1372" s="241" t="s">
        <v>1</v>
      </c>
      <c r="I1372" s="243"/>
      <c r="J1372" s="240"/>
      <c r="K1372" s="240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161</v>
      </c>
      <c r="AU1372" s="248" t="s">
        <v>86</v>
      </c>
      <c r="AV1372" s="13" t="s">
        <v>14</v>
      </c>
      <c r="AW1372" s="13" t="s">
        <v>33</v>
      </c>
      <c r="AX1372" s="13" t="s">
        <v>77</v>
      </c>
      <c r="AY1372" s="248" t="s">
        <v>145</v>
      </c>
    </row>
    <row r="1373" s="14" customFormat="1">
      <c r="A1373" s="14"/>
      <c r="B1373" s="249"/>
      <c r="C1373" s="250"/>
      <c r="D1373" s="232" t="s">
        <v>161</v>
      </c>
      <c r="E1373" s="251" t="s">
        <v>1</v>
      </c>
      <c r="F1373" s="252" t="s">
        <v>1105</v>
      </c>
      <c r="G1373" s="250"/>
      <c r="H1373" s="253">
        <v>4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161</v>
      </c>
      <c r="AU1373" s="259" t="s">
        <v>86</v>
      </c>
      <c r="AV1373" s="14" t="s">
        <v>86</v>
      </c>
      <c r="AW1373" s="14" t="s">
        <v>33</v>
      </c>
      <c r="AX1373" s="14" t="s">
        <v>77</v>
      </c>
      <c r="AY1373" s="259" t="s">
        <v>145</v>
      </c>
    </row>
    <row r="1374" s="16" customFormat="1">
      <c r="A1374" s="16"/>
      <c r="B1374" s="271"/>
      <c r="C1374" s="272"/>
      <c r="D1374" s="232" t="s">
        <v>161</v>
      </c>
      <c r="E1374" s="273" t="s">
        <v>1</v>
      </c>
      <c r="F1374" s="274" t="s">
        <v>244</v>
      </c>
      <c r="G1374" s="272"/>
      <c r="H1374" s="275">
        <v>4</v>
      </c>
      <c r="I1374" s="276"/>
      <c r="J1374" s="272"/>
      <c r="K1374" s="272"/>
      <c r="L1374" s="277"/>
      <c r="M1374" s="278"/>
      <c r="N1374" s="279"/>
      <c r="O1374" s="279"/>
      <c r="P1374" s="279"/>
      <c r="Q1374" s="279"/>
      <c r="R1374" s="279"/>
      <c r="S1374" s="279"/>
      <c r="T1374" s="280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81" t="s">
        <v>161</v>
      </c>
      <c r="AU1374" s="281" t="s">
        <v>86</v>
      </c>
      <c r="AV1374" s="16" t="s">
        <v>146</v>
      </c>
      <c r="AW1374" s="16" t="s">
        <v>33</v>
      </c>
      <c r="AX1374" s="16" t="s">
        <v>77</v>
      </c>
      <c r="AY1374" s="281" t="s">
        <v>145</v>
      </c>
    </row>
    <row r="1375" s="13" customFormat="1">
      <c r="A1375" s="13"/>
      <c r="B1375" s="239"/>
      <c r="C1375" s="240"/>
      <c r="D1375" s="232" t="s">
        <v>161</v>
      </c>
      <c r="E1375" s="241" t="s">
        <v>1</v>
      </c>
      <c r="F1375" s="242" t="s">
        <v>246</v>
      </c>
      <c r="G1375" s="240"/>
      <c r="H1375" s="241" t="s">
        <v>1</v>
      </c>
      <c r="I1375" s="243"/>
      <c r="J1375" s="240"/>
      <c r="K1375" s="240"/>
      <c r="L1375" s="244"/>
      <c r="M1375" s="245"/>
      <c r="N1375" s="246"/>
      <c r="O1375" s="246"/>
      <c r="P1375" s="246"/>
      <c r="Q1375" s="246"/>
      <c r="R1375" s="246"/>
      <c r="S1375" s="246"/>
      <c r="T1375" s="247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8" t="s">
        <v>161</v>
      </c>
      <c r="AU1375" s="248" t="s">
        <v>86</v>
      </c>
      <c r="AV1375" s="13" t="s">
        <v>14</v>
      </c>
      <c r="AW1375" s="13" t="s">
        <v>33</v>
      </c>
      <c r="AX1375" s="13" t="s">
        <v>77</v>
      </c>
      <c r="AY1375" s="248" t="s">
        <v>145</v>
      </c>
    </row>
    <row r="1376" s="14" customFormat="1">
      <c r="A1376" s="14"/>
      <c r="B1376" s="249"/>
      <c r="C1376" s="250"/>
      <c r="D1376" s="232" t="s">
        <v>161</v>
      </c>
      <c r="E1376" s="251" t="s">
        <v>1</v>
      </c>
      <c r="F1376" s="252" t="s">
        <v>1106</v>
      </c>
      <c r="G1376" s="250"/>
      <c r="H1376" s="253">
        <v>5.2000000000000002</v>
      </c>
      <c r="I1376" s="254"/>
      <c r="J1376" s="250"/>
      <c r="K1376" s="250"/>
      <c r="L1376" s="255"/>
      <c r="M1376" s="256"/>
      <c r="N1376" s="257"/>
      <c r="O1376" s="257"/>
      <c r="P1376" s="257"/>
      <c r="Q1376" s="257"/>
      <c r="R1376" s="257"/>
      <c r="S1376" s="257"/>
      <c r="T1376" s="25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9" t="s">
        <v>161</v>
      </c>
      <c r="AU1376" s="259" t="s">
        <v>86</v>
      </c>
      <c r="AV1376" s="14" t="s">
        <v>86</v>
      </c>
      <c r="AW1376" s="14" t="s">
        <v>33</v>
      </c>
      <c r="AX1376" s="14" t="s">
        <v>77</v>
      </c>
      <c r="AY1376" s="259" t="s">
        <v>145</v>
      </c>
    </row>
    <row r="1377" s="16" customFormat="1">
      <c r="A1377" s="16"/>
      <c r="B1377" s="271"/>
      <c r="C1377" s="272"/>
      <c r="D1377" s="232" t="s">
        <v>161</v>
      </c>
      <c r="E1377" s="273" t="s">
        <v>1</v>
      </c>
      <c r="F1377" s="274" t="s">
        <v>244</v>
      </c>
      <c r="G1377" s="272"/>
      <c r="H1377" s="275">
        <v>5.2000000000000002</v>
      </c>
      <c r="I1377" s="276"/>
      <c r="J1377" s="272"/>
      <c r="K1377" s="272"/>
      <c r="L1377" s="277"/>
      <c r="M1377" s="278"/>
      <c r="N1377" s="279"/>
      <c r="O1377" s="279"/>
      <c r="P1377" s="279"/>
      <c r="Q1377" s="279"/>
      <c r="R1377" s="279"/>
      <c r="S1377" s="279"/>
      <c r="T1377" s="280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81" t="s">
        <v>161</v>
      </c>
      <c r="AU1377" s="281" t="s">
        <v>86</v>
      </c>
      <c r="AV1377" s="16" t="s">
        <v>146</v>
      </c>
      <c r="AW1377" s="16" t="s">
        <v>33</v>
      </c>
      <c r="AX1377" s="16" t="s">
        <v>77</v>
      </c>
      <c r="AY1377" s="281" t="s">
        <v>145</v>
      </c>
    </row>
    <row r="1378" s="15" customFormat="1">
      <c r="A1378" s="15"/>
      <c r="B1378" s="260"/>
      <c r="C1378" s="261"/>
      <c r="D1378" s="232" t="s">
        <v>161</v>
      </c>
      <c r="E1378" s="262" t="s">
        <v>1</v>
      </c>
      <c r="F1378" s="263" t="s">
        <v>165</v>
      </c>
      <c r="G1378" s="261"/>
      <c r="H1378" s="264">
        <v>43.417999999999999</v>
      </c>
      <c r="I1378" s="265"/>
      <c r="J1378" s="261"/>
      <c r="K1378" s="261"/>
      <c r="L1378" s="266"/>
      <c r="M1378" s="267"/>
      <c r="N1378" s="268"/>
      <c r="O1378" s="268"/>
      <c r="P1378" s="268"/>
      <c r="Q1378" s="268"/>
      <c r="R1378" s="268"/>
      <c r="S1378" s="268"/>
      <c r="T1378" s="26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0" t="s">
        <v>161</v>
      </c>
      <c r="AU1378" s="270" t="s">
        <v>86</v>
      </c>
      <c r="AV1378" s="15" t="s">
        <v>155</v>
      </c>
      <c r="AW1378" s="15" t="s">
        <v>33</v>
      </c>
      <c r="AX1378" s="15" t="s">
        <v>14</v>
      </c>
      <c r="AY1378" s="270" t="s">
        <v>145</v>
      </c>
    </row>
    <row r="1379" s="2" customFormat="1" ht="24.15" customHeight="1">
      <c r="A1379" s="39"/>
      <c r="B1379" s="40"/>
      <c r="C1379" s="282" t="s">
        <v>1113</v>
      </c>
      <c r="D1379" s="282" t="s">
        <v>358</v>
      </c>
      <c r="E1379" s="283" t="s">
        <v>1114</v>
      </c>
      <c r="F1379" s="284" t="s">
        <v>1115</v>
      </c>
      <c r="G1379" s="285" t="s">
        <v>175</v>
      </c>
      <c r="H1379" s="286">
        <v>50.107999999999997</v>
      </c>
      <c r="I1379" s="287"/>
      <c r="J1379" s="288">
        <f>ROUND(I1379*H1379,2)</f>
        <v>0</v>
      </c>
      <c r="K1379" s="284" t="s">
        <v>154</v>
      </c>
      <c r="L1379" s="289"/>
      <c r="M1379" s="290" t="s">
        <v>1</v>
      </c>
      <c r="N1379" s="291" t="s">
        <v>42</v>
      </c>
      <c r="O1379" s="92"/>
      <c r="P1379" s="228">
        <f>O1379*H1379</f>
        <v>0</v>
      </c>
      <c r="Q1379" s="228">
        <v>0.016709999999999999</v>
      </c>
      <c r="R1379" s="228">
        <f>Q1379*H1379</f>
        <v>0.83730467999999991</v>
      </c>
      <c r="S1379" s="228">
        <v>0</v>
      </c>
      <c r="T1379" s="22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0" t="s">
        <v>425</v>
      </c>
      <c r="AT1379" s="230" t="s">
        <v>358</v>
      </c>
      <c r="AU1379" s="230" t="s">
        <v>86</v>
      </c>
      <c r="AY1379" s="18" t="s">
        <v>145</v>
      </c>
      <c r="BE1379" s="231">
        <f>IF(N1379="základní",J1379,0)</f>
        <v>0</v>
      </c>
      <c r="BF1379" s="231">
        <f>IF(N1379="snížená",J1379,0)</f>
        <v>0</v>
      </c>
      <c r="BG1379" s="231">
        <f>IF(N1379="zákl. přenesená",J1379,0)</f>
        <v>0</v>
      </c>
      <c r="BH1379" s="231">
        <f>IF(N1379="sníž. přenesená",J1379,0)</f>
        <v>0</v>
      </c>
      <c r="BI1379" s="231">
        <f>IF(N1379="nulová",J1379,0)</f>
        <v>0</v>
      </c>
      <c r="BJ1379" s="18" t="s">
        <v>14</v>
      </c>
      <c r="BK1379" s="231">
        <f>ROUND(I1379*H1379,2)</f>
        <v>0</v>
      </c>
      <c r="BL1379" s="18" t="s">
        <v>296</v>
      </c>
      <c r="BM1379" s="230" t="s">
        <v>1116</v>
      </c>
    </row>
    <row r="1380" s="2" customFormat="1">
      <c r="A1380" s="39"/>
      <c r="B1380" s="40"/>
      <c r="C1380" s="41"/>
      <c r="D1380" s="232" t="s">
        <v>157</v>
      </c>
      <c r="E1380" s="41"/>
      <c r="F1380" s="233" t="s">
        <v>1115</v>
      </c>
      <c r="G1380" s="41"/>
      <c r="H1380" s="41"/>
      <c r="I1380" s="234"/>
      <c r="J1380" s="41"/>
      <c r="K1380" s="41"/>
      <c r="L1380" s="45"/>
      <c r="M1380" s="235"/>
      <c r="N1380" s="236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157</v>
      </c>
      <c r="AU1380" s="18" t="s">
        <v>86</v>
      </c>
    </row>
    <row r="1381" s="13" customFormat="1">
      <c r="A1381" s="13"/>
      <c r="B1381" s="239"/>
      <c r="C1381" s="240"/>
      <c r="D1381" s="232" t="s">
        <v>161</v>
      </c>
      <c r="E1381" s="241" t="s">
        <v>1</v>
      </c>
      <c r="F1381" s="242" t="s">
        <v>162</v>
      </c>
      <c r="G1381" s="240"/>
      <c r="H1381" s="241" t="s">
        <v>1</v>
      </c>
      <c r="I1381" s="243"/>
      <c r="J1381" s="240"/>
      <c r="K1381" s="240"/>
      <c r="L1381" s="244"/>
      <c r="M1381" s="245"/>
      <c r="N1381" s="246"/>
      <c r="O1381" s="246"/>
      <c r="P1381" s="246"/>
      <c r="Q1381" s="246"/>
      <c r="R1381" s="246"/>
      <c r="S1381" s="246"/>
      <c r="T1381" s="24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8" t="s">
        <v>161</v>
      </c>
      <c r="AU1381" s="248" t="s">
        <v>86</v>
      </c>
      <c r="AV1381" s="13" t="s">
        <v>14</v>
      </c>
      <c r="AW1381" s="13" t="s">
        <v>33</v>
      </c>
      <c r="AX1381" s="13" t="s">
        <v>77</v>
      </c>
      <c r="AY1381" s="248" t="s">
        <v>145</v>
      </c>
    </row>
    <row r="1382" s="13" customFormat="1">
      <c r="A1382" s="13"/>
      <c r="B1382" s="239"/>
      <c r="C1382" s="240"/>
      <c r="D1382" s="232" t="s">
        <v>161</v>
      </c>
      <c r="E1382" s="241" t="s">
        <v>1</v>
      </c>
      <c r="F1382" s="242" t="s">
        <v>163</v>
      </c>
      <c r="G1382" s="240"/>
      <c r="H1382" s="241" t="s">
        <v>1</v>
      </c>
      <c r="I1382" s="243"/>
      <c r="J1382" s="240"/>
      <c r="K1382" s="240"/>
      <c r="L1382" s="244"/>
      <c r="M1382" s="245"/>
      <c r="N1382" s="246"/>
      <c r="O1382" s="246"/>
      <c r="P1382" s="246"/>
      <c r="Q1382" s="246"/>
      <c r="R1382" s="246"/>
      <c r="S1382" s="246"/>
      <c r="T1382" s="247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8" t="s">
        <v>161</v>
      </c>
      <c r="AU1382" s="248" t="s">
        <v>86</v>
      </c>
      <c r="AV1382" s="13" t="s">
        <v>14</v>
      </c>
      <c r="AW1382" s="13" t="s">
        <v>33</v>
      </c>
      <c r="AX1382" s="13" t="s">
        <v>77</v>
      </c>
      <c r="AY1382" s="248" t="s">
        <v>145</v>
      </c>
    </row>
    <row r="1383" s="14" customFormat="1">
      <c r="A1383" s="14"/>
      <c r="B1383" s="249"/>
      <c r="C1383" s="250"/>
      <c r="D1383" s="232" t="s">
        <v>161</v>
      </c>
      <c r="E1383" s="251" t="s">
        <v>1</v>
      </c>
      <c r="F1383" s="252" t="s">
        <v>1117</v>
      </c>
      <c r="G1383" s="250"/>
      <c r="H1383" s="253">
        <v>20.93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9" t="s">
        <v>161</v>
      </c>
      <c r="AU1383" s="259" t="s">
        <v>86</v>
      </c>
      <c r="AV1383" s="14" t="s">
        <v>86</v>
      </c>
      <c r="AW1383" s="14" t="s">
        <v>33</v>
      </c>
      <c r="AX1383" s="14" t="s">
        <v>77</v>
      </c>
      <c r="AY1383" s="259" t="s">
        <v>145</v>
      </c>
    </row>
    <row r="1384" s="14" customFormat="1">
      <c r="A1384" s="14"/>
      <c r="B1384" s="249"/>
      <c r="C1384" s="250"/>
      <c r="D1384" s="232" t="s">
        <v>161</v>
      </c>
      <c r="E1384" s="251" t="s">
        <v>1</v>
      </c>
      <c r="F1384" s="252" t="s">
        <v>275</v>
      </c>
      <c r="G1384" s="250"/>
      <c r="H1384" s="253">
        <v>0</v>
      </c>
      <c r="I1384" s="254"/>
      <c r="J1384" s="250"/>
      <c r="K1384" s="250"/>
      <c r="L1384" s="255"/>
      <c r="M1384" s="256"/>
      <c r="N1384" s="257"/>
      <c r="O1384" s="257"/>
      <c r="P1384" s="257"/>
      <c r="Q1384" s="257"/>
      <c r="R1384" s="257"/>
      <c r="S1384" s="257"/>
      <c r="T1384" s="25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9" t="s">
        <v>161</v>
      </c>
      <c r="AU1384" s="259" t="s">
        <v>86</v>
      </c>
      <c r="AV1384" s="14" t="s">
        <v>86</v>
      </c>
      <c r="AW1384" s="14" t="s">
        <v>33</v>
      </c>
      <c r="AX1384" s="14" t="s">
        <v>77</v>
      </c>
      <c r="AY1384" s="259" t="s">
        <v>145</v>
      </c>
    </row>
    <row r="1385" s="16" customFormat="1">
      <c r="A1385" s="16"/>
      <c r="B1385" s="271"/>
      <c r="C1385" s="272"/>
      <c r="D1385" s="232" t="s">
        <v>161</v>
      </c>
      <c r="E1385" s="273" t="s">
        <v>1</v>
      </c>
      <c r="F1385" s="274" t="s">
        <v>244</v>
      </c>
      <c r="G1385" s="272"/>
      <c r="H1385" s="275">
        <v>20.93</v>
      </c>
      <c r="I1385" s="276"/>
      <c r="J1385" s="272"/>
      <c r="K1385" s="272"/>
      <c r="L1385" s="277"/>
      <c r="M1385" s="278"/>
      <c r="N1385" s="279"/>
      <c r="O1385" s="279"/>
      <c r="P1385" s="279"/>
      <c r="Q1385" s="279"/>
      <c r="R1385" s="279"/>
      <c r="S1385" s="279"/>
      <c r="T1385" s="280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81" t="s">
        <v>161</v>
      </c>
      <c r="AU1385" s="281" t="s">
        <v>86</v>
      </c>
      <c r="AV1385" s="16" t="s">
        <v>146</v>
      </c>
      <c r="AW1385" s="16" t="s">
        <v>33</v>
      </c>
      <c r="AX1385" s="16" t="s">
        <v>77</v>
      </c>
      <c r="AY1385" s="281" t="s">
        <v>145</v>
      </c>
    </row>
    <row r="1386" s="13" customFormat="1">
      <c r="A1386" s="13"/>
      <c r="B1386" s="239"/>
      <c r="C1386" s="240"/>
      <c r="D1386" s="232" t="s">
        <v>161</v>
      </c>
      <c r="E1386" s="241" t="s">
        <v>1</v>
      </c>
      <c r="F1386" s="242" t="s">
        <v>258</v>
      </c>
      <c r="G1386" s="240"/>
      <c r="H1386" s="241" t="s">
        <v>1</v>
      </c>
      <c r="I1386" s="243"/>
      <c r="J1386" s="240"/>
      <c r="K1386" s="240"/>
      <c r="L1386" s="244"/>
      <c r="M1386" s="245"/>
      <c r="N1386" s="246"/>
      <c r="O1386" s="246"/>
      <c r="P1386" s="246"/>
      <c r="Q1386" s="246"/>
      <c r="R1386" s="246"/>
      <c r="S1386" s="246"/>
      <c r="T1386" s="247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8" t="s">
        <v>161</v>
      </c>
      <c r="AU1386" s="248" t="s">
        <v>86</v>
      </c>
      <c r="AV1386" s="13" t="s">
        <v>14</v>
      </c>
      <c r="AW1386" s="13" t="s">
        <v>33</v>
      </c>
      <c r="AX1386" s="13" t="s">
        <v>77</v>
      </c>
      <c r="AY1386" s="248" t="s">
        <v>145</v>
      </c>
    </row>
    <row r="1387" s="14" customFormat="1">
      <c r="A1387" s="14"/>
      <c r="B1387" s="249"/>
      <c r="C1387" s="250"/>
      <c r="D1387" s="232" t="s">
        <v>161</v>
      </c>
      <c r="E1387" s="251" t="s">
        <v>1</v>
      </c>
      <c r="F1387" s="252" t="s">
        <v>1118</v>
      </c>
      <c r="G1387" s="250"/>
      <c r="H1387" s="253">
        <v>15.18</v>
      </c>
      <c r="I1387" s="254"/>
      <c r="J1387" s="250"/>
      <c r="K1387" s="250"/>
      <c r="L1387" s="255"/>
      <c r="M1387" s="256"/>
      <c r="N1387" s="257"/>
      <c r="O1387" s="257"/>
      <c r="P1387" s="257"/>
      <c r="Q1387" s="257"/>
      <c r="R1387" s="257"/>
      <c r="S1387" s="257"/>
      <c r="T1387" s="25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9" t="s">
        <v>161</v>
      </c>
      <c r="AU1387" s="259" t="s">
        <v>86</v>
      </c>
      <c r="AV1387" s="14" t="s">
        <v>86</v>
      </c>
      <c r="AW1387" s="14" t="s">
        <v>33</v>
      </c>
      <c r="AX1387" s="14" t="s">
        <v>77</v>
      </c>
      <c r="AY1387" s="259" t="s">
        <v>145</v>
      </c>
    </row>
    <row r="1388" s="14" customFormat="1">
      <c r="A1388" s="14"/>
      <c r="B1388" s="249"/>
      <c r="C1388" s="250"/>
      <c r="D1388" s="232" t="s">
        <v>161</v>
      </c>
      <c r="E1388" s="251" t="s">
        <v>1</v>
      </c>
      <c r="F1388" s="252" t="s">
        <v>277</v>
      </c>
      <c r="G1388" s="250"/>
      <c r="H1388" s="253">
        <v>-1.1819999999999999</v>
      </c>
      <c r="I1388" s="254"/>
      <c r="J1388" s="250"/>
      <c r="K1388" s="250"/>
      <c r="L1388" s="255"/>
      <c r="M1388" s="256"/>
      <c r="N1388" s="257"/>
      <c r="O1388" s="257"/>
      <c r="P1388" s="257"/>
      <c r="Q1388" s="257"/>
      <c r="R1388" s="257"/>
      <c r="S1388" s="257"/>
      <c r="T1388" s="25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9" t="s">
        <v>161</v>
      </c>
      <c r="AU1388" s="259" t="s">
        <v>86</v>
      </c>
      <c r="AV1388" s="14" t="s">
        <v>86</v>
      </c>
      <c r="AW1388" s="14" t="s">
        <v>33</v>
      </c>
      <c r="AX1388" s="14" t="s">
        <v>77</v>
      </c>
      <c r="AY1388" s="259" t="s">
        <v>145</v>
      </c>
    </row>
    <row r="1389" s="16" customFormat="1">
      <c r="A1389" s="16"/>
      <c r="B1389" s="271"/>
      <c r="C1389" s="272"/>
      <c r="D1389" s="232" t="s">
        <v>161</v>
      </c>
      <c r="E1389" s="273" t="s">
        <v>1</v>
      </c>
      <c r="F1389" s="274" t="s">
        <v>244</v>
      </c>
      <c r="G1389" s="272"/>
      <c r="H1389" s="275">
        <v>13.997999999999999</v>
      </c>
      <c r="I1389" s="276"/>
      <c r="J1389" s="272"/>
      <c r="K1389" s="272"/>
      <c r="L1389" s="277"/>
      <c r="M1389" s="278"/>
      <c r="N1389" s="279"/>
      <c r="O1389" s="279"/>
      <c r="P1389" s="279"/>
      <c r="Q1389" s="279"/>
      <c r="R1389" s="279"/>
      <c r="S1389" s="279"/>
      <c r="T1389" s="280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81" t="s">
        <v>161</v>
      </c>
      <c r="AU1389" s="281" t="s">
        <v>86</v>
      </c>
      <c r="AV1389" s="16" t="s">
        <v>146</v>
      </c>
      <c r="AW1389" s="16" t="s">
        <v>33</v>
      </c>
      <c r="AX1389" s="16" t="s">
        <v>77</v>
      </c>
      <c r="AY1389" s="281" t="s">
        <v>145</v>
      </c>
    </row>
    <row r="1390" s="13" customFormat="1">
      <c r="A1390" s="13"/>
      <c r="B1390" s="239"/>
      <c r="C1390" s="240"/>
      <c r="D1390" s="232" t="s">
        <v>161</v>
      </c>
      <c r="E1390" s="241" t="s">
        <v>1</v>
      </c>
      <c r="F1390" s="242" t="s">
        <v>245</v>
      </c>
      <c r="G1390" s="240"/>
      <c r="H1390" s="241" t="s">
        <v>1</v>
      </c>
      <c r="I1390" s="243"/>
      <c r="J1390" s="240"/>
      <c r="K1390" s="240"/>
      <c r="L1390" s="244"/>
      <c r="M1390" s="245"/>
      <c r="N1390" s="246"/>
      <c r="O1390" s="246"/>
      <c r="P1390" s="246"/>
      <c r="Q1390" s="246"/>
      <c r="R1390" s="246"/>
      <c r="S1390" s="246"/>
      <c r="T1390" s="24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8" t="s">
        <v>161</v>
      </c>
      <c r="AU1390" s="248" t="s">
        <v>86</v>
      </c>
      <c r="AV1390" s="13" t="s">
        <v>14</v>
      </c>
      <c r="AW1390" s="13" t="s">
        <v>33</v>
      </c>
      <c r="AX1390" s="13" t="s">
        <v>77</v>
      </c>
      <c r="AY1390" s="248" t="s">
        <v>145</v>
      </c>
    </row>
    <row r="1391" s="14" customFormat="1">
      <c r="A1391" s="14"/>
      <c r="B1391" s="249"/>
      <c r="C1391" s="250"/>
      <c r="D1391" s="232" t="s">
        <v>161</v>
      </c>
      <c r="E1391" s="251" t="s">
        <v>1</v>
      </c>
      <c r="F1391" s="252" t="s">
        <v>1119</v>
      </c>
      <c r="G1391" s="250"/>
      <c r="H1391" s="253">
        <v>4.5999999999999996</v>
      </c>
      <c r="I1391" s="254"/>
      <c r="J1391" s="250"/>
      <c r="K1391" s="250"/>
      <c r="L1391" s="255"/>
      <c r="M1391" s="256"/>
      <c r="N1391" s="257"/>
      <c r="O1391" s="257"/>
      <c r="P1391" s="257"/>
      <c r="Q1391" s="257"/>
      <c r="R1391" s="257"/>
      <c r="S1391" s="257"/>
      <c r="T1391" s="25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9" t="s">
        <v>161</v>
      </c>
      <c r="AU1391" s="259" t="s">
        <v>86</v>
      </c>
      <c r="AV1391" s="14" t="s">
        <v>86</v>
      </c>
      <c r="AW1391" s="14" t="s">
        <v>33</v>
      </c>
      <c r="AX1391" s="14" t="s">
        <v>77</v>
      </c>
      <c r="AY1391" s="259" t="s">
        <v>145</v>
      </c>
    </row>
    <row r="1392" s="16" customFormat="1">
      <c r="A1392" s="16"/>
      <c r="B1392" s="271"/>
      <c r="C1392" s="272"/>
      <c r="D1392" s="232" t="s">
        <v>161</v>
      </c>
      <c r="E1392" s="273" t="s">
        <v>1</v>
      </c>
      <c r="F1392" s="274" t="s">
        <v>244</v>
      </c>
      <c r="G1392" s="272"/>
      <c r="H1392" s="275">
        <v>4.5999999999999996</v>
      </c>
      <c r="I1392" s="276"/>
      <c r="J1392" s="272"/>
      <c r="K1392" s="272"/>
      <c r="L1392" s="277"/>
      <c r="M1392" s="278"/>
      <c r="N1392" s="279"/>
      <c r="O1392" s="279"/>
      <c r="P1392" s="279"/>
      <c r="Q1392" s="279"/>
      <c r="R1392" s="279"/>
      <c r="S1392" s="279"/>
      <c r="T1392" s="280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81" t="s">
        <v>161</v>
      </c>
      <c r="AU1392" s="281" t="s">
        <v>86</v>
      </c>
      <c r="AV1392" s="16" t="s">
        <v>146</v>
      </c>
      <c r="AW1392" s="16" t="s">
        <v>33</v>
      </c>
      <c r="AX1392" s="16" t="s">
        <v>77</v>
      </c>
      <c r="AY1392" s="281" t="s">
        <v>145</v>
      </c>
    </row>
    <row r="1393" s="13" customFormat="1">
      <c r="A1393" s="13"/>
      <c r="B1393" s="239"/>
      <c r="C1393" s="240"/>
      <c r="D1393" s="232" t="s">
        <v>161</v>
      </c>
      <c r="E1393" s="241" t="s">
        <v>1</v>
      </c>
      <c r="F1393" s="242" t="s">
        <v>263</v>
      </c>
      <c r="G1393" s="240"/>
      <c r="H1393" s="241" t="s">
        <v>1</v>
      </c>
      <c r="I1393" s="243"/>
      <c r="J1393" s="240"/>
      <c r="K1393" s="240"/>
      <c r="L1393" s="244"/>
      <c r="M1393" s="245"/>
      <c r="N1393" s="246"/>
      <c r="O1393" s="246"/>
      <c r="P1393" s="246"/>
      <c r="Q1393" s="246"/>
      <c r="R1393" s="246"/>
      <c r="S1393" s="246"/>
      <c r="T1393" s="247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8" t="s">
        <v>161</v>
      </c>
      <c r="AU1393" s="248" t="s">
        <v>86</v>
      </c>
      <c r="AV1393" s="13" t="s">
        <v>14</v>
      </c>
      <c r="AW1393" s="13" t="s">
        <v>33</v>
      </c>
      <c r="AX1393" s="13" t="s">
        <v>77</v>
      </c>
      <c r="AY1393" s="248" t="s">
        <v>145</v>
      </c>
    </row>
    <row r="1394" s="14" customFormat="1">
      <c r="A1394" s="14"/>
      <c r="B1394" s="249"/>
      <c r="C1394" s="250"/>
      <c r="D1394" s="232" t="s">
        <v>161</v>
      </c>
      <c r="E1394" s="251" t="s">
        <v>1</v>
      </c>
      <c r="F1394" s="252" t="s">
        <v>1119</v>
      </c>
      <c r="G1394" s="250"/>
      <c r="H1394" s="253">
        <v>4.5999999999999996</v>
      </c>
      <c r="I1394" s="254"/>
      <c r="J1394" s="250"/>
      <c r="K1394" s="250"/>
      <c r="L1394" s="255"/>
      <c r="M1394" s="256"/>
      <c r="N1394" s="257"/>
      <c r="O1394" s="257"/>
      <c r="P1394" s="257"/>
      <c r="Q1394" s="257"/>
      <c r="R1394" s="257"/>
      <c r="S1394" s="257"/>
      <c r="T1394" s="25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9" t="s">
        <v>161</v>
      </c>
      <c r="AU1394" s="259" t="s">
        <v>86</v>
      </c>
      <c r="AV1394" s="14" t="s">
        <v>86</v>
      </c>
      <c r="AW1394" s="14" t="s">
        <v>33</v>
      </c>
      <c r="AX1394" s="14" t="s">
        <v>77</v>
      </c>
      <c r="AY1394" s="259" t="s">
        <v>145</v>
      </c>
    </row>
    <row r="1395" s="16" customFormat="1">
      <c r="A1395" s="16"/>
      <c r="B1395" s="271"/>
      <c r="C1395" s="272"/>
      <c r="D1395" s="232" t="s">
        <v>161</v>
      </c>
      <c r="E1395" s="273" t="s">
        <v>1</v>
      </c>
      <c r="F1395" s="274" t="s">
        <v>244</v>
      </c>
      <c r="G1395" s="272"/>
      <c r="H1395" s="275">
        <v>4.5999999999999996</v>
      </c>
      <c r="I1395" s="276"/>
      <c r="J1395" s="272"/>
      <c r="K1395" s="272"/>
      <c r="L1395" s="277"/>
      <c r="M1395" s="278"/>
      <c r="N1395" s="279"/>
      <c r="O1395" s="279"/>
      <c r="P1395" s="279"/>
      <c r="Q1395" s="279"/>
      <c r="R1395" s="279"/>
      <c r="S1395" s="279"/>
      <c r="T1395" s="280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81" t="s">
        <v>161</v>
      </c>
      <c r="AU1395" s="281" t="s">
        <v>86</v>
      </c>
      <c r="AV1395" s="16" t="s">
        <v>146</v>
      </c>
      <c r="AW1395" s="16" t="s">
        <v>33</v>
      </c>
      <c r="AX1395" s="16" t="s">
        <v>77</v>
      </c>
      <c r="AY1395" s="281" t="s">
        <v>145</v>
      </c>
    </row>
    <row r="1396" s="13" customFormat="1">
      <c r="A1396" s="13"/>
      <c r="B1396" s="239"/>
      <c r="C1396" s="240"/>
      <c r="D1396" s="232" t="s">
        <v>161</v>
      </c>
      <c r="E1396" s="241" t="s">
        <v>1</v>
      </c>
      <c r="F1396" s="242" t="s">
        <v>246</v>
      </c>
      <c r="G1396" s="240"/>
      <c r="H1396" s="241" t="s">
        <v>1</v>
      </c>
      <c r="I1396" s="243"/>
      <c r="J1396" s="240"/>
      <c r="K1396" s="240"/>
      <c r="L1396" s="244"/>
      <c r="M1396" s="245"/>
      <c r="N1396" s="246"/>
      <c r="O1396" s="246"/>
      <c r="P1396" s="246"/>
      <c r="Q1396" s="246"/>
      <c r="R1396" s="246"/>
      <c r="S1396" s="246"/>
      <c r="T1396" s="247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8" t="s">
        <v>161</v>
      </c>
      <c r="AU1396" s="248" t="s">
        <v>86</v>
      </c>
      <c r="AV1396" s="13" t="s">
        <v>14</v>
      </c>
      <c r="AW1396" s="13" t="s">
        <v>33</v>
      </c>
      <c r="AX1396" s="13" t="s">
        <v>77</v>
      </c>
      <c r="AY1396" s="248" t="s">
        <v>145</v>
      </c>
    </row>
    <row r="1397" s="14" customFormat="1">
      <c r="A1397" s="14"/>
      <c r="B1397" s="249"/>
      <c r="C1397" s="250"/>
      <c r="D1397" s="232" t="s">
        <v>161</v>
      </c>
      <c r="E1397" s="251" t="s">
        <v>1</v>
      </c>
      <c r="F1397" s="252" t="s">
        <v>1120</v>
      </c>
      <c r="G1397" s="250"/>
      <c r="H1397" s="253">
        <v>5.9800000000000004</v>
      </c>
      <c r="I1397" s="254"/>
      <c r="J1397" s="250"/>
      <c r="K1397" s="250"/>
      <c r="L1397" s="255"/>
      <c r="M1397" s="256"/>
      <c r="N1397" s="257"/>
      <c r="O1397" s="257"/>
      <c r="P1397" s="257"/>
      <c r="Q1397" s="257"/>
      <c r="R1397" s="257"/>
      <c r="S1397" s="257"/>
      <c r="T1397" s="258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9" t="s">
        <v>161</v>
      </c>
      <c r="AU1397" s="259" t="s">
        <v>86</v>
      </c>
      <c r="AV1397" s="14" t="s">
        <v>86</v>
      </c>
      <c r="AW1397" s="14" t="s">
        <v>33</v>
      </c>
      <c r="AX1397" s="14" t="s">
        <v>77</v>
      </c>
      <c r="AY1397" s="259" t="s">
        <v>145</v>
      </c>
    </row>
    <row r="1398" s="16" customFormat="1">
      <c r="A1398" s="16"/>
      <c r="B1398" s="271"/>
      <c r="C1398" s="272"/>
      <c r="D1398" s="232" t="s">
        <v>161</v>
      </c>
      <c r="E1398" s="273" t="s">
        <v>1</v>
      </c>
      <c r="F1398" s="274" t="s">
        <v>244</v>
      </c>
      <c r="G1398" s="272"/>
      <c r="H1398" s="275">
        <v>5.9800000000000004</v>
      </c>
      <c r="I1398" s="276"/>
      <c r="J1398" s="272"/>
      <c r="K1398" s="272"/>
      <c r="L1398" s="277"/>
      <c r="M1398" s="278"/>
      <c r="N1398" s="279"/>
      <c r="O1398" s="279"/>
      <c r="P1398" s="279"/>
      <c r="Q1398" s="279"/>
      <c r="R1398" s="279"/>
      <c r="S1398" s="279"/>
      <c r="T1398" s="280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81" t="s">
        <v>161</v>
      </c>
      <c r="AU1398" s="281" t="s">
        <v>86</v>
      </c>
      <c r="AV1398" s="16" t="s">
        <v>146</v>
      </c>
      <c r="AW1398" s="16" t="s">
        <v>33</v>
      </c>
      <c r="AX1398" s="16" t="s">
        <v>77</v>
      </c>
      <c r="AY1398" s="281" t="s">
        <v>145</v>
      </c>
    </row>
    <row r="1399" s="15" customFormat="1">
      <c r="A1399" s="15"/>
      <c r="B1399" s="260"/>
      <c r="C1399" s="261"/>
      <c r="D1399" s="232" t="s">
        <v>161</v>
      </c>
      <c r="E1399" s="262" t="s">
        <v>1</v>
      </c>
      <c r="F1399" s="263" t="s">
        <v>165</v>
      </c>
      <c r="G1399" s="261"/>
      <c r="H1399" s="264">
        <v>50.107999999999997</v>
      </c>
      <c r="I1399" s="265"/>
      <c r="J1399" s="261"/>
      <c r="K1399" s="261"/>
      <c r="L1399" s="266"/>
      <c r="M1399" s="267"/>
      <c r="N1399" s="268"/>
      <c r="O1399" s="268"/>
      <c r="P1399" s="268"/>
      <c r="Q1399" s="268"/>
      <c r="R1399" s="268"/>
      <c r="S1399" s="268"/>
      <c r="T1399" s="269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70" t="s">
        <v>161</v>
      </c>
      <c r="AU1399" s="270" t="s">
        <v>86</v>
      </c>
      <c r="AV1399" s="15" t="s">
        <v>155</v>
      </c>
      <c r="AW1399" s="15" t="s">
        <v>33</v>
      </c>
      <c r="AX1399" s="15" t="s">
        <v>14</v>
      </c>
      <c r="AY1399" s="270" t="s">
        <v>145</v>
      </c>
    </row>
    <row r="1400" s="2" customFormat="1" ht="33" customHeight="1">
      <c r="A1400" s="39"/>
      <c r="B1400" s="40"/>
      <c r="C1400" s="219" t="s">
        <v>1121</v>
      </c>
      <c r="D1400" s="219" t="s">
        <v>150</v>
      </c>
      <c r="E1400" s="220" t="s">
        <v>1122</v>
      </c>
      <c r="F1400" s="221" t="s">
        <v>1123</v>
      </c>
      <c r="G1400" s="222" t="s">
        <v>175</v>
      </c>
      <c r="H1400" s="223">
        <v>13.199999999999999</v>
      </c>
      <c r="I1400" s="224"/>
      <c r="J1400" s="225">
        <f>ROUND(I1400*H1400,2)</f>
        <v>0</v>
      </c>
      <c r="K1400" s="221" t="s">
        <v>154</v>
      </c>
      <c r="L1400" s="45"/>
      <c r="M1400" s="226" t="s">
        <v>1</v>
      </c>
      <c r="N1400" s="227" t="s">
        <v>42</v>
      </c>
      <c r="O1400" s="92"/>
      <c r="P1400" s="228">
        <f>O1400*H1400</f>
        <v>0</v>
      </c>
      <c r="Q1400" s="228">
        <v>0</v>
      </c>
      <c r="R1400" s="228">
        <f>Q1400*H1400</f>
        <v>0</v>
      </c>
      <c r="S1400" s="228">
        <v>0</v>
      </c>
      <c r="T1400" s="229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0" t="s">
        <v>296</v>
      </c>
      <c r="AT1400" s="230" t="s">
        <v>150</v>
      </c>
      <c r="AU1400" s="230" t="s">
        <v>86</v>
      </c>
      <c r="AY1400" s="18" t="s">
        <v>145</v>
      </c>
      <c r="BE1400" s="231">
        <f>IF(N1400="základní",J1400,0)</f>
        <v>0</v>
      </c>
      <c r="BF1400" s="231">
        <f>IF(N1400="snížená",J1400,0)</f>
        <v>0</v>
      </c>
      <c r="BG1400" s="231">
        <f>IF(N1400="zákl. přenesená",J1400,0)</f>
        <v>0</v>
      </c>
      <c r="BH1400" s="231">
        <f>IF(N1400="sníž. přenesená",J1400,0)</f>
        <v>0</v>
      </c>
      <c r="BI1400" s="231">
        <f>IF(N1400="nulová",J1400,0)</f>
        <v>0</v>
      </c>
      <c r="BJ1400" s="18" t="s">
        <v>14</v>
      </c>
      <c r="BK1400" s="231">
        <f>ROUND(I1400*H1400,2)</f>
        <v>0</v>
      </c>
      <c r="BL1400" s="18" t="s">
        <v>296</v>
      </c>
      <c r="BM1400" s="230" t="s">
        <v>1124</v>
      </c>
    </row>
    <row r="1401" s="2" customFormat="1">
      <c r="A1401" s="39"/>
      <c r="B1401" s="40"/>
      <c r="C1401" s="41"/>
      <c r="D1401" s="232" t="s">
        <v>157</v>
      </c>
      <c r="E1401" s="41"/>
      <c r="F1401" s="233" t="s">
        <v>1125</v>
      </c>
      <c r="G1401" s="41"/>
      <c r="H1401" s="41"/>
      <c r="I1401" s="234"/>
      <c r="J1401" s="41"/>
      <c r="K1401" s="41"/>
      <c r="L1401" s="45"/>
      <c r="M1401" s="235"/>
      <c r="N1401" s="236"/>
      <c r="O1401" s="92"/>
      <c r="P1401" s="92"/>
      <c r="Q1401" s="92"/>
      <c r="R1401" s="92"/>
      <c r="S1401" s="92"/>
      <c r="T1401" s="93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T1401" s="18" t="s">
        <v>157</v>
      </c>
      <c r="AU1401" s="18" t="s">
        <v>86</v>
      </c>
    </row>
    <row r="1402" s="2" customFormat="1">
      <c r="A1402" s="39"/>
      <c r="B1402" s="40"/>
      <c r="C1402" s="41"/>
      <c r="D1402" s="237" t="s">
        <v>159</v>
      </c>
      <c r="E1402" s="41"/>
      <c r="F1402" s="238" t="s">
        <v>1126</v>
      </c>
      <c r="G1402" s="41"/>
      <c r="H1402" s="41"/>
      <c r="I1402" s="234"/>
      <c r="J1402" s="41"/>
      <c r="K1402" s="41"/>
      <c r="L1402" s="45"/>
      <c r="M1402" s="235"/>
      <c r="N1402" s="236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159</v>
      </c>
      <c r="AU1402" s="18" t="s">
        <v>86</v>
      </c>
    </row>
    <row r="1403" s="13" customFormat="1">
      <c r="A1403" s="13"/>
      <c r="B1403" s="239"/>
      <c r="C1403" s="240"/>
      <c r="D1403" s="232" t="s">
        <v>161</v>
      </c>
      <c r="E1403" s="241" t="s">
        <v>1</v>
      </c>
      <c r="F1403" s="242" t="s">
        <v>245</v>
      </c>
      <c r="G1403" s="240"/>
      <c r="H1403" s="241" t="s">
        <v>1</v>
      </c>
      <c r="I1403" s="243"/>
      <c r="J1403" s="240"/>
      <c r="K1403" s="240"/>
      <c r="L1403" s="244"/>
      <c r="M1403" s="245"/>
      <c r="N1403" s="246"/>
      <c r="O1403" s="246"/>
      <c r="P1403" s="246"/>
      <c r="Q1403" s="246"/>
      <c r="R1403" s="246"/>
      <c r="S1403" s="246"/>
      <c r="T1403" s="247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8" t="s">
        <v>161</v>
      </c>
      <c r="AU1403" s="248" t="s">
        <v>86</v>
      </c>
      <c r="AV1403" s="13" t="s">
        <v>14</v>
      </c>
      <c r="AW1403" s="13" t="s">
        <v>33</v>
      </c>
      <c r="AX1403" s="13" t="s">
        <v>77</v>
      </c>
      <c r="AY1403" s="248" t="s">
        <v>145</v>
      </c>
    </row>
    <row r="1404" s="14" customFormat="1">
      <c r="A1404" s="14"/>
      <c r="B1404" s="249"/>
      <c r="C1404" s="250"/>
      <c r="D1404" s="232" t="s">
        <v>161</v>
      </c>
      <c r="E1404" s="251" t="s">
        <v>1</v>
      </c>
      <c r="F1404" s="252" t="s">
        <v>1105</v>
      </c>
      <c r="G1404" s="250"/>
      <c r="H1404" s="253">
        <v>4</v>
      </c>
      <c r="I1404" s="254"/>
      <c r="J1404" s="250"/>
      <c r="K1404" s="250"/>
      <c r="L1404" s="255"/>
      <c r="M1404" s="256"/>
      <c r="N1404" s="257"/>
      <c r="O1404" s="257"/>
      <c r="P1404" s="257"/>
      <c r="Q1404" s="257"/>
      <c r="R1404" s="257"/>
      <c r="S1404" s="257"/>
      <c r="T1404" s="25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9" t="s">
        <v>161</v>
      </c>
      <c r="AU1404" s="259" t="s">
        <v>86</v>
      </c>
      <c r="AV1404" s="14" t="s">
        <v>86</v>
      </c>
      <c r="AW1404" s="14" t="s">
        <v>33</v>
      </c>
      <c r="AX1404" s="14" t="s">
        <v>77</v>
      </c>
      <c r="AY1404" s="259" t="s">
        <v>145</v>
      </c>
    </row>
    <row r="1405" s="16" customFormat="1">
      <c r="A1405" s="16"/>
      <c r="B1405" s="271"/>
      <c r="C1405" s="272"/>
      <c r="D1405" s="232" t="s">
        <v>161</v>
      </c>
      <c r="E1405" s="273" t="s">
        <v>1</v>
      </c>
      <c r="F1405" s="274" t="s">
        <v>244</v>
      </c>
      <c r="G1405" s="272"/>
      <c r="H1405" s="275">
        <v>4</v>
      </c>
      <c r="I1405" s="276"/>
      <c r="J1405" s="272"/>
      <c r="K1405" s="272"/>
      <c r="L1405" s="277"/>
      <c r="M1405" s="278"/>
      <c r="N1405" s="279"/>
      <c r="O1405" s="279"/>
      <c r="P1405" s="279"/>
      <c r="Q1405" s="279"/>
      <c r="R1405" s="279"/>
      <c r="S1405" s="279"/>
      <c r="T1405" s="280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T1405" s="281" t="s">
        <v>161</v>
      </c>
      <c r="AU1405" s="281" t="s">
        <v>86</v>
      </c>
      <c r="AV1405" s="16" t="s">
        <v>146</v>
      </c>
      <c r="AW1405" s="16" t="s">
        <v>33</v>
      </c>
      <c r="AX1405" s="16" t="s">
        <v>77</v>
      </c>
      <c r="AY1405" s="281" t="s">
        <v>145</v>
      </c>
    </row>
    <row r="1406" s="13" customFormat="1">
      <c r="A1406" s="13"/>
      <c r="B1406" s="239"/>
      <c r="C1406" s="240"/>
      <c r="D1406" s="232" t="s">
        <v>161</v>
      </c>
      <c r="E1406" s="241" t="s">
        <v>1</v>
      </c>
      <c r="F1406" s="242" t="s">
        <v>263</v>
      </c>
      <c r="G1406" s="240"/>
      <c r="H1406" s="241" t="s">
        <v>1</v>
      </c>
      <c r="I1406" s="243"/>
      <c r="J1406" s="240"/>
      <c r="K1406" s="240"/>
      <c r="L1406" s="244"/>
      <c r="M1406" s="245"/>
      <c r="N1406" s="246"/>
      <c r="O1406" s="246"/>
      <c r="P1406" s="246"/>
      <c r="Q1406" s="246"/>
      <c r="R1406" s="246"/>
      <c r="S1406" s="246"/>
      <c r="T1406" s="247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8" t="s">
        <v>161</v>
      </c>
      <c r="AU1406" s="248" t="s">
        <v>86</v>
      </c>
      <c r="AV1406" s="13" t="s">
        <v>14</v>
      </c>
      <c r="AW1406" s="13" t="s">
        <v>33</v>
      </c>
      <c r="AX1406" s="13" t="s">
        <v>77</v>
      </c>
      <c r="AY1406" s="248" t="s">
        <v>145</v>
      </c>
    </row>
    <row r="1407" s="14" customFormat="1">
      <c r="A1407" s="14"/>
      <c r="B1407" s="249"/>
      <c r="C1407" s="250"/>
      <c r="D1407" s="232" t="s">
        <v>161</v>
      </c>
      <c r="E1407" s="251" t="s">
        <v>1</v>
      </c>
      <c r="F1407" s="252" t="s">
        <v>1105</v>
      </c>
      <c r="G1407" s="250"/>
      <c r="H1407" s="253">
        <v>4</v>
      </c>
      <c r="I1407" s="254"/>
      <c r="J1407" s="250"/>
      <c r="K1407" s="250"/>
      <c r="L1407" s="255"/>
      <c r="M1407" s="256"/>
      <c r="N1407" s="257"/>
      <c r="O1407" s="257"/>
      <c r="P1407" s="257"/>
      <c r="Q1407" s="257"/>
      <c r="R1407" s="257"/>
      <c r="S1407" s="257"/>
      <c r="T1407" s="25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9" t="s">
        <v>161</v>
      </c>
      <c r="AU1407" s="259" t="s">
        <v>86</v>
      </c>
      <c r="AV1407" s="14" t="s">
        <v>86</v>
      </c>
      <c r="AW1407" s="14" t="s">
        <v>33</v>
      </c>
      <c r="AX1407" s="14" t="s">
        <v>77</v>
      </c>
      <c r="AY1407" s="259" t="s">
        <v>145</v>
      </c>
    </row>
    <row r="1408" s="16" customFormat="1">
      <c r="A1408" s="16"/>
      <c r="B1408" s="271"/>
      <c r="C1408" s="272"/>
      <c r="D1408" s="232" t="s">
        <v>161</v>
      </c>
      <c r="E1408" s="273" t="s">
        <v>1</v>
      </c>
      <c r="F1408" s="274" t="s">
        <v>244</v>
      </c>
      <c r="G1408" s="272"/>
      <c r="H1408" s="275">
        <v>4</v>
      </c>
      <c r="I1408" s="276"/>
      <c r="J1408" s="272"/>
      <c r="K1408" s="272"/>
      <c r="L1408" s="277"/>
      <c r="M1408" s="278"/>
      <c r="N1408" s="279"/>
      <c r="O1408" s="279"/>
      <c r="P1408" s="279"/>
      <c r="Q1408" s="279"/>
      <c r="R1408" s="279"/>
      <c r="S1408" s="279"/>
      <c r="T1408" s="280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1" t="s">
        <v>161</v>
      </c>
      <c r="AU1408" s="281" t="s">
        <v>86</v>
      </c>
      <c r="AV1408" s="16" t="s">
        <v>146</v>
      </c>
      <c r="AW1408" s="16" t="s">
        <v>33</v>
      </c>
      <c r="AX1408" s="16" t="s">
        <v>77</v>
      </c>
      <c r="AY1408" s="281" t="s">
        <v>145</v>
      </c>
    </row>
    <row r="1409" s="13" customFormat="1">
      <c r="A1409" s="13"/>
      <c r="B1409" s="239"/>
      <c r="C1409" s="240"/>
      <c r="D1409" s="232" t="s">
        <v>161</v>
      </c>
      <c r="E1409" s="241" t="s">
        <v>1</v>
      </c>
      <c r="F1409" s="242" t="s">
        <v>246</v>
      </c>
      <c r="G1409" s="240"/>
      <c r="H1409" s="241" t="s">
        <v>1</v>
      </c>
      <c r="I1409" s="243"/>
      <c r="J1409" s="240"/>
      <c r="K1409" s="240"/>
      <c r="L1409" s="244"/>
      <c r="M1409" s="245"/>
      <c r="N1409" s="246"/>
      <c r="O1409" s="246"/>
      <c r="P1409" s="246"/>
      <c r="Q1409" s="246"/>
      <c r="R1409" s="246"/>
      <c r="S1409" s="246"/>
      <c r="T1409" s="24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8" t="s">
        <v>161</v>
      </c>
      <c r="AU1409" s="248" t="s">
        <v>86</v>
      </c>
      <c r="AV1409" s="13" t="s">
        <v>14</v>
      </c>
      <c r="AW1409" s="13" t="s">
        <v>33</v>
      </c>
      <c r="AX1409" s="13" t="s">
        <v>77</v>
      </c>
      <c r="AY1409" s="248" t="s">
        <v>145</v>
      </c>
    </row>
    <row r="1410" s="14" customFormat="1">
      <c r="A1410" s="14"/>
      <c r="B1410" s="249"/>
      <c r="C1410" s="250"/>
      <c r="D1410" s="232" t="s">
        <v>161</v>
      </c>
      <c r="E1410" s="251" t="s">
        <v>1</v>
      </c>
      <c r="F1410" s="252" t="s">
        <v>1106</v>
      </c>
      <c r="G1410" s="250"/>
      <c r="H1410" s="253">
        <v>5.2000000000000002</v>
      </c>
      <c r="I1410" s="254"/>
      <c r="J1410" s="250"/>
      <c r="K1410" s="250"/>
      <c r="L1410" s="255"/>
      <c r="M1410" s="256"/>
      <c r="N1410" s="257"/>
      <c r="O1410" s="257"/>
      <c r="P1410" s="257"/>
      <c r="Q1410" s="257"/>
      <c r="R1410" s="257"/>
      <c r="S1410" s="257"/>
      <c r="T1410" s="25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9" t="s">
        <v>161</v>
      </c>
      <c r="AU1410" s="259" t="s">
        <v>86</v>
      </c>
      <c r="AV1410" s="14" t="s">
        <v>86</v>
      </c>
      <c r="AW1410" s="14" t="s">
        <v>33</v>
      </c>
      <c r="AX1410" s="14" t="s">
        <v>77</v>
      </c>
      <c r="AY1410" s="259" t="s">
        <v>145</v>
      </c>
    </row>
    <row r="1411" s="16" customFormat="1">
      <c r="A1411" s="16"/>
      <c r="B1411" s="271"/>
      <c r="C1411" s="272"/>
      <c r="D1411" s="232" t="s">
        <v>161</v>
      </c>
      <c r="E1411" s="273" t="s">
        <v>1</v>
      </c>
      <c r="F1411" s="274" t="s">
        <v>244</v>
      </c>
      <c r="G1411" s="272"/>
      <c r="H1411" s="275">
        <v>5.2000000000000002</v>
      </c>
      <c r="I1411" s="276"/>
      <c r="J1411" s="272"/>
      <c r="K1411" s="272"/>
      <c r="L1411" s="277"/>
      <c r="M1411" s="278"/>
      <c r="N1411" s="279"/>
      <c r="O1411" s="279"/>
      <c r="P1411" s="279"/>
      <c r="Q1411" s="279"/>
      <c r="R1411" s="279"/>
      <c r="S1411" s="279"/>
      <c r="T1411" s="280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1" t="s">
        <v>161</v>
      </c>
      <c r="AU1411" s="281" t="s">
        <v>86</v>
      </c>
      <c r="AV1411" s="16" t="s">
        <v>146</v>
      </c>
      <c r="AW1411" s="16" t="s">
        <v>33</v>
      </c>
      <c r="AX1411" s="16" t="s">
        <v>77</v>
      </c>
      <c r="AY1411" s="281" t="s">
        <v>145</v>
      </c>
    </row>
    <row r="1412" s="15" customFormat="1">
      <c r="A1412" s="15"/>
      <c r="B1412" s="260"/>
      <c r="C1412" s="261"/>
      <c r="D1412" s="232" t="s">
        <v>161</v>
      </c>
      <c r="E1412" s="262" t="s">
        <v>1</v>
      </c>
      <c r="F1412" s="263" t="s">
        <v>165</v>
      </c>
      <c r="G1412" s="261"/>
      <c r="H1412" s="264">
        <v>13.199999999999999</v>
      </c>
      <c r="I1412" s="265"/>
      <c r="J1412" s="261"/>
      <c r="K1412" s="261"/>
      <c r="L1412" s="266"/>
      <c r="M1412" s="267"/>
      <c r="N1412" s="268"/>
      <c r="O1412" s="268"/>
      <c r="P1412" s="268"/>
      <c r="Q1412" s="268"/>
      <c r="R1412" s="268"/>
      <c r="S1412" s="268"/>
      <c r="T1412" s="269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0" t="s">
        <v>161</v>
      </c>
      <c r="AU1412" s="270" t="s">
        <v>86</v>
      </c>
      <c r="AV1412" s="15" t="s">
        <v>155</v>
      </c>
      <c r="AW1412" s="15" t="s">
        <v>33</v>
      </c>
      <c r="AX1412" s="15" t="s">
        <v>14</v>
      </c>
      <c r="AY1412" s="270" t="s">
        <v>145</v>
      </c>
    </row>
    <row r="1413" s="2" customFormat="1" ht="33" customHeight="1">
      <c r="A1413" s="39"/>
      <c r="B1413" s="40"/>
      <c r="C1413" s="219" t="s">
        <v>1127</v>
      </c>
      <c r="D1413" s="219" t="s">
        <v>150</v>
      </c>
      <c r="E1413" s="220" t="s">
        <v>1128</v>
      </c>
      <c r="F1413" s="221" t="s">
        <v>1129</v>
      </c>
      <c r="G1413" s="222" t="s">
        <v>175</v>
      </c>
      <c r="H1413" s="223">
        <v>30.218</v>
      </c>
      <c r="I1413" s="224"/>
      <c r="J1413" s="225">
        <f>ROUND(I1413*H1413,2)</f>
        <v>0</v>
      </c>
      <c r="K1413" s="221" t="s">
        <v>154</v>
      </c>
      <c r="L1413" s="45"/>
      <c r="M1413" s="226" t="s">
        <v>1</v>
      </c>
      <c r="N1413" s="227" t="s">
        <v>42</v>
      </c>
      <c r="O1413" s="92"/>
      <c r="P1413" s="228">
        <f>O1413*H1413</f>
        <v>0</v>
      </c>
      <c r="Q1413" s="228">
        <v>0</v>
      </c>
      <c r="R1413" s="228">
        <f>Q1413*H1413</f>
        <v>0</v>
      </c>
      <c r="S1413" s="228">
        <v>0</v>
      </c>
      <c r="T1413" s="229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0" t="s">
        <v>296</v>
      </c>
      <c r="AT1413" s="230" t="s">
        <v>150</v>
      </c>
      <c r="AU1413" s="230" t="s">
        <v>86</v>
      </c>
      <c r="AY1413" s="18" t="s">
        <v>145</v>
      </c>
      <c r="BE1413" s="231">
        <f>IF(N1413="základní",J1413,0)</f>
        <v>0</v>
      </c>
      <c r="BF1413" s="231">
        <f>IF(N1413="snížená",J1413,0)</f>
        <v>0</v>
      </c>
      <c r="BG1413" s="231">
        <f>IF(N1413="zákl. přenesená",J1413,0)</f>
        <v>0</v>
      </c>
      <c r="BH1413" s="231">
        <f>IF(N1413="sníž. přenesená",J1413,0)</f>
        <v>0</v>
      </c>
      <c r="BI1413" s="231">
        <f>IF(N1413="nulová",J1413,0)</f>
        <v>0</v>
      </c>
      <c r="BJ1413" s="18" t="s">
        <v>14</v>
      </c>
      <c r="BK1413" s="231">
        <f>ROUND(I1413*H1413,2)</f>
        <v>0</v>
      </c>
      <c r="BL1413" s="18" t="s">
        <v>296</v>
      </c>
      <c r="BM1413" s="230" t="s">
        <v>1130</v>
      </c>
    </row>
    <row r="1414" s="2" customFormat="1">
      <c r="A1414" s="39"/>
      <c r="B1414" s="40"/>
      <c r="C1414" s="41"/>
      <c r="D1414" s="232" t="s">
        <v>157</v>
      </c>
      <c r="E1414" s="41"/>
      <c r="F1414" s="233" t="s">
        <v>1131</v>
      </c>
      <c r="G1414" s="41"/>
      <c r="H1414" s="41"/>
      <c r="I1414" s="234"/>
      <c r="J1414" s="41"/>
      <c r="K1414" s="41"/>
      <c r="L1414" s="45"/>
      <c r="M1414" s="235"/>
      <c r="N1414" s="236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157</v>
      </c>
      <c r="AU1414" s="18" t="s">
        <v>86</v>
      </c>
    </row>
    <row r="1415" s="2" customFormat="1">
      <c r="A1415" s="39"/>
      <c r="B1415" s="40"/>
      <c r="C1415" s="41"/>
      <c r="D1415" s="237" t="s">
        <v>159</v>
      </c>
      <c r="E1415" s="41"/>
      <c r="F1415" s="238" t="s">
        <v>1132</v>
      </c>
      <c r="G1415" s="41"/>
      <c r="H1415" s="41"/>
      <c r="I1415" s="234"/>
      <c r="J1415" s="41"/>
      <c r="K1415" s="41"/>
      <c r="L1415" s="45"/>
      <c r="M1415" s="235"/>
      <c r="N1415" s="236"/>
      <c r="O1415" s="92"/>
      <c r="P1415" s="92"/>
      <c r="Q1415" s="92"/>
      <c r="R1415" s="92"/>
      <c r="S1415" s="92"/>
      <c r="T1415" s="93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T1415" s="18" t="s">
        <v>159</v>
      </c>
      <c r="AU1415" s="18" t="s">
        <v>86</v>
      </c>
    </row>
    <row r="1416" s="13" customFormat="1">
      <c r="A1416" s="13"/>
      <c r="B1416" s="239"/>
      <c r="C1416" s="240"/>
      <c r="D1416" s="232" t="s">
        <v>161</v>
      </c>
      <c r="E1416" s="241" t="s">
        <v>1</v>
      </c>
      <c r="F1416" s="242" t="s">
        <v>162</v>
      </c>
      <c r="G1416" s="240"/>
      <c r="H1416" s="241" t="s">
        <v>1</v>
      </c>
      <c r="I1416" s="243"/>
      <c r="J1416" s="240"/>
      <c r="K1416" s="240"/>
      <c r="L1416" s="244"/>
      <c r="M1416" s="245"/>
      <c r="N1416" s="246"/>
      <c r="O1416" s="246"/>
      <c r="P1416" s="246"/>
      <c r="Q1416" s="246"/>
      <c r="R1416" s="246"/>
      <c r="S1416" s="246"/>
      <c r="T1416" s="24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8" t="s">
        <v>161</v>
      </c>
      <c r="AU1416" s="248" t="s">
        <v>86</v>
      </c>
      <c r="AV1416" s="13" t="s">
        <v>14</v>
      </c>
      <c r="AW1416" s="13" t="s">
        <v>33</v>
      </c>
      <c r="AX1416" s="13" t="s">
        <v>77</v>
      </c>
      <c r="AY1416" s="248" t="s">
        <v>145</v>
      </c>
    </row>
    <row r="1417" s="13" customFormat="1">
      <c r="A1417" s="13"/>
      <c r="B1417" s="239"/>
      <c r="C1417" s="240"/>
      <c r="D1417" s="232" t="s">
        <v>161</v>
      </c>
      <c r="E1417" s="241" t="s">
        <v>1</v>
      </c>
      <c r="F1417" s="242" t="s">
        <v>163</v>
      </c>
      <c r="G1417" s="240"/>
      <c r="H1417" s="241" t="s">
        <v>1</v>
      </c>
      <c r="I1417" s="243"/>
      <c r="J1417" s="240"/>
      <c r="K1417" s="240"/>
      <c r="L1417" s="244"/>
      <c r="M1417" s="245"/>
      <c r="N1417" s="246"/>
      <c r="O1417" s="246"/>
      <c r="P1417" s="246"/>
      <c r="Q1417" s="246"/>
      <c r="R1417" s="246"/>
      <c r="S1417" s="246"/>
      <c r="T1417" s="24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8" t="s">
        <v>161</v>
      </c>
      <c r="AU1417" s="248" t="s">
        <v>86</v>
      </c>
      <c r="AV1417" s="13" t="s">
        <v>14</v>
      </c>
      <c r="AW1417" s="13" t="s">
        <v>33</v>
      </c>
      <c r="AX1417" s="13" t="s">
        <v>77</v>
      </c>
      <c r="AY1417" s="248" t="s">
        <v>145</v>
      </c>
    </row>
    <row r="1418" s="14" customFormat="1">
      <c r="A1418" s="14"/>
      <c r="B1418" s="249"/>
      <c r="C1418" s="250"/>
      <c r="D1418" s="232" t="s">
        <v>161</v>
      </c>
      <c r="E1418" s="251" t="s">
        <v>1</v>
      </c>
      <c r="F1418" s="252" t="s">
        <v>274</v>
      </c>
      <c r="G1418" s="250"/>
      <c r="H1418" s="253">
        <v>18.199999999999999</v>
      </c>
      <c r="I1418" s="254"/>
      <c r="J1418" s="250"/>
      <c r="K1418" s="250"/>
      <c r="L1418" s="255"/>
      <c r="M1418" s="256"/>
      <c r="N1418" s="257"/>
      <c r="O1418" s="257"/>
      <c r="P1418" s="257"/>
      <c r="Q1418" s="257"/>
      <c r="R1418" s="257"/>
      <c r="S1418" s="257"/>
      <c r="T1418" s="258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9" t="s">
        <v>161</v>
      </c>
      <c r="AU1418" s="259" t="s">
        <v>86</v>
      </c>
      <c r="AV1418" s="14" t="s">
        <v>86</v>
      </c>
      <c r="AW1418" s="14" t="s">
        <v>33</v>
      </c>
      <c r="AX1418" s="14" t="s">
        <v>77</v>
      </c>
      <c r="AY1418" s="259" t="s">
        <v>145</v>
      </c>
    </row>
    <row r="1419" s="14" customFormat="1">
      <c r="A1419" s="14"/>
      <c r="B1419" s="249"/>
      <c r="C1419" s="250"/>
      <c r="D1419" s="232" t="s">
        <v>161</v>
      </c>
      <c r="E1419" s="251" t="s">
        <v>1</v>
      </c>
      <c r="F1419" s="252" t="s">
        <v>275</v>
      </c>
      <c r="G1419" s="250"/>
      <c r="H1419" s="253">
        <v>0</v>
      </c>
      <c r="I1419" s="254"/>
      <c r="J1419" s="250"/>
      <c r="K1419" s="250"/>
      <c r="L1419" s="255"/>
      <c r="M1419" s="256"/>
      <c r="N1419" s="257"/>
      <c r="O1419" s="257"/>
      <c r="P1419" s="257"/>
      <c r="Q1419" s="257"/>
      <c r="R1419" s="257"/>
      <c r="S1419" s="257"/>
      <c r="T1419" s="25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9" t="s">
        <v>161</v>
      </c>
      <c r="AU1419" s="259" t="s">
        <v>86</v>
      </c>
      <c r="AV1419" s="14" t="s">
        <v>86</v>
      </c>
      <c r="AW1419" s="14" t="s">
        <v>33</v>
      </c>
      <c r="AX1419" s="14" t="s">
        <v>77</v>
      </c>
      <c r="AY1419" s="259" t="s">
        <v>145</v>
      </c>
    </row>
    <row r="1420" s="16" customFormat="1">
      <c r="A1420" s="16"/>
      <c r="B1420" s="271"/>
      <c r="C1420" s="272"/>
      <c r="D1420" s="232" t="s">
        <v>161</v>
      </c>
      <c r="E1420" s="273" t="s">
        <v>1</v>
      </c>
      <c r="F1420" s="274" t="s">
        <v>244</v>
      </c>
      <c r="G1420" s="272"/>
      <c r="H1420" s="275">
        <v>18.199999999999999</v>
      </c>
      <c r="I1420" s="276"/>
      <c r="J1420" s="272"/>
      <c r="K1420" s="272"/>
      <c r="L1420" s="277"/>
      <c r="M1420" s="278"/>
      <c r="N1420" s="279"/>
      <c r="O1420" s="279"/>
      <c r="P1420" s="279"/>
      <c r="Q1420" s="279"/>
      <c r="R1420" s="279"/>
      <c r="S1420" s="279"/>
      <c r="T1420" s="280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81" t="s">
        <v>161</v>
      </c>
      <c r="AU1420" s="281" t="s">
        <v>86</v>
      </c>
      <c r="AV1420" s="16" t="s">
        <v>146</v>
      </c>
      <c r="AW1420" s="16" t="s">
        <v>33</v>
      </c>
      <c r="AX1420" s="16" t="s">
        <v>77</v>
      </c>
      <c r="AY1420" s="281" t="s">
        <v>145</v>
      </c>
    </row>
    <row r="1421" s="13" customFormat="1">
      <c r="A1421" s="13"/>
      <c r="B1421" s="239"/>
      <c r="C1421" s="240"/>
      <c r="D1421" s="232" t="s">
        <v>161</v>
      </c>
      <c r="E1421" s="241" t="s">
        <v>1</v>
      </c>
      <c r="F1421" s="242" t="s">
        <v>258</v>
      </c>
      <c r="G1421" s="240"/>
      <c r="H1421" s="241" t="s">
        <v>1</v>
      </c>
      <c r="I1421" s="243"/>
      <c r="J1421" s="240"/>
      <c r="K1421" s="240"/>
      <c r="L1421" s="244"/>
      <c r="M1421" s="245"/>
      <c r="N1421" s="246"/>
      <c r="O1421" s="246"/>
      <c r="P1421" s="246"/>
      <c r="Q1421" s="246"/>
      <c r="R1421" s="246"/>
      <c r="S1421" s="246"/>
      <c r="T1421" s="247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8" t="s">
        <v>161</v>
      </c>
      <c r="AU1421" s="248" t="s">
        <v>86</v>
      </c>
      <c r="AV1421" s="13" t="s">
        <v>14</v>
      </c>
      <c r="AW1421" s="13" t="s">
        <v>33</v>
      </c>
      <c r="AX1421" s="13" t="s">
        <v>77</v>
      </c>
      <c r="AY1421" s="248" t="s">
        <v>145</v>
      </c>
    </row>
    <row r="1422" s="14" customFormat="1">
      <c r="A1422" s="14"/>
      <c r="B1422" s="249"/>
      <c r="C1422" s="250"/>
      <c r="D1422" s="232" t="s">
        <v>161</v>
      </c>
      <c r="E1422" s="251" t="s">
        <v>1</v>
      </c>
      <c r="F1422" s="252" t="s">
        <v>276</v>
      </c>
      <c r="G1422" s="250"/>
      <c r="H1422" s="253">
        <v>13.199999999999999</v>
      </c>
      <c r="I1422" s="254"/>
      <c r="J1422" s="250"/>
      <c r="K1422" s="250"/>
      <c r="L1422" s="255"/>
      <c r="M1422" s="256"/>
      <c r="N1422" s="257"/>
      <c r="O1422" s="257"/>
      <c r="P1422" s="257"/>
      <c r="Q1422" s="257"/>
      <c r="R1422" s="257"/>
      <c r="S1422" s="257"/>
      <c r="T1422" s="25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9" t="s">
        <v>161</v>
      </c>
      <c r="AU1422" s="259" t="s">
        <v>86</v>
      </c>
      <c r="AV1422" s="14" t="s">
        <v>86</v>
      </c>
      <c r="AW1422" s="14" t="s">
        <v>33</v>
      </c>
      <c r="AX1422" s="14" t="s">
        <v>77</v>
      </c>
      <c r="AY1422" s="259" t="s">
        <v>145</v>
      </c>
    </row>
    <row r="1423" s="14" customFormat="1">
      <c r="A1423" s="14"/>
      <c r="B1423" s="249"/>
      <c r="C1423" s="250"/>
      <c r="D1423" s="232" t="s">
        <v>161</v>
      </c>
      <c r="E1423" s="251" t="s">
        <v>1</v>
      </c>
      <c r="F1423" s="252" t="s">
        <v>277</v>
      </c>
      <c r="G1423" s="250"/>
      <c r="H1423" s="253">
        <v>-1.1819999999999999</v>
      </c>
      <c r="I1423" s="254"/>
      <c r="J1423" s="250"/>
      <c r="K1423" s="250"/>
      <c r="L1423" s="255"/>
      <c r="M1423" s="256"/>
      <c r="N1423" s="257"/>
      <c r="O1423" s="257"/>
      <c r="P1423" s="257"/>
      <c r="Q1423" s="257"/>
      <c r="R1423" s="257"/>
      <c r="S1423" s="257"/>
      <c r="T1423" s="25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9" t="s">
        <v>161</v>
      </c>
      <c r="AU1423" s="259" t="s">
        <v>86</v>
      </c>
      <c r="AV1423" s="14" t="s">
        <v>86</v>
      </c>
      <c r="AW1423" s="14" t="s">
        <v>33</v>
      </c>
      <c r="AX1423" s="14" t="s">
        <v>77</v>
      </c>
      <c r="AY1423" s="259" t="s">
        <v>145</v>
      </c>
    </row>
    <row r="1424" s="16" customFormat="1">
      <c r="A1424" s="16"/>
      <c r="B1424" s="271"/>
      <c r="C1424" s="272"/>
      <c r="D1424" s="232" t="s">
        <v>161</v>
      </c>
      <c r="E1424" s="273" t="s">
        <v>1</v>
      </c>
      <c r="F1424" s="274" t="s">
        <v>244</v>
      </c>
      <c r="G1424" s="272"/>
      <c r="H1424" s="275">
        <v>12.018000000000001</v>
      </c>
      <c r="I1424" s="276"/>
      <c r="J1424" s="272"/>
      <c r="K1424" s="272"/>
      <c r="L1424" s="277"/>
      <c r="M1424" s="278"/>
      <c r="N1424" s="279"/>
      <c r="O1424" s="279"/>
      <c r="P1424" s="279"/>
      <c r="Q1424" s="279"/>
      <c r="R1424" s="279"/>
      <c r="S1424" s="279"/>
      <c r="T1424" s="280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81" t="s">
        <v>161</v>
      </c>
      <c r="AU1424" s="281" t="s">
        <v>86</v>
      </c>
      <c r="AV1424" s="16" t="s">
        <v>146</v>
      </c>
      <c r="AW1424" s="16" t="s">
        <v>33</v>
      </c>
      <c r="AX1424" s="16" t="s">
        <v>77</v>
      </c>
      <c r="AY1424" s="281" t="s">
        <v>145</v>
      </c>
    </row>
    <row r="1425" s="15" customFormat="1">
      <c r="A1425" s="15"/>
      <c r="B1425" s="260"/>
      <c r="C1425" s="261"/>
      <c r="D1425" s="232" t="s">
        <v>161</v>
      </c>
      <c r="E1425" s="262" t="s">
        <v>1</v>
      </c>
      <c r="F1425" s="263" t="s">
        <v>165</v>
      </c>
      <c r="G1425" s="261"/>
      <c r="H1425" s="264">
        <v>30.218</v>
      </c>
      <c r="I1425" s="265"/>
      <c r="J1425" s="261"/>
      <c r="K1425" s="261"/>
      <c r="L1425" s="266"/>
      <c r="M1425" s="267"/>
      <c r="N1425" s="268"/>
      <c r="O1425" s="268"/>
      <c r="P1425" s="268"/>
      <c r="Q1425" s="268"/>
      <c r="R1425" s="268"/>
      <c r="S1425" s="268"/>
      <c r="T1425" s="269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0" t="s">
        <v>161</v>
      </c>
      <c r="AU1425" s="270" t="s">
        <v>86</v>
      </c>
      <c r="AV1425" s="15" t="s">
        <v>155</v>
      </c>
      <c r="AW1425" s="15" t="s">
        <v>33</v>
      </c>
      <c r="AX1425" s="15" t="s">
        <v>14</v>
      </c>
      <c r="AY1425" s="270" t="s">
        <v>145</v>
      </c>
    </row>
    <row r="1426" s="2" customFormat="1" ht="24.15" customHeight="1">
      <c r="A1426" s="39"/>
      <c r="B1426" s="40"/>
      <c r="C1426" s="219" t="s">
        <v>1133</v>
      </c>
      <c r="D1426" s="219" t="s">
        <v>150</v>
      </c>
      <c r="E1426" s="220" t="s">
        <v>1134</v>
      </c>
      <c r="F1426" s="221" t="s">
        <v>1135</v>
      </c>
      <c r="G1426" s="222" t="s">
        <v>193</v>
      </c>
      <c r="H1426" s="223">
        <v>39.630000000000003</v>
      </c>
      <c r="I1426" s="224"/>
      <c r="J1426" s="225">
        <f>ROUND(I1426*H1426,2)</f>
        <v>0</v>
      </c>
      <c r="K1426" s="221" t="s">
        <v>154</v>
      </c>
      <c r="L1426" s="45"/>
      <c r="M1426" s="226" t="s">
        <v>1</v>
      </c>
      <c r="N1426" s="227" t="s">
        <v>42</v>
      </c>
      <c r="O1426" s="92"/>
      <c r="P1426" s="228">
        <f>O1426*H1426</f>
        <v>0</v>
      </c>
      <c r="Q1426" s="228">
        <v>0.00018000000000000001</v>
      </c>
      <c r="R1426" s="228">
        <f>Q1426*H1426</f>
        <v>0.0071334000000000007</v>
      </c>
      <c r="S1426" s="228">
        <v>0</v>
      </c>
      <c r="T1426" s="229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0" t="s">
        <v>296</v>
      </c>
      <c r="AT1426" s="230" t="s">
        <v>150</v>
      </c>
      <c r="AU1426" s="230" t="s">
        <v>86</v>
      </c>
      <c r="AY1426" s="18" t="s">
        <v>145</v>
      </c>
      <c r="BE1426" s="231">
        <f>IF(N1426="základní",J1426,0)</f>
        <v>0</v>
      </c>
      <c r="BF1426" s="231">
        <f>IF(N1426="snížená",J1426,0)</f>
        <v>0</v>
      </c>
      <c r="BG1426" s="231">
        <f>IF(N1426="zákl. přenesená",J1426,0)</f>
        <v>0</v>
      </c>
      <c r="BH1426" s="231">
        <f>IF(N1426="sníž. přenesená",J1426,0)</f>
        <v>0</v>
      </c>
      <c r="BI1426" s="231">
        <f>IF(N1426="nulová",J1426,0)</f>
        <v>0</v>
      </c>
      <c r="BJ1426" s="18" t="s">
        <v>14</v>
      </c>
      <c r="BK1426" s="231">
        <f>ROUND(I1426*H1426,2)</f>
        <v>0</v>
      </c>
      <c r="BL1426" s="18" t="s">
        <v>296</v>
      </c>
      <c r="BM1426" s="230" t="s">
        <v>1136</v>
      </c>
    </row>
    <row r="1427" s="2" customFormat="1">
      <c r="A1427" s="39"/>
      <c r="B1427" s="40"/>
      <c r="C1427" s="41"/>
      <c r="D1427" s="232" t="s">
        <v>157</v>
      </c>
      <c r="E1427" s="41"/>
      <c r="F1427" s="233" t="s">
        <v>1137</v>
      </c>
      <c r="G1427" s="41"/>
      <c r="H1427" s="41"/>
      <c r="I1427" s="234"/>
      <c r="J1427" s="41"/>
      <c r="K1427" s="41"/>
      <c r="L1427" s="45"/>
      <c r="M1427" s="235"/>
      <c r="N1427" s="236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157</v>
      </c>
      <c r="AU1427" s="18" t="s">
        <v>86</v>
      </c>
    </row>
    <row r="1428" s="2" customFormat="1">
      <c r="A1428" s="39"/>
      <c r="B1428" s="40"/>
      <c r="C1428" s="41"/>
      <c r="D1428" s="237" t="s">
        <v>159</v>
      </c>
      <c r="E1428" s="41"/>
      <c r="F1428" s="238" t="s">
        <v>1138</v>
      </c>
      <c r="G1428" s="41"/>
      <c r="H1428" s="41"/>
      <c r="I1428" s="234"/>
      <c r="J1428" s="41"/>
      <c r="K1428" s="41"/>
      <c r="L1428" s="45"/>
      <c r="M1428" s="235"/>
      <c r="N1428" s="236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159</v>
      </c>
      <c r="AU1428" s="18" t="s">
        <v>86</v>
      </c>
    </row>
    <row r="1429" s="13" customFormat="1">
      <c r="A1429" s="13"/>
      <c r="B1429" s="239"/>
      <c r="C1429" s="240"/>
      <c r="D1429" s="232" t="s">
        <v>161</v>
      </c>
      <c r="E1429" s="241" t="s">
        <v>1</v>
      </c>
      <c r="F1429" s="242" t="s">
        <v>162</v>
      </c>
      <c r="G1429" s="240"/>
      <c r="H1429" s="241" t="s">
        <v>1</v>
      </c>
      <c r="I1429" s="243"/>
      <c r="J1429" s="240"/>
      <c r="K1429" s="240"/>
      <c r="L1429" s="244"/>
      <c r="M1429" s="245"/>
      <c r="N1429" s="246"/>
      <c r="O1429" s="246"/>
      <c r="P1429" s="246"/>
      <c r="Q1429" s="246"/>
      <c r="R1429" s="246"/>
      <c r="S1429" s="246"/>
      <c r="T1429" s="247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8" t="s">
        <v>161</v>
      </c>
      <c r="AU1429" s="248" t="s">
        <v>86</v>
      </c>
      <c r="AV1429" s="13" t="s">
        <v>14</v>
      </c>
      <c r="AW1429" s="13" t="s">
        <v>33</v>
      </c>
      <c r="AX1429" s="13" t="s">
        <v>77</v>
      </c>
      <c r="AY1429" s="248" t="s">
        <v>145</v>
      </c>
    </row>
    <row r="1430" s="13" customFormat="1">
      <c r="A1430" s="13"/>
      <c r="B1430" s="239"/>
      <c r="C1430" s="240"/>
      <c r="D1430" s="232" t="s">
        <v>161</v>
      </c>
      <c r="E1430" s="241" t="s">
        <v>1</v>
      </c>
      <c r="F1430" s="242" t="s">
        <v>163</v>
      </c>
      <c r="G1430" s="240"/>
      <c r="H1430" s="241" t="s">
        <v>1</v>
      </c>
      <c r="I1430" s="243"/>
      <c r="J1430" s="240"/>
      <c r="K1430" s="240"/>
      <c r="L1430" s="244"/>
      <c r="M1430" s="245"/>
      <c r="N1430" s="246"/>
      <c r="O1430" s="246"/>
      <c r="P1430" s="246"/>
      <c r="Q1430" s="246"/>
      <c r="R1430" s="246"/>
      <c r="S1430" s="246"/>
      <c r="T1430" s="247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8" t="s">
        <v>161</v>
      </c>
      <c r="AU1430" s="248" t="s">
        <v>86</v>
      </c>
      <c r="AV1430" s="13" t="s">
        <v>14</v>
      </c>
      <c r="AW1430" s="13" t="s">
        <v>33</v>
      </c>
      <c r="AX1430" s="13" t="s">
        <v>77</v>
      </c>
      <c r="AY1430" s="248" t="s">
        <v>145</v>
      </c>
    </row>
    <row r="1431" s="14" customFormat="1">
      <c r="A1431" s="14"/>
      <c r="B1431" s="249"/>
      <c r="C1431" s="250"/>
      <c r="D1431" s="232" t="s">
        <v>161</v>
      </c>
      <c r="E1431" s="251" t="s">
        <v>1</v>
      </c>
      <c r="F1431" s="252" t="s">
        <v>1139</v>
      </c>
      <c r="G1431" s="250"/>
      <c r="H1431" s="253">
        <v>9.0999999999999996</v>
      </c>
      <c r="I1431" s="254"/>
      <c r="J1431" s="250"/>
      <c r="K1431" s="250"/>
      <c r="L1431" s="255"/>
      <c r="M1431" s="256"/>
      <c r="N1431" s="257"/>
      <c r="O1431" s="257"/>
      <c r="P1431" s="257"/>
      <c r="Q1431" s="257"/>
      <c r="R1431" s="257"/>
      <c r="S1431" s="257"/>
      <c r="T1431" s="25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9" t="s">
        <v>161</v>
      </c>
      <c r="AU1431" s="259" t="s">
        <v>86</v>
      </c>
      <c r="AV1431" s="14" t="s">
        <v>86</v>
      </c>
      <c r="AW1431" s="14" t="s">
        <v>33</v>
      </c>
      <c r="AX1431" s="14" t="s">
        <v>77</v>
      </c>
      <c r="AY1431" s="259" t="s">
        <v>145</v>
      </c>
    </row>
    <row r="1432" s="14" customFormat="1">
      <c r="A1432" s="14"/>
      <c r="B1432" s="249"/>
      <c r="C1432" s="250"/>
      <c r="D1432" s="232" t="s">
        <v>161</v>
      </c>
      <c r="E1432" s="251" t="s">
        <v>1</v>
      </c>
      <c r="F1432" s="252" t="s">
        <v>1140</v>
      </c>
      <c r="G1432" s="250"/>
      <c r="H1432" s="253">
        <v>4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9" t="s">
        <v>161</v>
      </c>
      <c r="AU1432" s="259" t="s">
        <v>86</v>
      </c>
      <c r="AV1432" s="14" t="s">
        <v>86</v>
      </c>
      <c r="AW1432" s="14" t="s">
        <v>33</v>
      </c>
      <c r="AX1432" s="14" t="s">
        <v>77</v>
      </c>
      <c r="AY1432" s="259" t="s">
        <v>145</v>
      </c>
    </row>
    <row r="1433" s="16" customFormat="1">
      <c r="A1433" s="16"/>
      <c r="B1433" s="271"/>
      <c r="C1433" s="272"/>
      <c r="D1433" s="232" t="s">
        <v>161</v>
      </c>
      <c r="E1433" s="273" t="s">
        <v>1</v>
      </c>
      <c r="F1433" s="274" t="s">
        <v>244</v>
      </c>
      <c r="G1433" s="272"/>
      <c r="H1433" s="275">
        <v>13.1</v>
      </c>
      <c r="I1433" s="276"/>
      <c r="J1433" s="272"/>
      <c r="K1433" s="272"/>
      <c r="L1433" s="277"/>
      <c r="M1433" s="278"/>
      <c r="N1433" s="279"/>
      <c r="O1433" s="279"/>
      <c r="P1433" s="279"/>
      <c r="Q1433" s="279"/>
      <c r="R1433" s="279"/>
      <c r="S1433" s="279"/>
      <c r="T1433" s="280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T1433" s="281" t="s">
        <v>161</v>
      </c>
      <c r="AU1433" s="281" t="s">
        <v>86</v>
      </c>
      <c r="AV1433" s="16" t="s">
        <v>146</v>
      </c>
      <c r="AW1433" s="16" t="s">
        <v>33</v>
      </c>
      <c r="AX1433" s="16" t="s">
        <v>77</v>
      </c>
      <c r="AY1433" s="281" t="s">
        <v>145</v>
      </c>
    </row>
    <row r="1434" s="13" customFormat="1">
      <c r="A1434" s="13"/>
      <c r="B1434" s="239"/>
      <c r="C1434" s="240"/>
      <c r="D1434" s="232" t="s">
        <v>161</v>
      </c>
      <c r="E1434" s="241" t="s">
        <v>1</v>
      </c>
      <c r="F1434" s="242" t="s">
        <v>258</v>
      </c>
      <c r="G1434" s="240"/>
      <c r="H1434" s="241" t="s">
        <v>1</v>
      </c>
      <c r="I1434" s="243"/>
      <c r="J1434" s="240"/>
      <c r="K1434" s="240"/>
      <c r="L1434" s="244"/>
      <c r="M1434" s="245"/>
      <c r="N1434" s="246"/>
      <c r="O1434" s="246"/>
      <c r="P1434" s="246"/>
      <c r="Q1434" s="246"/>
      <c r="R1434" s="246"/>
      <c r="S1434" s="246"/>
      <c r="T1434" s="247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8" t="s">
        <v>161</v>
      </c>
      <c r="AU1434" s="248" t="s">
        <v>86</v>
      </c>
      <c r="AV1434" s="13" t="s">
        <v>14</v>
      </c>
      <c r="AW1434" s="13" t="s">
        <v>33</v>
      </c>
      <c r="AX1434" s="13" t="s">
        <v>77</v>
      </c>
      <c r="AY1434" s="248" t="s">
        <v>145</v>
      </c>
    </row>
    <row r="1435" s="14" customFormat="1">
      <c r="A1435" s="14"/>
      <c r="B1435" s="249"/>
      <c r="C1435" s="250"/>
      <c r="D1435" s="232" t="s">
        <v>161</v>
      </c>
      <c r="E1435" s="251" t="s">
        <v>1</v>
      </c>
      <c r="F1435" s="252" t="s">
        <v>1141</v>
      </c>
      <c r="G1435" s="250"/>
      <c r="H1435" s="253">
        <v>7.9299999999999997</v>
      </c>
      <c r="I1435" s="254"/>
      <c r="J1435" s="250"/>
      <c r="K1435" s="250"/>
      <c r="L1435" s="255"/>
      <c r="M1435" s="256"/>
      <c r="N1435" s="257"/>
      <c r="O1435" s="257"/>
      <c r="P1435" s="257"/>
      <c r="Q1435" s="257"/>
      <c r="R1435" s="257"/>
      <c r="S1435" s="257"/>
      <c r="T1435" s="25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9" t="s">
        <v>161</v>
      </c>
      <c r="AU1435" s="259" t="s">
        <v>86</v>
      </c>
      <c r="AV1435" s="14" t="s">
        <v>86</v>
      </c>
      <c r="AW1435" s="14" t="s">
        <v>33</v>
      </c>
      <c r="AX1435" s="14" t="s">
        <v>77</v>
      </c>
      <c r="AY1435" s="259" t="s">
        <v>145</v>
      </c>
    </row>
    <row r="1436" s="16" customFormat="1">
      <c r="A1436" s="16"/>
      <c r="B1436" s="271"/>
      <c r="C1436" s="272"/>
      <c r="D1436" s="232" t="s">
        <v>161</v>
      </c>
      <c r="E1436" s="273" t="s">
        <v>1</v>
      </c>
      <c r="F1436" s="274" t="s">
        <v>244</v>
      </c>
      <c r="G1436" s="272"/>
      <c r="H1436" s="275">
        <v>7.9299999999999997</v>
      </c>
      <c r="I1436" s="276"/>
      <c r="J1436" s="272"/>
      <c r="K1436" s="272"/>
      <c r="L1436" s="277"/>
      <c r="M1436" s="278"/>
      <c r="N1436" s="279"/>
      <c r="O1436" s="279"/>
      <c r="P1436" s="279"/>
      <c r="Q1436" s="279"/>
      <c r="R1436" s="279"/>
      <c r="S1436" s="279"/>
      <c r="T1436" s="280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1" t="s">
        <v>161</v>
      </c>
      <c r="AU1436" s="281" t="s">
        <v>86</v>
      </c>
      <c r="AV1436" s="16" t="s">
        <v>146</v>
      </c>
      <c r="AW1436" s="16" t="s">
        <v>33</v>
      </c>
      <c r="AX1436" s="16" t="s">
        <v>77</v>
      </c>
      <c r="AY1436" s="281" t="s">
        <v>145</v>
      </c>
    </row>
    <row r="1437" s="13" customFormat="1">
      <c r="A1437" s="13"/>
      <c r="B1437" s="239"/>
      <c r="C1437" s="240"/>
      <c r="D1437" s="232" t="s">
        <v>161</v>
      </c>
      <c r="E1437" s="241" t="s">
        <v>1</v>
      </c>
      <c r="F1437" s="242" t="s">
        <v>245</v>
      </c>
      <c r="G1437" s="240"/>
      <c r="H1437" s="241" t="s">
        <v>1</v>
      </c>
      <c r="I1437" s="243"/>
      <c r="J1437" s="240"/>
      <c r="K1437" s="240"/>
      <c r="L1437" s="244"/>
      <c r="M1437" s="245"/>
      <c r="N1437" s="246"/>
      <c r="O1437" s="246"/>
      <c r="P1437" s="246"/>
      <c r="Q1437" s="246"/>
      <c r="R1437" s="246"/>
      <c r="S1437" s="246"/>
      <c r="T1437" s="247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8" t="s">
        <v>161</v>
      </c>
      <c r="AU1437" s="248" t="s">
        <v>86</v>
      </c>
      <c r="AV1437" s="13" t="s">
        <v>14</v>
      </c>
      <c r="AW1437" s="13" t="s">
        <v>33</v>
      </c>
      <c r="AX1437" s="13" t="s">
        <v>77</v>
      </c>
      <c r="AY1437" s="248" t="s">
        <v>145</v>
      </c>
    </row>
    <row r="1438" s="14" customFormat="1">
      <c r="A1438" s="14"/>
      <c r="B1438" s="249"/>
      <c r="C1438" s="250"/>
      <c r="D1438" s="232" t="s">
        <v>161</v>
      </c>
      <c r="E1438" s="251" t="s">
        <v>1</v>
      </c>
      <c r="F1438" s="252" t="s">
        <v>1142</v>
      </c>
      <c r="G1438" s="250"/>
      <c r="H1438" s="253">
        <v>6</v>
      </c>
      <c r="I1438" s="254"/>
      <c r="J1438" s="250"/>
      <c r="K1438" s="250"/>
      <c r="L1438" s="255"/>
      <c r="M1438" s="256"/>
      <c r="N1438" s="257"/>
      <c r="O1438" s="257"/>
      <c r="P1438" s="257"/>
      <c r="Q1438" s="257"/>
      <c r="R1438" s="257"/>
      <c r="S1438" s="257"/>
      <c r="T1438" s="25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9" t="s">
        <v>161</v>
      </c>
      <c r="AU1438" s="259" t="s">
        <v>86</v>
      </c>
      <c r="AV1438" s="14" t="s">
        <v>86</v>
      </c>
      <c r="AW1438" s="14" t="s">
        <v>33</v>
      </c>
      <c r="AX1438" s="14" t="s">
        <v>77</v>
      </c>
      <c r="AY1438" s="259" t="s">
        <v>145</v>
      </c>
    </row>
    <row r="1439" s="16" customFormat="1">
      <c r="A1439" s="16"/>
      <c r="B1439" s="271"/>
      <c r="C1439" s="272"/>
      <c r="D1439" s="232" t="s">
        <v>161</v>
      </c>
      <c r="E1439" s="273" t="s">
        <v>1</v>
      </c>
      <c r="F1439" s="274" t="s">
        <v>244</v>
      </c>
      <c r="G1439" s="272"/>
      <c r="H1439" s="275">
        <v>6</v>
      </c>
      <c r="I1439" s="276"/>
      <c r="J1439" s="272"/>
      <c r="K1439" s="272"/>
      <c r="L1439" s="277"/>
      <c r="M1439" s="278"/>
      <c r="N1439" s="279"/>
      <c r="O1439" s="279"/>
      <c r="P1439" s="279"/>
      <c r="Q1439" s="279"/>
      <c r="R1439" s="279"/>
      <c r="S1439" s="279"/>
      <c r="T1439" s="280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81" t="s">
        <v>161</v>
      </c>
      <c r="AU1439" s="281" t="s">
        <v>86</v>
      </c>
      <c r="AV1439" s="16" t="s">
        <v>146</v>
      </c>
      <c r="AW1439" s="16" t="s">
        <v>33</v>
      </c>
      <c r="AX1439" s="16" t="s">
        <v>77</v>
      </c>
      <c r="AY1439" s="281" t="s">
        <v>145</v>
      </c>
    </row>
    <row r="1440" s="13" customFormat="1">
      <c r="A1440" s="13"/>
      <c r="B1440" s="239"/>
      <c r="C1440" s="240"/>
      <c r="D1440" s="232" t="s">
        <v>161</v>
      </c>
      <c r="E1440" s="241" t="s">
        <v>1</v>
      </c>
      <c r="F1440" s="242" t="s">
        <v>263</v>
      </c>
      <c r="G1440" s="240"/>
      <c r="H1440" s="241" t="s">
        <v>1</v>
      </c>
      <c r="I1440" s="243"/>
      <c r="J1440" s="240"/>
      <c r="K1440" s="240"/>
      <c r="L1440" s="244"/>
      <c r="M1440" s="245"/>
      <c r="N1440" s="246"/>
      <c r="O1440" s="246"/>
      <c r="P1440" s="246"/>
      <c r="Q1440" s="246"/>
      <c r="R1440" s="246"/>
      <c r="S1440" s="246"/>
      <c r="T1440" s="24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8" t="s">
        <v>161</v>
      </c>
      <c r="AU1440" s="248" t="s">
        <v>86</v>
      </c>
      <c r="AV1440" s="13" t="s">
        <v>14</v>
      </c>
      <c r="AW1440" s="13" t="s">
        <v>33</v>
      </c>
      <c r="AX1440" s="13" t="s">
        <v>77</v>
      </c>
      <c r="AY1440" s="248" t="s">
        <v>145</v>
      </c>
    </row>
    <row r="1441" s="14" customFormat="1">
      <c r="A1441" s="14"/>
      <c r="B1441" s="249"/>
      <c r="C1441" s="250"/>
      <c r="D1441" s="232" t="s">
        <v>161</v>
      </c>
      <c r="E1441" s="251" t="s">
        <v>1</v>
      </c>
      <c r="F1441" s="252" t="s">
        <v>1142</v>
      </c>
      <c r="G1441" s="250"/>
      <c r="H1441" s="253">
        <v>6</v>
      </c>
      <c r="I1441" s="254"/>
      <c r="J1441" s="250"/>
      <c r="K1441" s="250"/>
      <c r="L1441" s="255"/>
      <c r="M1441" s="256"/>
      <c r="N1441" s="257"/>
      <c r="O1441" s="257"/>
      <c r="P1441" s="257"/>
      <c r="Q1441" s="257"/>
      <c r="R1441" s="257"/>
      <c r="S1441" s="257"/>
      <c r="T1441" s="258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9" t="s">
        <v>161</v>
      </c>
      <c r="AU1441" s="259" t="s">
        <v>86</v>
      </c>
      <c r="AV1441" s="14" t="s">
        <v>86</v>
      </c>
      <c r="AW1441" s="14" t="s">
        <v>33</v>
      </c>
      <c r="AX1441" s="14" t="s">
        <v>77</v>
      </c>
      <c r="AY1441" s="259" t="s">
        <v>145</v>
      </c>
    </row>
    <row r="1442" s="16" customFormat="1">
      <c r="A1442" s="16"/>
      <c r="B1442" s="271"/>
      <c r="C1442" s="272"/>
      <c r="D1442" s="232" t="s">
        <v>161</v>
      </c>
      <c r="E1442" s="273" t="s">
        <v>1</v>
      </c>
      <c r="F1442" s="274" t="s">
        <v>244</v>
      </c>
      <c r="G1442" s="272"/>
      <c r="H1442" s="275">
        <v>6</v>
      </c>
      <c r="I1442" s="276"/>
      <c r="J1442" s="272"/>
      <c r="K1442" s="272"/>
      <c r="L1442" s="277"/>
      <c r="M1442" s="278"/>
      <c r="N1442" s="279"/>
      <c r="O1442" s="279"/>
      <c r="P1442" s="279"/>
      <c r="Q1442" s="279"/>
      <c r="R1442" s="279"/>
      <c r="S1442" s="279"/>
      <c r="T1442" s="280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81" t="s">
        <v>161</v>
      </c>
      <c r="AU1442" s="281" t="s">
        <v>86</v>
      </c>
      <c r="AV1442" s="16" t="s">
        <v>146</v>
      </c>
      <c r="AW1442" s="16" t="s">
        <v>33</v>
      </c>
      <c r="AX1442" s="16" t="s">
        <v>77</v>
      </c>
      <c r="AY1442" s="281" t="s">
        <v>145</v>
      </c>
    </row>
    <row r="1443" s="13" customFormat="1">
      <c r="A1443" s="13"/>
      <c r="B1443" s="239"/>
      <c r="C1443" s="240"/>
      <c r="D1443" s="232" t="s">
        <v>161</v>
      </c>
      <c r="E1443" s="241" t="s">
        <v>1</v>
      </c>
      <c r="F1443" s="242" t="s">
        <v>246</v>
      </c>
      <c r="G1443" s="240"/>
      <c r="H1443" s="241" t="s">
        <v>1</v>
      </c>
      <c r="I1443" s="243"/>
      <c r="J1443" s="240"/>
      <c r="K1443" s="240"/>
      <c r="L1443" s="244"/>
      <c r="M1443" s="245"/>
      <c r="N1443" s="246"/>
      <c r="O1443" s="246"/>
      <c r="P1443" s="246"/>
      <c r="Q1443" s="246"/>
      <c r="R1443" s="246"/>
      <c r="S1443" s="246"/>
      <c r="T1443" s="24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8" t="s">
        <v>161</v>
      </c>
      <c r="AU1443" s="248" t="s">
        <v>86</v>
      </c>
      <c r="AV1443" s="13" t="s">
        <v>14</v>
      </c>
      <c r="AW1443" s="13" t="s">
        <v>33</v>
      </c>
      <c r="AX1443" s="13" t="s">
        <v>77</v>
      </c>
      <c r="AY1443" s="248" t="s">
        <v>145</v>
      </c>
    </row>
    <row r="1444" s="14" customFormat="1">
      <c r="A1444" s="14"/>
      <c r="B1444" s="249"/>
      <c r="C1444" s="250"/>
      <c r="D1444" s="232" t="s">
        <v>161</v>
      </c>
      <c r="E1444" s="251" t="s">
        <v>1</v>
      </c>
      <c r="F1444" s="252" t="s">
        <v>1143</v>
      </c>
      <c r="G1444" s="250"/>
      <c r="H1444" s="253">
        <v>6.5999999999999996</v>
      </c>
      <c r="I1444" s="254"/>
      <c r="J1444" s="250"/>
      <c r="K1444" s="250"/>
      <c r="L1444" s="255"/>
      <c r="M1444" s="256"/>
      <c r="N1444" s="257"/>
      <c r="O1444" s="257"/>
      <c r="P1444" s="257"/>
      <c r="Q1444" s="257"/>
      <c r="R1444" s="257"/>
      <c r="S1444" s="257"/>
      <c r="T1444" s="25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9" t="s">
        <v>161</v>
      </c>
      <c r="AU1444" s="259" t="s">
        <v>86</v>
      </c>
      <c r="AV1444" s="14" t="s">
        <v>86</v>
      </c>
      <c r="AW1444" s="14" t="s">
        <v>33</v>
      </c>
      <c r="AX1444" s="14" t="s">
        <v>77</v>
      </c>
      <c r="AY1444" s="259" t="s">
        <v>145</v>
      </c>
    </row>
    <row r="1445" s="16" customFormat="1">
      <c r="A1445" s="16"/>
      <c r="B1445" s="271"/>
      <c r="C1445" s="272"/>
      <c r="D1445" s="232" t="s">
        <v>161</v>
      </c>
      <c r="E1445" s="273" t="s">
        <v>1</v>
      </c>
      <c r="F1445" s="274" t="s">
        <v>244</v>
      </c>
      <c r="G1445" s="272"/>
      <c r="H1445" s="275">
        <v>6.5999999999999996</v>
      </c>
      <c r="I1445" s="276"/>
      <c r="J1445" s="272"/>
      <c r="K1445" s="272"/>
      <c r="L1445" s="277"/>
      <c r="M1445" s="278"/>
      <c r="N1445" s="279"/>
      <c r="O1445" s="279"/>
      <c r="P1445" s="279"/>
      <c r="Q1445" s="279"/>
      <c r="R1445" s="279"/>
      <c r="S1445" s="279"/>
      <c r="T1445" s="280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T1445" s="281" t="s">
        <v>161</v>
      </c>
      <c r="AU1445" s="281" t="s">
        <v>86</v>
      </c>
      <c r="AV1445" s="16" t="s">
        <v>146</v>
      </c>
      <c r="AW1445" s="16" t="s">
        <v>33</v>
      </c>
      <c r="AX1445" s="16" t="s">
        <v>77</v>
      </c>
      <c r="AY1445" s="281" t="s">
        <v>145</v>
      </c>
    </row>
    <row r="1446" s="15" customFormat="1">
      <c r="A1446" s="15"/>
      <c r="B1446" s="260"/>
      <c r="C1446" s="261"/>
      <c r="D1446" s="232" t="s">
        <v>161</v>
      </c>
      <c r="E1446" s="262" t="s">
        <v>1</v>
      </c>
      <c r="F1446" s="263" t="s">
        <v>165</v>
      </c>
      <c r="G1446" s="261"/>
      <c r="H1446" s="264">
        <v>39.630000000000003</v>
      </c>
      <c r="I1446" s="265"/>
      <c r="J1446" s="261"/>
      <c r="K1446" s="261"/>
      <c r="L1446" s="266"/>
      <c r="M1446" s="267"/>
      <c r="N1446" s="268"/>
      <c r="O1446" s="268"/>
      <c r="P1446" s="268"/>
      <c r="Q1446" s="268"/>
      <c r="R1446" s="268"/>
      <c r="S1446" s="268"/>
      <c r="T1446" s="26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0" t="s">
        <v>161</v>
      </c>
      <c r="AU1446" s="270" t="s">
        <v>86</v>
      </c>
      <c r="AV1446" s="15" t="s">
        <v>155</v>
      </c>
      <c r="AW1446" s="15" t="s">
        <v>33</v>
      </c>
      <c r="AX1446" s="15" t="s">
        <v>14</v>
      </c>
      <c r="AY1446" s="270" t="s">
        <v>145</v>
      </c>
    </row>
    <row r="1447" s="2" customFormat="1" ht="16.5" customHeight="1">
      <c r="A1447" s="39"/>
      <c r="B1447" s="40"/>
      <c r="C1447" s="282" t="s">
        <v>1144</v>
      </c>
      <c r="D1447" s="282" t="s">
        <v>358</v>
      </c>
      <c r="E1447" s="283" t="s">
        <v>1145</v>
      </c>
      <c r="F1447" s="284" t="s">
        <v>1146</v>
      </c>
      <c r="G1447" s="285" t="s">
        <v>193</v>
      </c>
      <c r="H1447" s="286">
        <v>45.575000000000003</v>
      </c>
      <c r="I1447" s="287"/>
      <c r="J1447" s="288">
        <f>ROUND(I1447*H1447,2)</f>
        <v>0</v>
      </c>
      <c r="K1447" s="284" t="s">
        <v>154</v>
      </c>
      <c r="L1447" s="289"/>
      <c r="M1447" s="290" t="s">
        <v>1</v>
      </c>
      <c r="N1447" s="291" t="s">
        <v>42</v>
      </c>
      <c r="O1447" s="92"/>
      <c r="P1447" s="228">
        <f>O1447*H1447</f>
        <v>0</v>
      </c>
      <c r="Q1447" s="228">
        <v>0.00029999999999999997</v>
      </c>
      <c r="R1447" s="228">
        <f>Q1447*H1447</f>
        <v>0.013672499999999999</v>
      </c>
      <c r="S1447" s="228">
        <v>0</v>
      </c>
      <c r="T1447" s="229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0" t="s">
        <v>425</v>
      </c>
      <c r="AT1447" s="230" t="s">
        <v>358</v>
      </c>
      <c r="AU1447" s="230" t="s">
        <v>86</v>
      </c>
      <c r="AY1447" s="18" t="s">
        <v>145</v>
      </c>
      <c r="BE1447" s="231">
        <f>IF(N1447="základní",J1447,0)</f>
        <v>0</v>
      </c>
      <c r="BF1447" s="231">
        <f>IF(N1447="snížená",J1447,0)</f>
        <v>0</v>
      </c>
      <c r="BG1447" s="231">
        <f>IF(N1447="zákl. přenesená",J1447,0)</f>
        <v>0</v>
      </c>
      <c r="BH1447" s="231">
        <f>IF(N1447="sníž. přenesená",J1447,0)</f>
        <v>0</v>
      </c>
      <c r="BI1447" s="231">
        <f>IF(N1447="nulová",J1447,0)</f>
        <v>0</v>
      </c>
      <c r="BJ1447" s="18" t="s">
        <v>14</v>
      </c>
      <c r="BK1447" s="231">
        <f>ROUND(I1447*H1447,2)</f>
        <v>0</v>
      </c>
      <c r="BL1447" s="18" t="s">
        <v>296</v>
      </c>
      <c r="BM1447" s="230" t="s">
        <v>1147</v>
      </c>
    </row>
    <row r="1448" s="2" customFormat="1">
      <c r="A1448" s="39"/>
      <c r="B1448" s="40"/>
      <c r="C1448" s="41"/>
      <c r="D1448" s="232" t="s">
        <v>157</v>
      </c>
      <c r="E1448" s="41"/>
      <c r="F1448" s="233" t="s">
        <v>1146</v>
      </c>
      <c r="G1448" s="41"/>
      <c r="H1448" s="41"/>
      <c r="I1448" s="234"/>
      <c r="J1448" s="41"/>
      <c r="K1448" s="41"/>
      <c r="L1448" s="45"/>
      <c r="M1448" s="235"/>
      <c r="N1448" s="236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157</v>
      </c>
      <c r="AU1448" s="18" t="s">
        <v>86</v>
      </c>
    </row>
    <row r="1449" s="13" customFormat="1">
      <c r="A1449" s="13"/>
      <c r="B1449" s="239"/>
      <c r="C1449" s="240"/>
      <c r="D1449" s="232" t="s">
        <v>161</v>
      </c>
      <c r="E1449" s="241" t="s">
        <v>1</v>
      </c>
      <c r="F1449" s="242" t="s">
        <v>162</v>
      </c>
      <c r="G1449" s="240"/>
      <c r="H1449" s="241" t="s">
        <v>1</v>
      </c>
      <c r="I1449" s="243"/>
      <c r="J1449" s="240"/>
      <c r="K1449" s="240"/>
      <c r="L1449" s="244"/>
      <c r="M1449" s="245"/>
      <c r="N1449" s="246"/>
      <c r="O1449" s="246"/>
      <c r="P1449" s="246"/>
      <c r="Q1449" s="246"/>
      <c r="R1449" s="246"/>
      <c r="S1449" s="246"/>
      <c r="T1449" s="24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8" t="s">
        <v>161</v>
      </c>
      <c r="AU1449" s="248" t="s">
        <v>86</v>
      </c>
      <c r="AV1449" s="13" t="s">
        <v>14</v>
      </c>
      <c r="AW1449" s="13" t="s">
        <v>33</v>
      </c>
      <c r="AX1449" s="13" t="s">
        <v>77</v>
      </c>
      <c r="AY1449" s="248" t="s">
        <v>145</v>
      </c>
    </row>
    <row r="1450" s="13" customFormat="1">
      <c r="A1450" s="13"/>
      <c r="B1450" s="239"/>
      <c r="C1450" s="240"/>
      <c r="D1450" s="232" t="s">
        <v>161</v>
      </c>
      <c r="E1450" s="241" t="s">
        <v>1</v>
      </c>
      <c r="F1450" s="242" t="s">
        <v>163</v>
      </c>
      <c r="G1450" s="240"/>
      <c r="H1450" s="241" t="s">
        <v>1</v>
      </c>
      <c r="I1450" s="243"/>
      <c r="J1450" s="240"/>
      <c r="K1450" s="240"/>
      <c r="L1450" s="244"/>
      <c r="M1450" s="245"/>
      <c r="N1450" s="246"/>
      <c r="O1450" s="246"/>
      <c r="P1450" s="246"/>
      <c r="Q1450" s="246"/>
      <c r="R1450" s="246"/>
      <c r="S1450" s="246"/>
      <c r="T1450" s="24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8" t="s">
        <v>161</v>
      </c>
      <c r="AU1450" s="248" t="s">
        <v>86</v>
      </c>
      <c r="AV1450" s="13" t="s">
        <v>14</v>
      </c>
      <c r="AW1450" s="13" t="s">
        <v>33</v>
      </c>
      <c r="AX1450" s="13" t="s">
        <v>77</v>
      </c>
      <c r="AY1450" s="248" t="s">
        <v>145</v>
      </c>
    </row>
    <row r="1451" s="14" customFormat="1">
      <c r="A1451" s="14"/>
      <c r="B1451" s="249"/>
      <c r="C1451" s="250"/>
      <c r="D1451" s="232" t="s">
        <v>161</v>
      </c>
      <c r="E1451" s="251" t="s">
        <v>1</v>
      </c>
      <c r="F1451" s="252" t="s">
        <v>1148</v>
      </c>
      <c r="G1451" s="250"/>
      <c r="H1451" s="253">
        <v>10.465</v>
      </c>
      <c r="I1451" s="254"/>
      <c r="J1451" s="250"/>
      <c r="K1451" s="250"/>
      <c r="L1451" s="255"/>
      <c r="M1451" s="256"/>
      <c r="N1451" s="257"/>
      <c r="O1451" s="257"/>
      <c r="P1451" s="257"/>
      <c r="Q1451" s="257"/>
      <c r="R1451" s="257"/>
      <c r="S1451" s="257"/>
      <c r="T1451" s="25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9" t="s">
        <v>161</v>
      </c>
      <c r="AU1451" s="259" t="s">
        <v>86</v>
      </c>
      <c r="AV1451" s="14" t="s">
        <v>86</v>
      </c>
      <c r="AW1451" s="14" t="s">
        <v>33</v>
      </c>
      <c r="AX1451" s="14" t="s">
        <v>77</v>
      </c>
      <c r="AY1451" s="259" t="s">
        <v>145</v>
      </c>
    </row>
    <row r="1452" s="14" customFormat="1">
      <c r="A1452" s="14"/>
      <c r="B1452" s="249"/>
      <c r="C1452" s="250"/>
      <c r="D1452" s="232" t="s">
        <v>161</v>
      </c>
      <c r="E1452" s="251" t="s">
        <v>1</v>
      </c>
      <c r="F1452" s="252" t="s">
        <v>1149</v>
      </c>
      <c r="G1452" s="250"/>
      <c r="H1452" s="253">
        <v>4.5999999999999996</v>
      </c>
      <c r="I1452" s="254"/>
      <c r="J1452" s="250"/>
      <c r="K1452" s="250"/>
      <c r="L1452" s="255"/>
      <c r="M1452" s="256"/>
      <c r="N1452" s="257"/>
      <c r="O1452" s="257"/>
      <c r="P1452" s="257"/>
      <c r="Q1452" s="257"/>
      <c r="R1452" s="257"/>
      <c r="S1452" s="257"/>
      <c r="T1452" s="25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9" t="s">
        <v>161</v>
      </c>
      <c r="AU1452" s="259" t="s">
        <v>86</v>
      </c>
      <c r="AV1452" s="14" t="s">
        <v>86</v>
      </c>
      <c r="AW1452" s="14" t="s">
        <v>33</v>
      </c>
      <c r="AX1452" s="14" t="s">
        <v>77</v>
      </c>
      <c r="AY1452" s="259" t="s">
        <v>145</v>
      </c>
    </row>
    <row r="1453" s="16" customFormat="1">
      <c r="A1453" s="16"/>
      <c r="B1453" s="271"/>
      <c r="C1453" s="272"/>
      <c r="D1453" s="232" t="s">
        <v>161</v>
      </c>
      <c r="E1453" s="273" t="s">
        <v>1</v>
      </c>
      <c r="F1453" s="274" t="s">
        <v>244</v>
      </c>
      <c r="G1453" s="272"/>
      <c r="H1453" s="275">
        <v>15.065</v>
      </c>
      <c r="I1453" s="276"/>
      <c r="J1453" s="272"/>
      <c r="K1453" s="272"/>
      <c r="L1453" s="277"/>
      <c r="M1453" s="278"/>
      <c r="N1453" s="279"/>
      <c r="O1453" s="279"/>
      <c r="P1453" s="279"/>
      <c r="Q1453" s="279"/>
      <c r="R1453" s="279"/>
      <c r="S1453" s="279"/>
      <c r="T1453" s="280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81" t="s">
        <v>161</v>
      </c>
      <c r="AU1453" s="281" t="s">
        <v>86</v>
      </c>
      <c r="AV1453" s="16" t="s">
        <v>146</v>
      </c>
      <c r="AW1453" s="16" t="s">
        <v>33</v>
      </c>
      <c r="AX1453" s="16" t="s">
        <v>77</v>
      </c>
      <c r="AY1453" s="281" t="s">
        <v>145</v>
      </c>
    </row>
    <row r="1454" s="13" customFormat="1">
      <c r="A1454" s="13"/>
      <c r="B1454" s="239"/>
      <c r="C1454" s="240"/>
      <c r="D1454" s="232" t="s">
        <v>161</v>
      </c>
      <c r="E1454" s="241" t="s">
        <v>1</v>
      </c>
      <c r="F1454" s="242" t="s">
        <v>258</v>
      </c>
      <c r="G1454" s="240"/>
      <c r="H1454" s="241" t="s">
        <v>1</v>
      </c>
      <c r="I1454" s="243"/>
      <c r="J1454" s="240"/>
      <c r="K1454" s="240"/>
      <c r="L1454" s="244"/>
      <c r="M1454" s="245"/>
      <c r="N1454" s="246"/>
      <c r="O1454" s="246"/>
      <c r="P1454" s="246"/>
      <c r="Q1454" s="246"/>
      <c r="R1454" s="246"/>
      <c r="S1454" s="246"/>
      <c r="T1454" s="24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8" t="s">
        <v>161</v>
      </c>
      <c r="AU1454" s="248" t="s">
        <v>86</v>
      </c>
      <c r="AV1454" s="13" t="s">
        <v>14</v>
      </c>
      <c r="AW1454" s="13" t="s">
        <v>33</v>
      </c>
      <c r="AX1454" s="13" t="s">
        <v>77</v>
      </c>
      <c r="AY1454" s="248" t="s">
        <v>145</v>
      </c>
    </row>
    <row r="1455" s="14" customFormat="1">
      <c r="A1455" s="14"/>
      <c r="B1455" s="249"/>
      <c r="C1455" s="250"/>
      <c r="D1455" s="232" t="s">
        <v>161</v>
      </c>
      <c r="E1455" s="251" t="s">
        <v>1</v>
      </c>
      <c r="F1455" s="252" t="s">
        <v>1150</v>
      </c>
      <c r="G1455" s="250"/>
      <c r="H1455" s="253">
        <v>9.1199999999999992</v>
      </c>
      <c r="I1455" s="254"/>
      <c r="J1455" s="250"/>
      <c r="K1455" s="250"/>
      <c r="L1455" s="255"/>
      <c r="M1455" s="256"/>
      <c r="N1455" s="257"/>
      <c r="O1455" s="257"/>
      <c r="P1455" s="257"/>
      <c r="Q1455" s="257"/>
      <c r="R1455" s="257"/>
      <c r="S1455" s="257"/>
      <c r="T1455" s="25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9" t="s">
        <v>161</v>
      </c>
      <c r="AU1455" s="259" t="s">
        <v>86</v>
      </c>
      <c r="AV1455" s="14" t="s">
        <v>86</v>
      </c>
      <c r="AW1455" s="14" t="s">
        <v>33</v>
      </c>
      <c r="AX1455" s="14" t="s">
        <v>77</v>
      </c>
      <c r="AY1455" s="259" t="s">
        <v>145</v>
      </c>
    </row>
    <row r="1456" s="16" customFormat="1">
      <c r="A1456" s="16"/>
      <c r="B1456" s="271"/>
      <c r="C1456" s="272"/>
      <c r="D1456" s="232" t="s">
        <v>161</v>
      </c>
      <c r="E1456" s="273" t="s">
        <v>1</v>
      </c>
      <c r="F1456" s="274" t="s">
        <v>244</v>
      </c>
      <c r="G1456" s="272"/>
      <c r="H1456" s="275">
        <v>9.1199999999999992</v>
      </c>
      <c r="I1456" s="276"/>
      <c r="J1456" s="272"/>
      <c r="K1456" s="272"/>
      <c r="L1456" s="277"/>
      <c r="M1456" s="278"/>
      <c r="N1456" s="279"/>
      <c r="O1456" s="279"/>
      <c r="P1456" s="279"/>
      <c r="Q1456" s="279"/>
      <c r="R1456" s="279"/>
      <c r="S1456" s="279"/>
      <c r="T1456" s="280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81" t="s">
        <v>161</v>
      </c>
      <c r="AU1456" s="281" t="s">
        <v>86</v>
      </c>
      <c r="AV1456" s="16" t="s">
        <v>146</v>
      </c>
      <c r="AW1456" s="16" t="s">
        <v>33</v>
      </c>
      <c r="AX1456" s="16" t="s">
        <v>77</v>
      </c>
      <c r="AY1456" s="281" t="s">
        <v>145</v>
      </c>
    </row>
    <row r="1457" s="13" customFormat="1">
      <c r="A1457" s="13"/>
      <c r="B1457" s="239"/>
      <c r="C1457" s="240"/>
      <c r="D1457" s="232" t="s">
        <v>161</v>
      </c>
      <c r="E1457" s="241" t="s">
        <v>1</v>
      </c>
      <c r="F1457" s="242" t="s">
        <v>245</v>
      </c>
      <c r="G1457" s="240"/>
      <c r="H1457" s="241" t="s">
        <v>1</v>
      </c>
      <c r="I1457" s="243"/>
      <c r="J1457" s="240"/>
      <c r="K1457" s="240"/>
      <c r="L1457" s="244"/>
      <c r="M1457" s="245"/>
      <c r="N1457" s="246"/>
      <c r="O1457" s="246"/>
      <c r="P1457" s="246"/>
      <c r="Q1457" s="246"/>
      <c r="R1457" s="246"/>
      <c r="S1457" s="246"/>
      <c r="T1457" s="247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8" t="s">
        <v>161</v>
      </c>
      <c r="AU1457" s="248" t="s">
        <v>86</v>
      </c>
      <c r="AV1457" s="13" t="s">
        <v>14</v>
      </c>
      <c r="AW1457" s="13" t="s">
        <v>33</v>
      </c>
      <c r="AX1457" s="13" t="s">
        <v>77</v>
      </c>
      <c r="AY1457" s="248" t="s">
        <v>145</v>
      </c>
    </row>
    <row r="1458" s="14" customFormat="1">
      <c r="A1458" s="14"/>
      <c r="B1458" s="249"/>
      <c r="C1458" s="250"/>
      <c r="D1458" s="232" t="s">
        <v>161</v>
      </c>
      <c r="E1458" s="251" t="s">
        <v>1</v>
      </c>
      <c r="F1458" s="252" t="s">
        <v>1151</v>
      </c>
      <c r="G1458" s="250"/>
      <c r="H1458" s="253">
        <v>6.9000000000000004</v>
      </c>
      <c r="I1458" s="254"/>
      <c r="J1458" s="250"/>
      <c r="K1458" s="250"/>
      <c r="L1458" s="255"/>
      <c r="M1458" s="256"/>
      <c r="N1458" s="257"/>
      <c r="O1458" s="257"/>
      <c r="P1458" s="257"/>
      <c r="Q1458" s="257"/>
      <c r="R1458" s="257"/>
      <c r="S1458" s="257"/>
      <c r="T1458" s="25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9" t="s">
        <v>161</v>
      </c>
      <c r="AU1458" s="259" t="s">
        <v>86</v>
      </c>
      <c r="AV1458" s="14" t="s">
        <v>86</v>
      </c>
      <c r="AW1458" s="14" t="s">
        <v>33</v>
      </c>
      <c r="AX1458" s="14" t="s">
        <v>77</v>
      </c>
      <c r="AY1458" s="259" t="s">
        <v>145</v>
      </c>
    </row>
    <row r="1459" s="16" customFormat="1">
      <c r="A1459" s="16"/>
      <c r="B1459" s="271"/>
      <c r="C1459" s="272"/>
      <c r="D1459" s="232" t="s">
        <v>161</v>
      </c>
      <c r="E1459" s="273" t="s">
        <v>1</v>
      </c>
      <c r="F1459" s="274" t="s">
        <v>244</v>
      </c>
      <c r="G1459" s="272"/>
      <c r="H1459" s="275">
        <v>6.9000000000000004</v>
      </c>
      <c r="I1459" s="276"/>
      <c r="J1459" s="272"/>
      <c r="K1459" s="272"/>
      <c r="L1459" s="277"/>
      <c r="M1459" s="278"/>
      <c r="N1459" s="279"/>
      <c r="O1459" s="279"/>
      <c r="P1459" s="279"/>
      <c r="Q1459" s="279"/>
      <c r="R1459" s="279"/>
      <c r="S1459" s="279"/>
      <c r="T1459" s="280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T1459" s="281" t="s">
        <v>161</v>
      </c>
      <c r="AU1459" s="281" t="s">
        <v>86</v>
      </c>
      <c r="AV1459" s="16" t="s">
        <v>146</v>
      </c>
      <c r="AW1459" s="16" t="s">
        <v>33</v>
      </c>
      <c r="AX1459" s="16" t="s">
        <v>77</v>
      </c>
      <c r="AY1459" s="281" t="s">
        <v>145</v>
      </c>
    </row>
    <row r="1460" s="13" customFormat="1">
      <c r="A1460" s="13"/>
      <c r="B1460" s="239"/>
      <c r="C1460" s="240"/>
      <c r="D1460" s="232" t="s">
        <v>161</v>
      </c>
      <c r="E1460" s="241" t="s">
        <v>1</v>
      </c>
      <c r="F1460" s="242" t="s">
        <v>263</v>
      </c>
      <c r="G1460" s="240"/>
      <c r="H1460" s="241" t="s">
        <v>1</v>
      </c>
      <c r="I1460" s="243"/>
      <c r="J1460" s="240"/>
      <c r="K1460" s="240"/>
      <c r="L1460" s="244"/>
      <c r="M1460" s="245"/>
      <c r="N1460" s="246"/>
      <c r="O1460" s="246"/>
      <c r="P1460" s="246"/>
      <c r="Q1460" s="246"/>
      <c r="R1460" s="246"/>
      <c r="S1460" s="246"/>
      <c r="T1460" s="24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8" t="s">
        <v>161</v>
      </c>
      <c r="AU1460" s="248" t="s">
        <v>86</v>
      </c>
      <c r="AV1460" s="13" t="s">
        <v>14</v>
      </c>
      <c r="AW1460" s="13" t="s">
        <v>33</v>
      </c>
      <c r="AX1460" s="13" t="s">
        <v>77</v>
      </c>
      <c r="AY1460" s="248" t="s">
        <v>145</v>
      </c>
    </row>
    <row r="1461" s="14" customFormat="1">
      <c r="A1461" s="14"/>
      <c r="B1461" s="249"/>
      <c r="C1461" s="250"/>
      <c r="D1461" s="232" t="s">
        <v>161</v>
      </c>
      <c r="E1461" s="251" t="s">
        <v>1</v>
      </c>
      <c r="F1461" s="252" t="s">
        <v>1151</v>
      </c>
      <c r="G1461" s="250"/>
      <c r="H1461" s="253">
        <v>6.9000000000000004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9" t="s">
        <v>161</v>
      </c>
      <c r="AU1461" s="259" t="s">
        <v>86</v>
      </c>
      <c r="AV1461" s="14" t="s">
        <v>86</v>
      </c>
      <c r="AW1461" s="14" t="s">
        <v>33</v>
      </c>
      <c r="AX1461" s="14" t="s">
        <v>77</v>
      </c>
      <c r="AY1461" s="259" t="s">
        <v>145</v>
      </c>
    </row>
    <row r="1462" s="16" customFormat="1">
      <c r="A1462" s="16"/>
      <c r="B1462" s="271"/>
      <c r="C1462" s="272"/>
      <c r="D1462" s="232" t="s">
        <v>161</v>
      </c>
      <c r="E1462" s="273" t="s">
        <v>1</v>
      </c>
      <c r="F1462" s="274" t="s">
        <v>244</v>
      </c>
      <c r="G1462" s="272"/>
      <c r="H1462" s="275">
        <v>6.9000000000000004</v>
      </c>
      <c r="I1462" s="276"/>
      <c r="J1462" s="272"/>
      <c r="K1462" s="272"/>
      <c r="L1462" s="277"/>
      <c r="M1462" s="278"/>
      <c r="N1462" s="279"/>
      <c r="O1462" s="279"/>
      <c r="P1462" s="279"/>
      <c r="Q1462" s="279"/>
      <c r="R1462" s="279"/>
      <c r="S1462" s="279"/>
      <c r="T1462" s="280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81" t="s">
        <v>161</v>
      </c>
      <c r="AU1462" s="281" t="s">
        <v>86</v>
      </c>
      <c r="AV1462" s="16" t="s">
        <v>146</v>
      </c>
      <c r="AW1462" s="16" t="s">
        <v>33</v>
      </c>
      <c r="AX1462" s="16" t="s">
        <v>77</v>
      </c>
      <c r="AY1462" s="281" t="s">
        <v>145</v>
      </c>
    </row>
    <row r="1463" s="13" customFormat="1">
      <c r="A1463" s="13"/>
      <c r="B1463" s="239"/>
      <c r="C1463" s="240"/>
      <c r="D1463" s="232" t="s">
        <v>161</v>
      </c>
      <c r="E1463" s="241" t="s">
        <v>1</v>
      </c>
      <c r="F1463" s="242" t="s">
        <v>246</v>
      </c>
      <c r="G1463" s="240"/>
      <c r="H1463" s="241" t="s">
        <v>1</v>
      </c>
      <c r="I1463" s="243"/>
      <c r="J1463" s="240"/>
      <c r="K1463" s="240"/>
      <c r="L1463" s="244"/>
      <c r="M1463" s="245"/>
      <c r="N1463" s="246"/>
      <c r="O1463" s="246"/>
      <c r="P1463" s="246"/>
      <c r="Q1463" s="246"/>
      <c r="R1463" s="246"/>
      <c r="S1463" s="246"/>
      <c r="T1463" s="247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8" t="s">
        <v>161</v>
      </c>
      <c r="AU1463" s="248" t="s">
        <v>86</v>
      </c>
      <c r="AV1463" s="13" t="s">
        <v>14</v>
      </c>
      <c r="AW1463" s="13" t="s">
        <v>33</v>
      </c>
      <c r="AX1463" s="13" t="s">
        <v>77</v>
      </c>
      <c r="AY1463" s="248" t="s">
        <v>145</v>
      </c>
    </row>
    <row r="1464" s="14" customFormat="1">
      <c r="A1464" s="14"/>
      <c r="B1464" s="249"/>
      <c r="C1464" s="250"/>
      <c r="D1464" s="232" t="s">
        <v>161</v>
      </c>
      <c r="E1464" s="251" t="s">
        <v>1</v>
      </c>
      <c r="F1464" s="252" t="s">
        <v>1152</v>
      </c>
      <c r="G1464" s="250"/>
      <c r="H1464" s="253">
        <v>7.5899999999999999</v>
      </c>
      <c r="I1464" s="254"/>
      <c r="J1464" s="250"/>
      <c r="K1464" s="250"/>
      <c r="L1464" s="255"/>
      <c r="M1464" s="256"/>
      <c r="N1464" s="257"/>
      <c r="O1464" s="257"/>
      <c r="P1464" s="257"/>
      <c r="Q1464" s="257"/>
      <c r="R1464" s="257"/>
      <c r="S1464" s="257"/>
      <c r="T1464" s="25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9" t="s">
        <v>161</v>
      </c>
      <c r="AU1464" s="259" t="s">
        <v>86</v>
      </c>
      <c r="AV1464" s="14" t="s">
        <v>86</v>
      </c>
      <c r="AW1464" s="14" t="s">
        <v>33</v>
      </c>
      <c r="AX1464" s="14" t="s">
        <v>77</v>
      </c>
      <c r="AY1464" s="259" t="s">
        <v>145</v>
      </c>
    </row>
    <row r="1465" s="16" customFormat="1">
      <c r="A1465" s="16"/>
      <c r="B1465" s="271"/>
      <c r="C1465" s="272"/>
      <c r="D1465" s="232" t="s">
        <v>161</v>
      </c>
      <c r="E1465" s="273" t="s">
        <v>1</v>
      </c>
      <c r="F1465" s="274" t="s">
        <v>244</v>
      </c>
      <c r="G1465" s="272"/>
      <c r="H1465" s="275">
        <v>7.5899999999999999</v>
      </c>
      <c r="I1465" s="276"/>
      <c r="J1465" s="272"/>
      <c r="K1465" s="272"/>
      <c r="L1465" s="277"/>
      <c r="M1465" s="278"/>
      <c r="N1465" s="279"/>
      <c r="O1465" s="279"/>
      <c r="P1465" s="279"/>
      <c r="Q1465" s="279"/>
      <c r="R1465" s="279"/>
      <c r="S1465" s="279"/>
      <c r="T1465" s="280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81" t="s">
        <v>161</v>
      </c>
      <c r="AU1465" s="281" t="s">
        <v>86</v>
      </c>
      <c r="AV1465" s="16" t="s">
        <v>146</v>
      </c>
      <c r="AW1465" s="16" t="s">
        <v>33</v>
      </c>
      <c r="AX1465" s="16" t="s">
        <v>77</v>
      </c>
      <c r="AY1465" s="281" t="s">
        <v>145</v>
      </c>
    </row>
    <row r="1466" s="15" customFormat="1">
      <c r="A1466" s="15"/>
      <c r="B1466" s="260"/>
      <c r="C1466" s="261"/>
      <c r="D1466" s="232" t="s">
        <v>161</v>
      </c>
      <c r="E1466" s="262" t="s">
        <v>1</v>
      </c>
      <c r="F1466" s="263" t="s">
        <v>165</v>
      </c>
      <c r="G1466" s="261"/>
      <c r="H1466" s="264">
        <v>45.575000000000003</v>
      </c>
      <c r="I1466" s="265"/>
      <c r="J1466" s="261"/>
      <c r="K1466" s="261"/>
      <c r="L1466" s="266"/>
      <c r="M1466" s="267"/>
      <c r="N1466" s="268"/>
      <c r="O1466" s="268"/>
      <c r="P1466" s="268"/>
      <c r="Q1466" s="268"/>
      <c r="R1466" s="268"/>
      <c r="S1466" s="268"/>
      <c r="T1466" s="269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0" t="s">
        <v>161</v>
      </c>
      <c r="AU1466" s="270" t="s">
        <v>86</v>
      </c>
      <c r="AV1466" s="15" t="s">
        <v>155</v>
      </c>
      <c r="AW1466" s="15" t="s">
        <v>33</v>
      </c>
      <c r="AX1466" s="15" t="s">
        <v>14</v>
      </c>
      <c r="AY1466" s="270" t="s">
        <v>145</v>
      </c>
    </row>
    <row r="1467" s="2" customFormat="1" ht="16.5" customHeight="1">
      <c r="A1467" s="39"/>
      <c r="B1467" s="40"/>
      <c r="C1467" s="219" t="s">
        <v>1153</v>
      </c>
      <c r="D1467" s="219" t="s">
        <v>150</v>
      </c>
      <c r="E1467" s="220" t="s">
        <v>1154</v>
      </c>
      <c r="F1467" s="221" t="s">
        <v>1155</v>
      </c>
      <c r="G1467" s="222" t="s">
        <v>234</v>
      </c>
      <c r="H1467" s="223">
        <v>5</v>
      </c>
      <c r="I1467" s="224"/>
      <c r="J1467" s="225">
        <f>ROUND(I1467*H1467,2)</f>
        <v>0</v>
      </c>
      <c r="K1467" s="221" t="s">
        <v>1</v>
      </c>
      <c r="L1467" s="45"/>
      <c r="M1467" s="226" t="s">
        <v>1</v>
      </c>
      <c r="N1467" s="227" t="s">
        <v>42</v>
      </c>
      <c r="O1467" s="92"/>
      <c r="P1467" s="228">
        <f>O1467*H1467</f>
        <v>0</v>
      </c>
      <c r="Q1467" s="228">
        <v>0.00020000000000000001</v>
      </c>
      <c r="R1467" s="228">
        <f>Q1467*H1467</f>
        <v>0.001</v>
      </c>
      <c r="S1467" s="228">
        <v>0</v>
      </c>
      <c r="T1467" s="229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0" t="s">
        <v>296</v>
      </c>
      <c r="AT1467" s="230" t="s">
        <v>150</v>
      </c>
      <c r="AU1467" s="230" t="s">
        <v>86</v>
      </c>
      <c r="AY1467" s="18" t="s">
        <v>145</v>
      </c>
      <c r="BE1467" s="231">
        <f>IF(N1467="základní",J1467,0)</f>
        <v>0</v>
      </c>
      <c r="BF1467" s="231">
        <f>IF(N1467="snížená",J1467,0)</f>
        <v>0</v>
      </c>
      <c r="BG1467" s="231">
        <f>IF(N1467="zákl. přenesená",J1467,0)</f>
        <v>0</v>
      </c>
      <c r="BH1467" s="231">
        <f>IF(N1467="sníž. přenesená",J1467,0)</f>
        <v>0</v>
      </c>
      <c r="BI1467" s="231">
        <f>IF(N1467="nulová",J1467,0)</f>
        <v>0</v>
      </c>
      <c r="BJ1467" s="18" t="s">
        <v>14</v>
      </c>
      <c r="BK1467" s="231">
        <f>ROUND(I1467*H1467,2)</f>
        <v>0</v>
      </c>
      <c r="BL1467" s="18" t="s">
        <v>296</v>
      </c>
      <c r="BM1467" s="230" t="s">
        <v>1156</v>
      </c>
    </row>
    <row r="1468" s="2" customFormat="1">
      <c r="A1468" s="39"/>
      <c r="B1468" s="40"/>
      <c r="C1468" s="41"/>
      <c r="D1468" s="232" t="s">
        <v>157</v>
      </c>
      <c r="E1468" s="41"/>
      <c r="F1468" s="233" t="s">
        <v>1155</v>
      </c>
      <c r="G1468" s="41"/>
      <c r="H1468" s="41"/>
      <c r="I1468" s="234"/>
      <c r="J1468" s="41"/>
      <c r="K1468" s="41"/>
      <c r="L1468" s="45"/>
      <c r="M1468" s="235"/>
      <c r="N1468" s="236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157</v>
      </c>
      <c r="AU1468" s="18" t="s">
        <v>86</v>
      </c>
    </row>
    <row r="1469" s="13" customFormat="1">
      <c r="A1469" s="13"/>
      <c r="B1469" s="239"/>
      <c r="C1469" s="240"/>
      <c r="D1469" s="232" t="s">
        <v>161</v>
      </c>
      <c r="E1469" s="241" t="s">
        <v>1</v>
      </c>
      <c r="F1469" s="242" t="s">
        <v>162</v>
      </c>
      <c r="G1469" s="240"/>
      <c r="H1469" s="241" t="s">
        <v>1</v>
      </c>
      <c r="I1469" s="243"/>
      <c r="J1469" s="240"/>
      <c r="K1469" s="240"/>
      <c r="L1469" s="244"/>
      <c r="M1469" s="245"/>
      <c r="N1469" s="246"/>
      <c r="O1469" s="246"/>
      <c r="P1469" s="246"/>
      <c r="Q1469" s="246"/>
      <c r="R1469" s="246"/>
      <c r="S1469" s="246"/>
      <c r="T1469" s="247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8" t="s">
        <v>161</v>
      </c>
      <c r="AU1469" s="248" t="s">
        <v>86</v>
      </c>
      <c r="AV1469" s="13" t="s">
        <v>14</v>
      </c>
      <c r="AW1469" s="13" t="s">
        <v>33</v>
      </c>
      <c r="AX1469" s="13" t="s">
        <v>77</v>
      </c>
      <c r="AY1469" s="248" t="s">
        <v>145</v>
      </c>
    </row>
    <row r="1470" s="13" customFormat="1">
      <c r="A1470" s="13"/>
      <c r="B1470" s="239"/>
      <c r="C1470" s="240"/>
      <c r="D1470" s="232" t="s">
        <v>161</v>
      </c>
      <c r="E1470" s="241" t="s">
        <v>1</v>
      </c>
      <c r="F1470" s="242" t="s">
        <v>163</v>
      </c>
      <c r="G1470" s="240"/>
      <c r="H1470" s="241" t="s">
        <v>1</v>
      </c>
      <c r="I1470" s="243"/>
      <c r="J1470" s="240"/>
      <c r="K1470" s="240"/>
      <c r="L1470" s="244"/>
      <c r="M1470" s="245"/>
      <c r="N1470" s="246"/>
      <c r="O1470" s="246"/>
      <c r="P1470" s="246"/>
      <c r="Q1470" s="246"/>
      <c r="R1470" s="246"/>
      <c r="S1470" s="246"/>
      <c r="T1470" s="247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8" t="s">
        <v>161</v>
      </c>
      <c r="AU1470" s="248" t="s">
        <v>86</v>
      </c>
      <c r="AV1470" s="13" t="s">
        <v>14</v>
      </c>
      <c r="AW1470" s="13" t="s">
        <v>33</v>
      </c>
      <c r="AX1470" s="13" t="s">
        <v>77</v>
      </c>
      <c r="AY1470" s="248" t="s">
        <v>145</v>
      </c>
    </row>
    <row r="1471" s="14" customFormat="1">
      <c r="A1471" s="14"/>
      <c r="B1471" s="249"/>
      <c r="C1471" s="250"/>
      <c r="D1471" s="232" t="s">
        <v>161</v>
      </c>
      <c r="E1471" s="251" t="s">
        <v>1</v>
      </c>
      <c r="F1471" s="252" t="s">
        <v>14</v>
      </c>
      <c r="G1471" s="250"/>
      <c r="H1471" s="253">
        <v>1</v>
      </c>
      <c r="I1471" s="254"/>
      <c r="J1471" s="250"/>
      <c r="K1471" s="250"/>
      <c r="L1471" s="255"/>
      <c r="M1471" s="256"/>
      <c r="N1471" s="257"/>
      <c r="O1471" s="257"/>
      <c r="P1471" s="257"/>
      <c r="Q1471" s="257"/>
      <c r="R1471" s="257"/>
      <c r="S1471" s="257"/>
      <c r="T1471" s="25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9" t="s">
        <v>161</v>
      </c>
      <c r="AU1471" s="259" t="s">
        <v>86</v>
      </c>
      <c r="AV1471" s="14" t="s">
        <v>86</v>
      </c>
      <c r="AW1471" s="14" t="s">
        <v>33</v>
      </c>
      <c r="AX1471" s="14" t="s">
        <v>77</v>
      </c>
      <c r="AY1471" s="259" t="s">
        <v>145</v>
      </c>
    </row>
    <row r="1472" s="13" customFormat="1">
      <c r="A1472" s="13"/>
      <c r="B1472" s="239"/>
      <c r="C1472" s="240"/>
      <c r="D1472" s="232" t="s">
        <v>161</v>
      </c>
      <c r="E1472" s="241" t="s">
        <v>1</v>
      </c>
      <c r="F1472" s="242" t="s">
        <v>258</v>
      </c>
      <c r="G1472" s="240"/>
      <c r="H1472" s="241" t="s">
        <v>1</v>
      </c>
      <c r="I1472" s="243"/>
      <c r="J1472" s="240"/>
      <c r="K1472" s="240"/>
      <c r="L1472" s="244"/>
      <c r="M1472" s="245"/>
      <c r="N1472" s="246"/>
      <c r="O1472" s="246"/>
      <c r="P1472" s="246"/>
      <c r="Q1472" s="246"/>
      <c r="R1472" s="246"/>
      <c r="S1472" s="246"/>
      <c r="T1472" s="247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8" t="s">
        <v>161</v>
      </c>
      <c r="AU1472" s="248" t="s">
        <v>86</v>
      </c>
      <c r="AV1472" s="13" t="s">
        <v>14</v>
      </c>
      <c r="AW1472" s="13" t="s">
        <v>33</v>
      </c>
      <c r="AX1472" s="13" t="s">
        <v>77</v>
      </c>
      <c r="AY1472" s="248" t="s">
        <v>145</v>
      </c>
    </row>
    <row r="1473" s="14" customFormat="1">
      <c r="A1473" s="14"/>
      <c r="B1473" s="249"/>
      <c r="C1473" s="250"/>
      <c r="D1473" s="232" t="s">
        <v>161</v>
      </c>
      <c r="E1473" s="251" t="s">
        <v>1</v>
      </c>
      <c r="F1473" s="252" t="s">
        <v>14</v>
      </c>
      <c r="G1473" s="250"/>
      <c r="H1473" s="253">
        <v>1</v>
      </c>
      <c r="I1473" s="254"/>
      <c r="J1473" s="250"/>
      <c r="K1473" s="250"/>
      <c r="L1473" s="255"/>
      <c r="M1473" s="256"/>
      <c r="N1473" s="257"/>
      <c r="O1473" s="257"/>
      <c r="P1473" s="257"/>
      <c r="Q1473" s="257"/>
      <c r="R1473" s="257"/>
      <c r="S1473" s="257"/>
      <c r="T1473" s="258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9" t="s">
        <v>161</v>
      </c>
      <c r="AU1473" s="259" t="s">
        <v>86</v>
      </c>
      <c r="AV1473" s="14" t="s">
        <v>86</v>
      </c>
      <c r="AW1473" s="14" t="s">
        <v>33</v>
      </c>
      <c r="AX1473" s="14" t="s">
        <v>77</v>
      </c>
      <c r="AY1473" s="259" t="s">
        <v>145</v>
      </c>
    </row>
    <row r="1474" s="13" customFormat="1">
      <c r="A1474" s="13"/>
      <c r="B1474" s="239"/>
      <c r="C1474" s="240"/>
      <c r="D1474" s="232" t="s">
        <v>161</v>
      </c>
      <c r="E1474" s="241" t="s">
        <v>1</v>
      </c>
      <c r="F1474" s="242" t="s">
        <v>245</v>
      </c>
      <c r="G1474" s="240"/>
      <c r="H1474" s="241" t="s">
        <v>1</v>
      </c>
      <c r="I1474" s="243"/>
      <c r="J1474" s="240"/>
      <c r="K1474" s="240"/>
      <c r="L1474" s="244"/>
      <c r="M1474" s="245"/>
      <c r="N1474" s="246"/>
      <c r="O1474" s="246"/>
      <c r="P1474" s="246"/>
      <c r="Q1474" s="246"/>
      <c r="R1474" s="246"/>
      <c r="S1474" s="246"/>
      <c r="T1474" s="247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8" t="s">
        <v>161</v>
      </c>
      <c r="AU1474" s="248" t="s">
        <v>86</v>
      </c>
      <c r="AV1474" s="13" t="s">
        <v>14</v>
      </c>
      <c r="AW1474" s="13" t="s">
        <v>33</v>
      </c>
      <c r="AX1474" s="13" t="s">
        <v>77</v>
      </c>
      <c r="AY1474" s="248" t="s">
        <v>145</v>
      </c>
    </row>
    <row r="1475" s="14" customFormat="1">
      <c r="A1475" s="14"/>
      <c r="B1475" s="249"/>
      <c r="C1475" s="250"/>
      <c r="D1475" s="232" t="s">
        <v>161</v>
      </c>
      <c r="E1475" s="251" t="s">
        <v>1</v>
      </c>
      <c r="F1475" s="252" t="s">
        <v>14</v>
      </c>
      <c r="G1475" s="250"/>
      <c r="H1475" s="253">
        <v>1</v>
      </c>
      <c r="I1475" s="254"/>
      <c r="J1475" s="250"/>
      <c r="K1475" s="250"/>
      <c r="L1475" s="255"/>
      <c r="M1475" s="256"/>
      <c r="N1475" s="257"/>
      <c r="O1475" s="257"/>
      <c r="P1475" s="257"/>
      <c r="Q1475" s="257"/>
      <c r="R1475" s="257"/>
      <c r="S1475" s="257"/>
      <c r="T1475" s="25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9" t="s">
        <v>161</v>
      </c>
      <c r="AU1475" s="259" t="s">
        <v>86</v>
      </c>
      <c r="AV1475" s="14" t="s">
        <v>86</v>
      </c>
      <c r="AW1475" s="14" t="s">
        <v>33</v>
      </c>
      <c r="AX1475" s="14" t="s">
        <v>77</v>
      </c>
      <c r="AY1475" s="259" t="s">
        <v>145</v>
      </c>
    </row>
    <row r="1476" s="13" customFormat="1">
      <c r="A1476" s="13"/>
      <c r="B1476" s="239"/>
      <c r="C1476" s="240"/>
      <c r="D1476" s="232" t="s">
        <v>161</v>
      </c>
      <c r="E1476" s="241" t="s">
        <v>1</v>
      </c>
      <c r="F1476" s="242" t="s">
        <v>263</v>
      </c>
      <c r="G1476" s="240"/>
      <c r="H1476" s="241" t="s">
        <v>1</v>
      </c>
      <c r="I1476" s="243"/>
      <c r="J1476" s="240"/>
      <c r="K1476" s="240"/>
      <c r="L1476" s="244"/>
      <c r="M1476" s="245"/>
      <c r="N1476" s="246"/>
      <c r="O1476" s="246"/>
      <c r="P1476" s="246"/>
      <c r="Q1476" s="246"/>
      <c r="R1476" s="246"/>
      <c r="S1476" s="246"/>
      <c r="T1476" s="247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8" t="s">
        <v>161</v>
      </c>
      <c r="AU1476" s="248" t="s">
        <v>86</v>
      </c>
      <c r="AV1476" s="13" t="s">
        <v>14</v>
      </c>
      <c r="AW1476" s="13" t="s">
        <v>33</v>
      </c>
      <c r="AX1476" s="13" t="s">
        <v>77</v>
      </c>
      <c r="AY1476" s="248" t="s">
        <v>145</v>
      </c>
    </row>
    <row r="1477" s="14" customFormat="1">
      <c r="A1477" s="14"/>
      <c r="B1477" s="249"/>
      <c r="C1477" s="250"/>
      <c r="D1477" s="232" t="s">
        <v>161</v>
      </c>
      <c r="E1477" s="251" t="s">
        <v>1</v>
      </c>
      <c r="F1477" s="252" t="s">
        <v>14</v>
      </c>
      <c r="G1477" s="250"/>
      <c r="H1477" s="253">
        <v>1</v>
      </c>
      <c r="I1477" s="254"/>
      <c r="J1477" s="250"/>
      <c r="K1477" s="250"/>
      <c r="L1477" s="255"/>
      <c r="M1477" s="256"/>
      <c r="N1477" s="257"/>
      <c r="O1477" s="257"/>
      <c r="P1477" s="257"/>
      <c r="Q1477" s="257"/>
      <c r="R1477" s="257"/>
      <c r="S1477" s="257"/>
      <c r="T1477" s="25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9" t="s">
        <v>161</v>
      </c>
      <c r="AU1477" s="259" t="s">
        <v>86</v>
      </c>
      <c r="AV1477" s="14" t="s">
        <v>86</v>
      </c>
      <c r="AW1477" s="14" t="s">
        <v>33</v>
      </c>
      <c r="AX1477" s="14" t="s">
        <v>77</v>
      </c>
      <c r="AY1477" s="259" t="s">
        <v>145</v>
      </c>
    </row>
    <row r="1478" s="13" customFormat="1">
      <c r="A1478" s="13"/>
      <c r="B1478" s="239"/>
      <c r="C1478" s="240"/>
      <c r="D1478" s="232" t="s">
        <v>161</v>
      </c>
      <c r="E1478" s="241" t="s">
        <v>1</v>
      </c>
      <c r="F1478" s="242" t="s">
        <v>246</v>
      </c>
      <c r="G1478" s="240"/>
      <c r="H1478" s="241" t="s">
        <v>1</v>
      </c>
      <c r="I1478" s="243"/>
      <c r="J1478" s="240"/>
      <c r="K1478" s="240"/>
      <c r="L1478" s="244"/>
      <c r="M1478" s="245"/>
      <c r="N1478" s="246"/>
      <c r="O1478" s="246"/>
      <c r="P1478" s="246"/>
      <c r="Q1478" s="246"/>
      <c r="R1478" s="246"/>
      <c r="S1478" s="246"/>
      <c r="T1478" s="24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8" t="s">
        <v>161</v>
      </c>
      <c r="AU1478" s="248" t="s">
        <v>86</v>
      </c>
      <c r="AV1478" s="13" t="s">
        <v>14</v>
      </c>
      <c r="AW1478" s="13" t="s">
        <v>33</v>
      </c>
      <c r="AX1478" s="13" t="s">
        <v>77</v>
      </c>
      <c r="AY1478" s="248" t="s">
        <v>145</v>
      </c>
    </row>
    <row r="1479" s="14" customFormat="1">
      <c r="A1479" s="14"/>
      <c r="B1479" s="249"/>
      <c r="C1479" s="250"/>
      <c r="D1479" s="232" t="s">
        <v>161</v>
      </c>
      <c r="E1479" s="251" t="s">
        <v>1</v>
      </c>
      <c r="F1479" s="252" t="s">
        <v>14</v>
      </c>
      <c r="G1479" s="250"/>
      <c r="H1479" s="253">
        <v>1</v>
      </c>
      <c r="I1479" s="254"/>
      <c r="J1479" s="250"/>
      <c r="K1479" s="250"/>
      <c r="L1479" s="255"/>
      <c r="M1479" s="256"/>
      <c r="N1479" s="257"/>
      <c r="O1479" s="257"/>
      <c r="P1479" s="257"/>
      <c r="Q1479" s="257"/>
      <c r="R1479" s="257"/>
      <c r="S1479" s="257"/>
      <c r="T1479" s="258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9" t="s">
        <v>161</v>
      </c>
      <c r="AU1479" s="259" t="s">
        <v>86</v>
      </c>
      <c r="AV1479" s="14" t="s">
        <v>86</v>
      </c>
      <c r="AW1479" s="14" t="s">
        <v>33</v>
      </c>
      <c r="AX1479" s="14" t="s">
        <v>77</v>
      </c>
      <c r="AY1479" s="259" t="s">
        <v>145</v>
      </c>
    </row>
    <row r="1480" s="15" customFormat="1">
      <c r="A1480" s="15"/>
      <c r="B1480" s="260"/>
      <c r="C1480" s="261"/>
      <c r="D1480" s="232" t="s">
        <v>161</v>
      </c>
      <c r="E1480" s="262" t="s">
        <v>1</v>
      </c>
      <c r="F1480" s="263" t="s">
        <v>165</v>
      </c>
      <c r="G1480" s="261"/>
      <c r="H1480" s="264">
        <v>5</v>
      </c>
      <c r="I1480" s="265"/>
      <c r="J1480" s="261"/>
      <c r="K1480" s="261"/>
      <c r="L1480" s="266"/>
      <c r="M1480" s="267"/>
      <c r="N1480" s="268"/>
      <c r="O1480" s="268"/>
      <c r="P1480" s="268"/>
      <c r="Q1480" s="268"/>
      <c r="R1480" s="268"/>
      <c r="S1480" s="268"/>
      <c r="T1480" s="26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0" t="s">
        <v>161</v>
      </c>
      <c r="AU1480" s="270" t="s">
        <v>86</v>
      </c>
      <c r="AV1480" s="15" t="s">
        <v>155</v>
      </c>
      <c r="AW1480" s="15" t="s">
        <v>33</v>
      </c>
      <c r="AX1480" s="15" t="s">
        <v>14</v>
      </c>
      <c r="AY1480" s="270" t="s">
        <v>145</v>
      </c>
    </row>
    <row r="1481" s="2" customFormat="1" ht="16.5" customHeight="1">
      <c r="A1481" s="39"/>
      <c r="B1481" s="40"/>
      <c r="C1481" s="282" t="s">
        <v>1157</v>
      </c>
      <c r="D1481" s="282" t="s">
        <v>358</v>
      </c>
      <c r="E1481" s="283" t="s">
        <v>1158</v>
      </c>
      <c r="F1481" s="284" t="s">
        <v>1159</v>
      </c>
      <c r="G1481" s="285" t="s">
        <v>234</v>
      </c>
      <c r="H1481" s="286">
        <v>5</v>
      </c>
      <c r="I1481" s="287"/>
      <c r="J1481" s="288">
        <f>ROUND(I1481*H1481,2)</f>
        <v>0</v>
      </c>
      <c r="K1481" s="284" t="s">
        <v>154</v>
      </c>
      <c r="L1481" s="289"/>
      <c r="M1481" s="290" t="s">
        <v>1</v>
      </c>
      <c r="N1481" s="291" t="s">
        <v>42</v>
      </c>
      <c r="O1481" s="92"/>
      <c r="P1481" s="228">
        <f>O1481*H1481</f>
        <v>0</v>
      </c>
      <c r="Q1481" s="228">
        <v>0.0014300000000000001</v>
      </c>
      <c r="R1481" s="228">
        <f>Q1481*H1481</f>
        <v>0.0071500000000000001</v>
      </c>
      <c r="S1481" s="228">
        <v>0</v>
      </c>
      <c r="T1481" s="229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0" t="s">
        <v>425</v>
      </c>
      <c r="AT1481" s="230" t="s">
        <v>358</v>
      </c>
      <c r="AU1481" s="230" t="s">
        <v>86</v>
      </c>
      <c r="AY1481" s="18" t="s">
        <v>145</v>
      </c>
      <c r="BE1481" s="231">
        <f>IF(N1481="základní",J1481,0)</f>
        <v>0</v>
      </c>
      <c r="BF1481" s="231">
        <f>IF(N1481="snížená",J1481,0)</f>
        <v>0</v>
      </c>
      <c r="BG1481" s="231">
        <f>IF(N1481="zákl. přenesená",J1481,0)</f>
        <v>0</v>
      </c>
      <c r="BH1481" s="231">
        <f>IF(N1481="sníž. přenesená",J1481,0)</f>
        <v>0</v>
      </c>
      <c r="BI1481" s="231">
        <f>IF(N1481="nulová",J1481,0)</f>
        <v>0</v>
      </c>
      <c r="BJ1481" s="18" t="s">
        <v>14</v>
      </c>
      <c r="BK1481" s="231">
        <f>ROUND(I1481*H1481,2)</f>
        <v>0</v>
      </c>
      <c r="BL1481" s="18" t="s">
        <v>296</v>
      </c>
      <c r="BM1481" s="230" t="s">
        <v>1160</v>
      </c>
    </row>
    <row r="1482" s="2" customFormat="1">
      <c r="A1482" s="39"/>
      <c r="B1482" s="40"/>
      <c r="C1482" s="41"/>
      <c r="D1482" s="232" t="s">
        <v>157</v>
      </c>
      <c r="E1482" s="41"/>
      <c r="F1482" s="233" t="s">
        <v>1159</v>
      </c>
      <c r="G1482" s="41"/>
      <c r="H1482" s="41"/>
      <c r="I1482" s="234"/>
      <c r="J1482" s="41"/>
      <c r="K1482" s="41"/>
      <c r="L1482" s="45"/>
      <c r="M1482" s="235"/>
      <c r="N1482" s="236"/>
      <c r="O1482" s="92"/>
      <c r="P1482" s="92"/>
      <c r="Q1482" s="92"/>
      <c r="R1482" s="92"/>
      <c r="S1482" s="92"/>
      <c r="T1482" s="9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157</v>
      </c>
      <c r="AU1482" s="18" t="s">
        <v>86</v>
      </c>
    </row>
    <row r="1483" s="13" customFormat="1">
      <c r="A1483" s="13"/>
      <c r="B1483" s="239"/>
      <c r="C1483" s="240"/>
      <c r="D1483" s="232" t="s">
        <v>161</v>
      </c>
      <c r="E1483" s="241" t="s">
        <v>1</v>
      </c>
      <c r="F1483" s="242" t="s">
        <v>162</v>
      </c>
      <c r="G1483" s="240"/>
      <c r="H1483" s="241" t="s">
        <v>1</v>
      </c>
      <c r="I1483" s="243"/>
      <c r="J1483" s="240"/>
      <c r="K1483" s="240"/>
      <c r="L1483" s="244"/>
      <c r="M1483" s="245"/>
      <c r="N1483" s="246"/>
      <c r="O1483" s="246"/>
      <c r="P1483" s="246"/>
      <c r="Q1483" s="246"/>
      <c r="R1483" s="246"/>
      <c r="S1483" s="246"/>
      <c r="T1483" s="247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8" t="s">
        <v>161</v>
      </c>
      <c r="AU1483" s="248" t="s">
        <v>86</v>
      </c>
      <c r="AV1483" s="13" t="s">
        <v>14</v>
      </c>
      <c r="AW1483" s="13" t="s">
        <v>33</v>
      </c>
      <c r="AX1483" s="13" t="s">
        <v>77</v>
      </c>
      <c r="AY1483" s="248" t="s">
        <v>145</v>
      </c>
    </row>
    <row r="1484" s="13" customFormat="1">
      <c r="A1484" s="13"/>
      <c r="B1484" s="239"/>
      <c r="C1484" s="240"/>
      <c r="D1484" s="232" t="s">
        <v>161</v>
      </c>
      <c r="E1484" s="241" t="s">
        <v>1</v>
      </c>
      <c r="F1484" s="242" t="s">
        <v>163</v>
      </c>
      <c r="G1484" s="240"/>
      <c r="H1484" s="241" t="s">
        <v>1</v>
      </c>
      <c r="I1484" s="243"/>
      <c r="J1484" s="240"/>
      <c r="K1484" s="240"/>
      <c r="L1484" s="244"/>
      <c r="M1484" s="245"/>
      <c r="N1484" s="246"/>
      <c r="O1484" s="246"/>
      <c r="P1484" s="246"/>
      <c r="Q1484" s="246"/>
      <c r="R1484" s="246"/>
      <c r="S1484" s="246"/>
      <c r="T1484" s="247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8" t="s">
        <v>161</v>
      </c>
      <c r="AU1484" s="248" t="s">
        <v>86</v>
      </c>
      <c r="AV1484" s="13" t="s">
        <v>14</v>
      </c>
      <c r="AW1484" s="13" t="s">
        <v>33</v>
      </c>
      <c r="AX1484" s="13" t="s">
        <v>77</v>
      </c>
      <c r="AY1484" s="248" t="s">
        <v>145</v>
      </c>
    </row>
    <row r="1485" s="14" customFormat="1">
      <c r="A1485" s="14"/>
      <c r="B1485" s="249"/>
      <c r="C1485" s="250"/>
      <c r="D1485" s="232" t="s">
        <v>161</v>
      </c>
      <c r="E1485" s="251" t="s">
        <v>1</v>
      </c>
      <c r="F1485" s="252" t="s">
        <v>14</v>
      </c>
      <c r="G1485" s="250"/>
      <c r="H1485" s="253">
        <v>1</v>
      </c>
      <c r="I1485" s="254"/>
      <c r="J1485" s="250"/>
      <c r="K1485" s="250"/>
      <c r="L1485" s="255"/>
      <c r="M1485" s="256"/>
      <c r="N1485" s="257"/>
      <c r="O1485" s="257"/>
      <c r="P1485" s="257"/>
      <c r="Q1485" s="257"/>
      <c r="R1485" s="257"/>
      <c r="S1485" s="257"/>
      <c r="T1485" s="25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9" t="s">
        <v>161</v>
      </c>
      <c r="AU1485" s="259" t="s">
        <v>86</v>
      </c>
      <c r="AV1485" s="14" t="s">
        <v>86</v>
      </c>
      <c r="AW1485" s="14" t="s">
        <v>33</v>
      </c>
      <c r="AX1485" s="14" t="s">
        <v>77</v>
      </c>
      <c r="AY1485" s="259" t="s">
        <v>145</v>
      </c>
    </row>
    <row r="1486" s="13" customFormat="1">
      <c r="A1486" s="13"/>
      <c r="B1486" s="239"/>
      <c r="C1486" s="240"/>
      <c r="D1486" s="232" t="s">
        <v>161</v>
      </c>
      <c r="E1486" s="241" t="s">
        <v>1</v>
      </c>
      <c r="F1486" s="242" t="s">
        <v>258</v>
      </c>
      <c r="G1486" s="240"/>
      <c r="H1486" s="241" t="s">
        <v>1</v>
      </c>
      <c r="I1486" s="243"/>
      <c r="J1486" s="240"/>
      <c r="K1486" s="240"/>
      <c r="L1486" s="244"/>
      <c r="M1486" s="245"/>
      <c r="N1486" s="246"/>
      <c r="O1486" s="246"/>
      <c r="P1486" s="246"/>
      <c r="Q1486" s="246"/>
      <c r="R1486" s="246"/>
      <c r="S1486" s="246"/>
      <c r="T1486" s="247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8" t="s">
        <v>161</v>
      </c>
      <c r="AU1486" s="248" t="s">
        <v>86</v>
      </c>
      <c r="AV1486" s="13" t="s">
        <v>14</v>
      </c>
      <c r="AW1486" s="13" t="s">
        <v>33</v>
      </c>
      <c r="AX1486" s="13" t="s">
        <v>77</v>
      </c>
      <c r="AY1486" s="248" t="s">
        <v>145</v>
      </c>
    </row>
    <row r="1487" s="14" customFormat="1">
      <c r="A1487" s="14"/>
      <c r="B1487" s="249"/>
      <c r="C1487" s="250"/>
      <c r="D1487" s="232" t="s">
        <v>161</v>
      </c>
      <c r="E1487" s="251" t="s">
        <v>1</v>
      </c>
      <c r="F1487" s="252" t="s">
        <v>14</v>
      </c>
      <c r="G1487" s="250"/>
      <c r="H1487" s="253">
        <v>1</v>
      </c>
      <c r="I1487" s="254"/>
      <c r="J1487" s="250"/>
      <c r="K1487" s="250"/>
      <c r="L1487" s="255"/>
      <c r="M1487" s="256"/>
      <c r="N1487" s="257"/>
      <c r="O1487" s="257"/>
      <c r="P1487" s="257"/>
      <c r="Q1487" s="257"/>
      <c r="R1487" s="257"/>
      <c r="S1487" s="257"/>
      <c r="T1487" s="258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9" t="s">
        <v>161</v>
      </c>
      <c r="AU1487" s="259" t="s">
        <v>86</v>
      </c>
      <c r="AV1487" s="14" t="s">
        <v>86</v>
      </c>
      <c r="AW1487" s="14" t="s">
        <v>33</v>
      </c>
      <c r="AX1487" s="14" t="s">
        <v>77</v>
      </c>
      <c r="AY1487" s="259" t="s">
        <v>145</v>
      </c>
    </row>
    <row r="1488" s="13" customFormat="1">
      <c r="A1488" s="13"/>
      <c r="B1488" s="239"/>
      <c r="C1488" s="240"/>
      <c r="D1488" s="232" t="s">
        <v>161</v>
      </c>
      <c r="E1488" s="241" t="s">
        <v>1</v>
      </c>
      <c r="F1488" s="242" t="s">
        <v>245</v>
      </c>
      <c r="G1488" s="240"/>
      <c r="H1488" s="241" t="s">
        <v>1</v>
      </c>
      <c r="I1488" s="243"/>
      <c r="J1488" s="240"/>
      <c r="K1488" s="240"/>
      <c r="L1488" s="244"/>
      <c r="M1488" s="245"/>
      <c r="N1488" s="246"/>
      <c r="O1488" s="246"/>
      <c r="P1488" s="246"/>
      <c r="Q1488" s="246"/>
      <c r="R1488" s="246"/>
      <c r="S1488" s="246"/>
      <c r="T1488" s="24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8" t="s">
        <v>161</v>
      </c>
      <c r="AU1488" s="248" t="s">
        <v>86</v>
      </c>
      <c r="AV1488" s="13" t="s">
        <v>14</v>
      </c>
      <c r="AW1488" s="13" t="s">
        <v>33</v>
      </c>
      <c r="AX1488" s="13" t="s">
        <v>77</v>
      </c>
      <c r="AY1488" s="248" t="s">
        <v>145</v>
      </c>
    </row>
    <row r="1489" s="14" customFormat="1">
      <c r="A1489" s="14"/>
      <c r="B1489" s="249"/>
      <c r="C1489" s="250"/>
      <c r="D1489" s="232" t="s">
        <v>161</v>
      </c>
      <c r="E1489" s="251" t="s">
        <v>1</v>
      </c>
      <c r="F1489" s="252" t="s">
        <v>14</v>
      </c>
      <c r="G1489" s="250"/>
      <c r="H1489" s="253">
        <v>1</v>
      </c>
      <c r="I1489" s="254"/>
      <c r="J1489" s="250"/>
      <c r="K1489" s="250"/>
      <c r="L1489" s="255"/>
      <c r="M1489" s="256"/>
      <c r="N1489" s="257"/>
      <c r="O1489" s="257"/>
      <c r="P1489" s="257"/>
      <c r="Q1489" s="257"/>
      <c r="R1489" s="257"/>
      <c r="S1489" s="257"/>
      <c r="T1489" s="25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9" t="s">
        <v>161</v>
      </c>
      <c r="AU1489" s="259" t="s">
        <v>86</v>
      </c>
      <c r="AV1489" s="14" t="s">
        <v>86</v>
      </c>
      <c r="AW1489" s="14" t="s">
        <v>33</v>
      </c>
      <c r="AX1489" s="14" t="s">
        <v>77</v>
      </c>
      <c r="AY1489" s="259" t="s">
        <v>145</v>
      </c>
    </row>
    <row r="1490" s="13" customFormat="1">
      <c r="A1490" s="13"/>
      <c r="B1490" s="239"/>
      <c r="C1490" s="240"/>
      <c r="D1490" s="232" t="s">
        <v>161</v>
      </c>
      <c r="E1490" s="241" t="s">
        <v>1</v>
      </c>
      <c r="F1490" s="242" t="s">
        <v>263</v>
      </c>
      <c r="G1490" s="240"/>
      <c r="H1490" s="241" t="s">
        <v>1</v>
      </c>
      <c r="I1490" s="243"/>
      <c r="J1490" s="240"/>
      <c r="K1490" s="240"/>
      <c r="L1490" s="244"/>
      <c r="M1490" s="245"/>
      <c r="N1490" s="246"/>
      <c r="O1490" s="246"/>
      <c r="P1490" s="246"/>
      <c r="Q1490" s="246"/>
      <c r="R1490" s="246"/>
      <c r="S1490" s="246"/>
      <c r="T1490" s="247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8" t="s">
        <v>161</v>
      </c>
      <c r="AU1490" s="248" t="s">
        <v>86</v>
      </c>
      <c r="AV1490" s="13" t="s">
        <v>14</v>
      </c>
      <c r="AW1490" s="13" t="s">
        <v>33</v>
      </c>
      <c r="AX1490" s="13" t="s">
        <v>77</v>
      </c>
      <c r="AY1490" s="248" t="s">
        <v>145</v>
      </c>
    </row>
    <row r="1491" s="14" customFormat="1">
      <c r="A1491" s="14"/>
      <c r="B1491" s="249"/>
      <c r="C1491" s="250"/>
      <c r="D1491" s="232" t="s">
        <v>161</v>
      </c>
      <c r="E1491" s="251" t="s">
        <v>1</v>
      </c>
      <c r="F1491" s="252" t="s">
        <v>14</v>
      </c>
      <c r="G1491" s="250"/>
      <c r="H1491" s="253">
        <v>1</v>
      </c>
      <c r="I1491" s="254"/>
      <c r="J1491" s="250"/>
      <c r="K1491" s="250"/>
      <c r="L1491" s="255"/>
      <c r="M1491" s="256"/>
      <c r="N1491" s="257"/>
      <c r="O1491" s="257"/>
      <c r="P1491" s="257"/>
      <c r="Q1491" s="257"/>
      <c r="R1491" s="257"/>
      <c r="S1491" s="257"/>
      <c r="T1491" s="25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9" t="s">
        <v>161</v>
      </c>
      <c r="AU1491" s="259" t="s">
        <v>86</v>
      </c>
      <c r="AV1491" s="14" t="s">
        <v>86</v>
      </c>
      <c r="AW1491" s="14" t="s">
        <v>33</v>
      </c>
      <c r="AX1491" s="14" t="s">
        <v>77</v>
      </c>
      <c r="AY1491" s="259" t="s">
        <v>145</v>
      </c>
    </row>
    <row r="1492" s="13" customFormat="1">
      <c r="A1492" s="13"/>
      <c r="B1492" s="239"/>
      <c r="C1492" s="240"/>
      <c r="D1492" s="232" t="s">
        <v>161</v>
      </c>
      <c r="E1492" s="241" t="s">
        <v>1</v>
      </c>
      <c r="F1492" s="242" t="s">
        <v>246</v>
      </c>
      <c r="G1492" s="240"/>
      <c r="H1492" s="241" t="s">
        <v>1</v>
      </c>
      <c r="I1492" s="243"/>
      <c r="J1492" s="240"/>
      <c r="K1492" s="240"/>
      <c r="L1492" s="244"/>
      <c r="M1492" s="245"/>
      <c r="N1492" s="246"/>
      <c r="O1492" s="246"/>
      <c r="P1492" s="246"/>
      <c r="Q1492" s="246"/>
      <c r="R1492" s="246"/>
      <c r="S1492" s="246"/>
      <c r="T1492" s="247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8" t="s">
        <v>161</v>
      </c>
      <c r="AU1492" s="248" t="s">
        <v>86</v>
      </c>
      <c r="AV1492" s="13" t="s">
        <v>14</v>
      </c>
      <c r="AW1492" s="13" t="s">
        <v>33</v>
      </c>
      <c r="AX1492" s="13" t="s">
        <v>77</v>
      </c>
      <c r="AY1492" s="248" t="s">
        <v>145</v>
      </c>
    </row>
    <row r="1493" s="14" customFormat="1">
      <c r="A1493" s="14"/>
      <c r="B1493" s="249"/>
      <c r="C1493" s="250"/>
      <c r="D1493" s="232" t="s">
        <v>161</v>
      </c>
      <c r="E1493" s="251" t="s">
        <v>1</v>
      </c>
      <c r="F1493" s="252" t="s">
        <v>14</v>
      </c>
      <c r="G1493" s="250"/>
      <c r="H1493" s="253">
        <v>1</v>
      </c>
      <c r="I1493" s="254"/>
      <c r="J1493" s="250"/>
      <c r="K1493" s="250"/>
      <c r="L1493" s="255"/>
      <c r="M1493" s="256"/>
      <c r="N1493" s="257"/>
      <c r="O1493" s="257"/>
      <c r="P1493" s="257"/>
      <c r="Q1493" s="257"/>
      <c r="R1493" s="257"/>
      <c r="S1493" s="257"/>
      <c r="T1493" s="258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9" t="s">
        <v>161</v>
      </c>
      <c r="AU1493" s="259" t="s">
        <v>86</v>
      </c>
      <c r="AV1493" s="14" t="s">
        <v>86</v>
      </c>
      <c r="AW1493" s="14" t="s">
        <v>33</v>
      </c>
      <c r="AX1493" s="14" t="s">
        <v>77</v>
      </c>
      <c r="AY1493" s="259" t="s">
        <v>145</v>
      </c>
    </row>
    <row r="1494" s="15" customFormat="1">
      <c r="A1494" s="15"/>
      <c r="B1494" s="260"/>
      <c r="C1494" s="261"/>
      <c r="D1494" s="232" t="s">
        <v>161</v>
      </c>
      <c r="E1494" s="262" t="s">
        <v>1</v>
      </c>
      <c r="F1494" s="263" t="s">
        <v>165</v>
      </c>
      <c r="G1494" s="261"/>
      <c r="H1494" s="264">
        <v>5</v>
      </c>
      <c r="I1494" s="265"/>
      <c r="J1494" s="261"/>
      <c r="K1494" s="261"/>
      <c r="L1494" s="266"/>
      <c r="M1494" s="267"/>
      <c r="N1494" s="268"/>
      <c r="O1494" s="268"/>
      <c r="P1494" s="268"/>
      <c r="Q1494" s="268"/>
      <c r="R1494" s="268"/>
      <c r="S1494" s="268"/>
      <c r="T1494" s="269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0" t="s">
        <v>161</v>
      </c>
      <c r="AU1494" s="270" t="s">
        <v>86</v>
      </c>
      <c r="AV1494" s="15" t="s">
        <v>155</v>
      </c>
      <c r="AW1494" s="15" t="s">
        <v>33</v>
      </c>
      <c r="AX1494" s="15" t="s">
        <v>14</v>
      </c>
      <c r="AY1494" s="270" t="s">
        <v>145</v>
      </c>
    </row>
    <row r="1495" s="2" customFormat="1" ht="16.5" customHeight="1">
      <c r="A1495" s="39"/>
      <c r="B1495" s="40"/>
      <c r="C1495" s="219" t="s">
        <v>1161</v>
      </c>
      <c r="D1495" s="219" t="s">
        <v>150</v>
      </c>
      <c r="E1495" s="220" t="s">
        <v>1162</v>
      </c>
      <c r="F1495" s="221" t="s">
        <v>1163</v>
      </c>
      <c r="G1495" s="222" t="s">
        <v>234</v>
      </c>
      <c r="H1495" s="223">
        <v>12</v>
      </c>
      <c r="I1495" s="224"/>
      <c r="J1495" s="225">
        <f>ROUND(I1495*H1495,2)</f>
        <v>0</v>
      </c>
      <c r="K1495" s="221" t="s">
        <v>154</v>
      </c>
      <c r="L1495" s="45"/>
      <c r="M1495" s="226" t="s">
        <v>1</v>
      </c>
      <c r="N1495" s="227" t="s">
        <v>42</v>
      </c>
      <c r="O1495" s="92"/>
      <c r="P1495" s="228">
        <f>O1495*H1495</f>
        <v>0</v>
      </c>
      <c r="Q1495" s="228">
        <v>0</v>
      </c>
      <c r="R1495" s="228">
        <f>Q1495*H1495</f>
        <v>0</v>
      </c>
      <c r="S1495" s="228">
        <v>0</v>
      </c>
      <c r="T1495" s="229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0" t="s">
        <v>296</v>
      </c>
      <c r="AT1495" s="230" t="s">
        <v>150</v>
      </c>
      <c r="AU1495" s="230" t="s">
        <v>86</v>
      </c>
      <c r="AY1495" s="18" t="s">
        <v>145</v>
      </c>
      <c r="BE1495" s="231">
        <f>IF(N1495="základní",J1495,0)</f>
        <v>0</v>
      </c>
      <c r="BF1495" s="231">
        <f>IF(N1495="snížená",J1495,0)</f>
        <v>0</v>
      </c>
      <c r="BG1495" s="231">
        <f>IF(N1495="zákl. přenesená",J1495,0)</f>
        <v>0</v>
      </c>
      <c r="BH1495" s="231">
        <f>IF(N1495="sníž. přenesená",J1495,0)</f>
        <v>0</v>
      </c>
      <c r="BI1495" s="231">
        <f>IF(N1495="nulová",J1495,0)</f>
        <v>0</v>
      </c>
      <c r="BJ1495" s="18" t="s">
        <v>14</v>
      </c>
      <c r="BK1495" s="231">
        <f>ROUND(I1495*H1495,2)</f>
        <v>0</v>
      </c>
      <c r="BL1495" s="18" t="s">
        <v>296</v>
      </c>
      <c r="BM1495" s="230" t="s">
        <v>1164</v>
      </c>
    </row>
    <row r="1496" s="2" customFormat="1">
      <c r="A1496" s="39"/>
      <c r="B1496" s="40"/>
      <c r="C1496" s="41"/>
      <c r="D1496" s="232" t="s">
        <v>157</v>
      </c>
      <c r="E1496" s="41"/>
      <c r="F1496" s="233" t="s">
        <v>1165</v>
      </c>
      <c r="G1496" s="41"/>
      <c r="H1496" s="41"/>
      <c r="I1496" s="234"/>
      <c r="J1496" s="41"/>
      <c r="K1496" s="41"/>
      <c r="L1496" s="45"/>
      <c r="M1496" s="235"/>
      <c r="N1496" s="236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157</v>
      </c>
      <c r="AU1496" s="18" t="s">
        <v>86</v>
      </c>
    </row>
    <row r="1497" s="2" customFormat="1">
      <c r="A1497" s="39"/>
      <c r="B1497" s="40"/>
      <c r="C1497" s="41"/>
      <c r="D1497" s="237" t="s">
        <v>159</v>
      </c>
      <c r="E1497" s="41"/>
      <c r="F1497" s="238" t="s">
        <v>1166</v>
      </c>
      <c r="G1497" s="41"/>
      <c r="H1497" s="41"/>
      <c r="I1497" s="234"/>
      <c r="J1497" s="41"/>
      <c r="K1497" s="41"/>
      <c r="L1497" s="45"/>
      <c r="M1497" s="235"/>
      <c r="N1497" s="236"/>
      <c r="O1497" s="92"/>
      <c r="P1497" s="92"/>
      <c r="Q1497" s="92"/>
      <c r="R1497" s="92"/>
      <c r="S1497" s="92"/>
      <c r="T1497" s="93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T1497" s="18" t="s">
        <v>159</v>
      </c>
      <c r="AU1497" s="18" t="s">
        <v>86</v>
      </c>
    </row>
    <row r="1498" s="13" customFormat="1">
      <c r="A1498" s="13"/>
      <c r="B1498" s="239"/>
      <c r="C1498" s="240"/>
      <c r="D1498" s="232" t="s">
        <v>161</v>
      </c>
      <c r="E1498" s="241" t="s">
        <v>1</v>
      </c>
      <c r="F1498" s="242" t="s">
        <v>162</v>
      </c>
      <c r="G1498" s="240"/>
      <c r="H1498" s="241" t="s">
        <v>1</v>
      </c>
      <c r="I1498" s="243"/>
      <c r="J1498" s="240"/>
      <c r="K1498" s="240"/>
      <c r="L1498" s="244"/>
      <c r="M1498" s="245"/>
      <c r="N1498" s="246"/>
      <c r="O1498" s="246"/>
      <c r="P1498" s="246"/>
      <c r="Q1498" s="246"/>
      <c r="R1498" s="246"/>
      <c r="S1498" s="246"/>
      <c r="T1498" s="247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8" t="s">
        <v>161</v>
      </c>
      <c r="AU1498" s="248" t="s">
        <v>86</v>
      </c>
      <c r="AV1498" s="13" t="s">
        <v>14</v>
      </c>
      <c r="AW1498" s="13" t="s">
        <v>33</v>
      </c>
      <c r="AX1498" s="13" t="s">
        <v>77</v>
      </c>
      <c r="AY1498" s="248" t="s">
        <v>145</v>
      </c>
    </row>
    <row r="1499" s="13" customFormat="1">
      <c r="A1499" s="13"/>
      <c r="B1499" s="239"/>
      <c r="C1499" s="240"/>
      <c r="D1499" s="232" t="s">
        <v>161</v>
      </c>
      <c r="E1499" s="241" t="s">
        <v>1</v>
      </c>
      <c r="F1499" s="242" t="s">
        <v>163</v>
      </c>
      <c r="G1499" s="240"/>
      <c r="H1499" s="241" t="s">
        <v>1</v>
      </c>
      <c r="I1499" s="243"/>
      <c r="J1499" s="240"/>
      <c r="K1499" s="240"/>
      <c r="L1499" s="244"/>
      <c r="M1499" s="245"/>
      <c r="N1499" s="246"/>
      <c r="O1499" s="246"/>
      <c r="P1499" s="246"/>
      <c r="Q1499" s="246"/>
      <c r="R1499" s="246"/>
      <c r="S1499" s="246"/>
      <c r="T1499" s="247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8" t="s">
        <v>161</v>
      </c>
      <c r="AU1499" s="248" t="s">
        <v>86</v>
      </c>
      <c r="AV1499" s="13" t="s">
        <v>14</v>
      </c>
      <c r="AW1499" s="13" t="s">
        <v>33</v>
      </c>
      <c r="AX1499" s="13" t="s">
        <v>77</v>
      </c>
      <c r="AY1499" s="248" t="s">
        <v>145</v>
      </c>
    </row>
    <row r="1500" s="14" customFormat="1">
      <c r="A1500" s="14"/>
      <c r="B1500" s="249"/>
      <c r="C1500" s="250"/>
      <c r="D1500" s="232" t="s">
        <v>161</v>
      </c>
      <c r="E1500" s="251" t="s">
        <v>1</v>
      </c>
      <c r="F1500" s="252" t="s">
        <v>1167</v>
      </c>
      <c r="G1500" s="250"/>
      <c r="H1500" s="253">
        <v>4</v>
      </c>
      <c r="I1500" s="254"/>
      <c r="J1500" s="250"/>
      <c r="K1500" s="250"/>
      <c r="L1500" s="255"/>
      <c r="M1500" s="256"/>
      <c r="N1500" s="257"/>
      <c r="O1500" s="257"/>
      <c r="P1500" s="257"/>
      <c r="Q1500" s="257"/>
      <c r="R1500" s="257"/>
      <c r="S1500" s="257"/>
      <c r="T1500" s="25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9" t="s">
        <v>161</v>
      </c>
      <c r="AU1500" s="259" t="s">
        <v>86</v>
      </c>
      <c r="AV1500" s="14" t="s">
        <v>86</v>
      </c>
      <c r="AW1500" s="14" t="s">
        <v>33</v>
      </c>
      <c r="AX1500" s="14" t="s">
        <v>77</v>
      </c>
      <c r="AY1500" s="259" t="s">
        <v>145</v>
      </c>
    </row>
    <row r="1501" s="13" customFormat="1">
      <c r="A1501" s="13"/>
      <c r="B1501" s="239"/>
      <c r="C1501" s="240"/>
      <c r="D1501" s="232" t="s">
        <v>161</v>
      </c>
      <c r="E1501" s="241" t="s">
        <v>1</v>
      </c>
      <c r="F1501" s="242" t="s">
        <v>258</v>
      </c>
      <c r="G1501" s="240"/>
      <c r="H1501" s="241" t="s">
        <v>1</v>
      </c>
      <c r="I1501" s="243"/>
      <c r="J1501" s="240"/>
      <c r="K1501" s="240"/>
      <c r="L1501" s="244"/>
      <c r="M1501" s="245"/>
      <c r="N1501" s="246"/>
      <c r="O1501" s="246"/>
      <c r="P1501" s="246"/>
      <c r="Q1501" s="246"/>
      <c r="R1501" s="246"/>
      <c r="S1501" s="246"/>
      <c r="T1501" s="247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8" t="s">
        <v>161</v>
      </c>
      <c r="AU1501" s="248" t="s">
        <v>86</v>
      </c>
      <c r="AV1501" s="13" t="s">
        <v>14</v>
      </c>
      <c r="AW1501" s="13" t="s">
        <v>33</v>
      </c>
      <c r="AX1501" s="13" t="s">
        <v>77</v>
      </c>
      <c r="AY1501" s="248" t="s">
        <v>145</v>
      </c>
    </row>
    <row r="1502" s="14" customFormat="1">
      <c r="A1502" s="14"/>
      <c r="B1502" s="249"/>
      <c r="C1502" s="250"/>
      <c r="D1502" s="232" t="s">
        <v>161</v>
      </c>
      <c r="E1502" s="251" t="s">
        <v>1</v>
      </c>
      <c r="F1502" s="252" t="s">
        <v>86</v>
      </c>
      <c r="G1502" s="250"/>
      <c r="H1502" s="253">
        <v>2</v>
      </c>
      <c r="I1502" s="254"/>
      <c r="J1502" s="250"/>
      <c r="K1502" s="250"/>
      <c r="L1502" s="255"/>
      <c r="M1502" s="256"/>
      <c r="N1502" s="257"/>
      <c r="O1502" s="257"/>
      <c r="P1502" s="257"/>
      <c r="Q1502" s="257"/>
      <c r="R1502" s="257"/>
      <c r="S1502" s="257"/>
      <c r="T1502" s="25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9" t="s">
        <v>161</v>
      </c>
      <c r="AU1502" s="259" t="s">
        <v>86</v>
      </c>
      <c r="AV1502" s="14" t="s">
        <v>86</v>
      </c>
      <c r="AW1502" s="14" t="s">
        <v>33</v>
      </c>
      <c r="AX1502" s="14" t="s">
        <v>77</v>
      </c>
      <c r="AY1502" s="259" t="s">
        <v>145</v>
      </c>
    </row>
    <row r="1503" s="13" customFormat="1">
      <c r="A1503" s="13"/>
      <c r="B1503" s="239"/>
      <c r="C1503" s="240"/>
      <c r="D1503" s="232" t="s">
        <v>161</v>
      </c>
      <c r="E1503" s="241" t="s">
        <v>1</v>
      </c>
      <c r="F1503" s="242" t="s">
        <v>245</v>
      </c>
      <c r="G1503" s="240"/>
      <c r="H1503" s="241" t="s">
        <v>1</v>
      </c>
      <c r="I1503" s="243"/>
      <c r="J1503" s="240"/>
      <c r="K1503" s="240"/>
      <c r="L1503" s="244"/>
      <c r="M1503" s="245"/>
      <c r="N1503" s="246"/>
      <c r="O1503" s="246"/>
      <c r="P1503" s="246"/>
      <c r="Q1503" s="246"/>
      <c r="R1503" s="246"/>
      <c r="S1503" s="246"/>
      <c r="T1503" s="247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8" t="s">
        <v>161</v>
      </c>
      <c r="AU1503" s="248" t="s">
        <v>86</v>
      </c>
      <c r="AV1503" s="13" t="s">
        <v>14</v>
      </c>
      <c r="AW1503" s="13" t="s">
        <v>33</v>
      </c>
      <c r="AX1503" s="13" t="s">
        <v>77</v>
      </c>
      <c r="AY1503" s="248" t="s">
        <v>145</v>
      </c>
    </row>
    <row r="1504" s="14" customFormat="1">
      <c r="A1504" s="14"/>
      <c r="B1504" s="249"/>
      <c r="C1504" s="250"/>
      <c r="D1504" s="232" t="s">
        <v>161</v>
      </c>
      <c r="E1504" s="251" t="s">
        <v>1</v>
      </c>
      <c r="F1504" s="252" t="s">
        <v>86</v>
      </c>
      <c r="G1504" s="250"/>
      <c r="H1504" s="253">
        <v>2</v>
      </c>
      <c r="I1504" s="254"/>
      <c r="J1504" s="250"/>
      <c r="K1504" s="250"/>
      <c r="L1504" s="255"/>
      <c r="M1504" s="256"/>
      <c r="N1504" s="257"/>
      <c r="O1504" s="257"/>
      <c r="P1504" s="257"/>
      <c r="Q1504" s="257"/>
      <c r="R1504" s="257"/>
      <c r="S1504" s="257"/>
      <c r="T1504" s="258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9" t="s">
        <v>161</v>
      </c>
      <c r="AU1504" s="259" t="s">
        <v>86</v>
      </c>
      <c r="AV1504" s="14" t="s">
        <v>86</v>
      </c>
      <c r="AW1504" s="14" t="s">
        <v>33</v>
      </c>
      <c r="AX1504" s="14" t="s">
        <v>77</v>
      </c>
      <c r="AY1504" s="259" t="s">
        <v>145</v>
      </c>
    </row>
    <row r="1505" s="13" customFormat="1">
      <c r="A1505" s="13"/>
      <c r="B1505" s="239"/>
      <c r="C1505" s="240"/>
      <c r="D1505" s="232" t="s">
        <v>161</v>
      </c>
      <c r="E1505" s="241" t="s">
        <v>1</v>
      </c>
      <c r="F1505" s="242" t="s">
        <v>263</v>
      </c>
      <c r="G1505" s="240"/>
      <c r="H1505" s="241" t="s">
        <v>1</v>
      </c>
      <c r="I1505" s="243"/>
      <c r="J1505" s="240"/>
      <c r="K1505" s="240"/>
      <c r="L1505" s="244"/>
      <c r="M1505" s="245"/>
      <c r="N1505" s="246"/>
      <c r="O1505" s="246"/>
      <c r="P1505" s="246"/>
      <c r="Q1505" s="246"/>
      <c r="R1505" s="246"/>
      <c r="S1505" s="246"/>
      <c r="T1505" s="24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8" t="s">
        <v>161</v>
      </c>
      <c r="AU1505" s="248" t="s">
        <v>86</v>
      </c>
      <c r="AV1505" s="13" t="s">
        <v>14</v>
      </c>
      <c r="AW1505" s="13" t="s">
        <v>33</v>
      </c>
      <c r="AX1505" s="13" t="s">
        <v>77</v>
      </c>
      <c r="AY1505" s="248" t="s">
        <v>145</v>
      </c>
    </row>
    <row r="1506" s="14" customFormat="1">
      <c r="A1506" s="14"/>
      <c r="B1506" s="249"/>
      <c r="C1506" s="250"/>
      <c r="D1506" s="232" t="s">
        <v>161</v>
      </c>
      <c r="E1506" s="251" t="s">
        <v>1</v>
      </c>
      <c r="F1506" s="252" t="s">
        <v>86</v>
      </c>
      <c r="G1506" s="250"/>
      <c r="H1506" s="253">
        <v>2</v>
      </c>
      <c r="I1506" s="254"/>
      <c r="J1506" s="250"/>
      <c r="K1506" s="250"/>
      <c r="L1506" s="255"/>
      <c r="M1506" s="256"/>
      <c r="N1506" s="257"/>
      <c r="O1506" s="257"/>
      <c r="P1506" s="257"/>
      <c r="Q1506" s="257"/>
      <c r="R1506" s="257"/>
      <c r="S1506" s="257"/>
      <c r="T1506" s="25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9" t="s">
        <v>161</v>
      </c>
      <c r="AU1506" s="259" t="s">
        <v>86</v>
      </c>
      <c r="AV1506" s="14" t="s">
        <v>86</v>
      </c>
      <c r="AW1506" s="14" t="s">
        <v>33</v>
      </c>
      <c r="AX1506" s="14" t="s">
        <v>77</v>
      </c>
      <c r="AY1506" s="259" t="s">
        <v>145</v>
      </c>
    </row>
    <row r="1507" s="13" customFormat="1">
      <c r="A1507" s="13"/>
      <c r="B1507" s="239"/>
      <c r="C1507" s="240"/>
      <c r="D1507" s="232" t="s">
        <v>161</v>
      </c>
      <c r="E1507" s="241" t="s">
        <v>1</v>
      </c>
      <c r="F1507" s="242" t="s">
        <v>246</v>
      </c>
      <c r="G1507" s="240"/>
      <c r="H1507" s="241" t="s">
        <v>1</v>
      </c>
      <c r="I1507" s="243"/>
      <c r="J1507" s="240"/>
      <c r="K1507" s="240"/>
      <c r="L1507" s="244"/>
      <c r="M1507" s="245"/>
      <c r="N1507" s="246"/>
      <c r="O1507" s="246"/>
      <c r="P1507" s="246"/>
      <c r="Q1507" s="246"/>
      <c r="R1507" s="246"/>
      <c r="S1507" s="246"/>
      <c r="T1507" s="247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8" t="s">
        <v>161</v>
      </c>
      <c r="AU1507" s="248" t="s">
        <v>86</v>
      </c>
      <c r="AV1507" s="13" t="s">
        <v>14</v>
      </c>
      <c r="AW1507" s="13" t="s">
        <v>33</v>
      </c>
      <c r="AX1507" s="13" t="s">
        <v>77</v>
      </c>
      <c r="AY1507" s="248" t="s">
        <v>145</v>
      </c>
    </row>
    <row r="1508" s="14" customFormat="1">
      <c r="A1508" s="14"/>
      <c r="B1508" s="249"/>
      <c r="C1508" s="250"/>
      <c r="D1508" s="232" t="s">
        <v>161</v>
      </c>
      <c r="E1508" s="251" t="s">
        <v>1</v>
      </c>
      <c r="F1508" s="252" t="s">
        <v>86</v>
      </c>
      <c r="G1508" s="250"/>
      <c r="H1508" s="253">
        <v>2</v>
      </c>
      <c r="I1508" s="254"/>
      <c r="J1508" s="250"/>
      <c r="K1508" s="250"/>
      <c r="L1508" s="255"/>
      <c r="M1508" s="256"/>
      <c r="N1508" s="257"/>
      <c r="O1508" s="257"/>
      <c r="P1508" s="257"/>
      <c r="Q1508" s="257"/>
      <c r="R1508" s="257"/>
      <c r="S1508" s="257"/>
      <c r="T1508" s="258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9" t="s">
        <v>161</v>
      </c>
      <c r="AU1508" s="259" t="s">
        <v>86</v>
      </c>
      <c r="AV1508" s="14" t="s">
        <v>86</v>
      </c>
      <c r="AW1508" s="14" t="s">
        <v>33</v>
      </c>
      <c r="AX1508" s="14" t="s">
        <v>77</v>
      </c>
      <c r="AY1508" s="259" t="s">
        <v>145</v>
      </c>
    </row>
    <row r="1509" s="15" customFormat="1">
      <c r="A1509" s="15"/>
      <c r="B1509" s="260"/>
      <c r="C1509" s="261"/>
      <c r="D1509" s="232" t="s">
        <v>161</v>
      </c>
      <c r="E1509" s="262" t="s">
        <v>1</v>
      </c>
      <c r="F1509" s="263" t="s">
        <v>165</v>
      </c>
      <c r="G1509" s="261"/>
      <c r="H1509" s="264">
        <v>12</v>
      </c>
      <c r="I1509" s="265"/>
      <c r="J1509" s="261"/>
      <c r="K1509" s="261"/>
      <c r="L1509" s="266"/>
      <c r="M1509" s="267"/>
      <c r="N1509" s="268"/>
      <c r="O1509" s="268"/>
      <c r="P1509" s="268"/>
      <c r="Q1509" s="268"/>
      <c r="R1509" s="268"/>
      <c r="S1509" s="268"/>
      <c r="T1509" s="269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70" t="s">
        <v>161</v>
      </c>
      <c r="AU1509" s="270" t="s">
        <v>86</v>
      </c>
      <c r="AV1509" s="15" t="s">
        <v>155</v>
      </c>
      <c r="AW1509" s="15" t="s">
        <v>33</v>
      </c>
      <c r="AX1509" s="15" t="s">
        <v>14</v>
      </c>
      <c r="AY1509" s="270" t="s">
        <v>145</v>
      </c>
    </row>
    <row r="1510" s="2" customFormat="1" ht="21.75" customHeight="1">
      <c r="A1510" s="39"/>
      <c r="B1510" s="40"/>
      <c r="C1510" s="219" t="s">
        <v>1168</v>
      </c>
      <c r="D1510" s="219" t="s">
        <v>150</v>
      </c>
      <c r="E1510" s="220" t="s">
        <v>1169</v>
      </c>
      <c r="F1510" s="221" t="s">
        <v>1170</v>
      </c>
      <c r="G1510" s="222" t="s">
        <v>234</v>
      </c>
      <c r="H1510" s="223">
        <v>5</v>
      </c>
      <c r="I1510" s="224"/>
      <c r="J1510" s="225">
        <f>ROUND(I1510*H1510,2)</f>
        <v>0</v>
      </c>
      <c r="K1510" s="221" t="s">
        <v>154</v>
      </c>
      <c r="L1510" s="45"/>
      <c r="M1510" s="226" t="s">
        <v>1</v>
      </c>
      <c r="N1510" s="227" t="s">
        <v>42</v>
      </c>
      <c r="O1510" s="92"/>
      <c r="P1510" s="228">
        <f>O1510*H1510</f>
        <v>0</v>
      </c>
      <c r="Q1510" s="228">
        <v>0</v>
      </c>
      <c r="R1510" s="228">
        <f>Q1510*H1510</f>
        <v>0</v>
      </c>
      <c r="S1510" s="228">
        <v>0</v>
      </c>
      <c r="T1510" s="229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0" t="s">
        <v>296</v>
      </c>
      <c r="AT1510" s="230" t="s">
        <v>150</v>
      </c>
      <c r="AU1510" s="230" t="s">
        <v>86</v>
      </c>
      <c r="AY1510" s="18" t="s">
        <v>145</v>
      </c>
      <c r="BE1510" s="231">
        <f>IF(N1510="základní",J1510,0)</f>
        <v>0</v>
      </c>
      <c r="BF1510" s="231">
        <f>IF(N1510="snížená",J1510,0)</f>
        <v>0</v>
      </c>
      <c r="BG1510" s="231">
        <f>IF(N1510="zákl. přenesená",J1510,0)</f>
        <v>0</v>
      </c>
      <c r="BH1510" s="231">
        <f>IF(N1510="sníž. přenesená",J1510,0)</f>
        <v>0</v>
      </c>
      <c r="BI1510" s="231">
        <f>IF(N1510="nulová",J1510,0)</f>
        <v>0</v>
      </c>
      <c r="BJ1510" s="18" t="s">
        <v>14</v>
      </c>
      <c r="BK1510" s="231">
        <f>ROUND(I1510*H1510,2)</f>
        <v>0</v>
      </c>
      <c r="BL1510" s="18" t="s">
        <v>296</v>
      </c>
      <c r="BM1510" s="230" t="s">
        <v>1171</v>
      </c>
    </row>
    <row r="1511" s="2" customFormat="1">
      <c r="A1511" s="39"/>
      <c r="B1511" s="40"/>
      <c r="C1511" s="41"/>
      <c r="D1511" s="232" t="s">
        <v>157</v>
      </c>
      <c r="E1511" s="41"/>
      <c r="F1511" s="233" t="s">
        <v>1172</v>
      </c>
      <c r="G1511" s="41"/>
      <c r="H1511" s="41"/>
      <c r="I1511" s="234"/>
      <c r="J1511" s="41"/>
      <c r="K1511" s="41"/>
      <c r="L1511" s="45"/>
      <c r="M1511" s="235"/>
      <c r="N1511" s="236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157</v>
      </c>
      <c r="AU1511" s="18" t="s">
        <v>86</v>
      </c>
    </row>
    <row r="1512" s="2" customFormat="1">
      <c r="A1512" s="39"/>
      <c r="B1512" s="40"/>
      <c r="C1512" s="41"/>
      <c r="D1512" s="237" t="s">
        <v>159</v>
      </c>
      <c r="E1512" s="41"/>
      <c r="F1512" s="238" t="s">
        <v>1173</v>
      </c>
      <c r="G1512" s="41"/>
      <c r="H1512" s="41"/>
      <c r="I1512" s="234"/>
      <c r="J1512" s="41"/>
      <c r="K1512" s="41"/>
      <c r="L1512" s="45"/>
      <c r="M1512" s="235"/>
      <c r="N1512" s="236"/>
      <c r="O1512" s="92"/>
      <c r="P1512" s="92"/>
      <c r="Q1512" s="92"/>
      <c r="R1512" s="92"/>
      <c r="S1512" s="92"/>
      <c r="T1512" s="9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159</v>
      </c>
      <c r="AU1512" s="18" t="s">
        <v>86</v>
      </c>
    </row>
    <row r="1513" s="13" customFormat="1">
      <c r="A1513" s="13"/>
      <c r="B1513" s="239"/>
      <c r="C1513" s="240"/>
      <c r="D1513" s="232" t="s">
        <v>161</v>
      </c>
      <c r="E1513" s="241" t="s">
        <v>1</v>
      </c>
      <c r="F1513" s="242" t="s">
        <v>163</v>
      </c>
      <c r="G1513" s="240"/>
      <c r="H1513" s="241" t="s">
        <v>1</v>
      </c>
      <c r="I1513" s="243"/>
      <c r="J1513" s="240"/>
      <c r="K1513" s="240"/>
      <c r="L1513" s="244"/>
      <c r="M1513" s="245"/>
      <c r="N1513" s="246"/>
      <c r="O1513" s="246"/>
      <c r="P1513" s="246"/>
      <c r="Q1513" s="246"/>
      <c r="R1513" s="246"/>
      <c r="S1513" s="246"/>
      <c r="T1513" s="247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8" t="s">
        <v>161</v>
      </c>
      <c r="AU1513" s="248" t="s">
        <v>86</v>
      </c>
      <c r="AV1513" s="13" t="s">
        <v>14</v>
      </c>
      <c r="AW1513" s="13" t="s">
        <v>33</v>
      </c>
      <c r="AX1513" s="13" t="s">
        <v>77</v>
      </c>
      <c r="AY1513" s="248" t="s">
        <v>145</v>
      </c>
    </row>
    <row r="1514" s="14" customFormat="1">
      <c r="A1514" s="14"/>
      <c r="B1514" s="249"/>
      <c r="C1514" s="250"/>
      <c r="D1514" s="232" t="s">
        <v>161</v>
      </c>
      <c r="E1514" s="251" t="s">
        <v>1</v>
      </c>
      <c r="F1514" s="252" t="s">
        <v>14</v>
      </c>
      <c r="G1514" s="250"/>
      <c r="H1514" s="253">
        <v>1</v>
      </c>
      <c r="I1514" s="254"/>
      <c r="J1514" s="250"/>
      <c r="K1514" s="250"/>
      <c r="L1514" s="255"/>
      <c r="M1514" s="256"/>
      <c r="N1514" s="257"/>
      <c r="O1514" s="257"/>
      <c r="P1514" s="257"/>
      <c r="Q1514" s="257"/>
      <c r="R1514" s="257"/>
      <c r="S1514" s="257"/>
      <c r="T1514" s="25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9" t="s">
        <v>161</v>
      </c>
      <c r="AU1514" s="259" t="s">
        <v>86</v>
      </c>
      <c r="AV1514" s="14" t="s">
        <v>86</v>
      </c>
      <c r="AW1514" s="14" t="s">
        <v>33</v>
      </c>
      <c r="AX1514" s="14" t="s">
        <v>77</v>
      </c>
      <c r="AY1514" s="259" t="s">
        <v>145</v>
      </c>
    </row>
    <row r="1515" s="13" customFormat="1">
      <c r="A1515" s="13"/>
      <c r="B1515" s="239"/>
      <c r="C1515" s="240"/>
      <c r="D1515" s="232" t="s">
        <v>161</v>
      </c>
      <c r="E1515" s="241" t="s">
        <v>1</v>
      </c>
      <c r="F1515" s="242" t="s">
        <v>258</v>
      </c>
      <c r="G1515" s="240"/>
      <c r="H1515" s="241" t="s">
        <v>1</v>
      </c>
      <c r="I1515" s="243"/>
      <c r="J1515" s="240"/>
      <c r="K1515" s="240"/>
      <c r="L1515" s="244"/>
      <c r="M1515" s="245"/>
      <c r="N1515" s="246"/>
      <c r="O1515" s="246"/>
      <c r="P1515" s="246"/>
      <c r="Q1515" s="246"/>
      <c r="R1515" s="246"/>
      <c r="S1515" s="246"/>
      <c r="T1515" s="24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8" t="s">
        <v>161</v>
      </c>
      <c r="AU1515" s="248" t="s">
        <v>86</v>
      </c>
      <c r="AV1515" s="13" t="s">
        <v>14</v>
      </c>
      <c r="AW1515" s="13" t="s">
        <v>33</v>
      </c>
      <c r="AX1515" s="13" t="s">
        <v>77</v>
      </c>
      <c r="AY1515" s="248" t="s">
        <v>145</v>
      </c>
    </row>
    <row r="1516" s="14" customFormat="1">
      <c r="A1516" s="14"/>
      <c r="B1516" s="249"/>
      <c r="C1516" s="250"/>
      <c r="D1516" s="232" t="s">
        <v>161</v>
      </c>
      <c r="E1516" s="251" t="s">
        <v>1</v>
      </c>
      <c r="F1516" s="252" t="s">
        <v>14</v>
      </c>
      <c r="G1516" s="250"/>
      <c r="H1516" s="253">
        <v>1</v>
      </c>
      <c r="I1516" s="254"/>
      <c r="J1516" s="250"/>
      <c r="K1516" s="250"/>
      <c r="L1516" s="255"/>
      <c r="M1516" s="256"/>
      <c r="N1516" s="257"/>
      <c r="O1516" s="257"/>
      <c r="P1516" s="257"/>
      <c r="Q1516" s="257"/>
      <c r="R1516" s="257"/>
      <c r="S1516" s="257"/>
      <c r="T1516" s="25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9" t="s">
        <v>161</v>
      </c>
      <c r="AU1516" s="259" t="s">
        <v>86</v>
      </c>
      <c r="AV1516" s="14" t="s">
        <v>86</v>
      </c>
      <c r="AW1516" s="14" t="s">
        <v>33</v>
      </c>
      <c r="AX1516" s="14" t="s">
        <v>77</v>
      </c>
      <c r="AY1516" s="259" t="s">
        <v>145</v>
      </c>
    </row>
    <row r="1517" s="13" customFormat="1">
      <c r="A1517" s="13"/>
      <c r="B1517" s="239"/>
      <c r="C1517" s="240"/>
      <c r="D1517" s="232" t="s">
        <v>161</v>
      </c>
      <c r="E1517" s="241" t="s">
        <v>1</v>
      </c>
      <c r="F1517" s="242" t="s">
        <v>245</v>
      </c>
      <c r="G1517" s="240"/>
      <c r="H1517" s="241" t="s">
        <v>1</v>
      </c>
      <c r="I1517" s="243"/>
      <c r="J1517" s="240"/>
      <c r="K1517" s="240"/>
      <c r="L1517" s="244"/>
      <c r="M1517" s="245"/>
      <c r="N1517" s="246"/>
      <c r="O1517" s="246"/>
      <c r="P1517" s="246"/>
      <c r="Q1517" s="246"/>
      <c r="R1517" s="246"/>
      <c r="S1517" s="246"/>
      <c r="T1517" s="247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8" t="s">
        <v>161</v>
      </c>
      <c r="AU1517" s="248" t="s">
        <v>86</v>
      </c>
      <c r="AV1517" s="13" t="s">
        <v>14</v>
      </c>
      <c r="AW1517" s="13" t="s">
        <v>33</v>
      </c>
      <c r="AX1517" s="13" t="s">
        <v>77</v>
      </c>
      <c r="AY1517" s="248" t="s">
        <v>145</v>
      </c>
    </row>
    <row r="1518" s="14" customFormat="1">
      <c r="A1518" s="14"/>
      <c r="B1518" s="249"/>
      <c r="C1518" s="250"/>
      <c r="D1518" s="232" t="s">
        <v>161</v>
      </c>
      <c r="E1518" s="251" t="s">
        <v>1</v>
      </c>
      <c r="F1518" s="252" t="s">
        <v>14</v>
      </c>
      <c r="G1518" s="250"/>
      <c r="H1518" s="253">
        <v>1</v>
      </c>
      <c r="I1518" s="254"/>
      <c r="J1518" s="250"/>
      <c r="K1518" s="250"/>
      <c r="L1518" s="255"/>
      <c r="M1518" s="256"/>
      <c r="N1518" s="257"/>
      <c r="O1518" s="257"/>
      <c r="P1518" s="257"/>
      <c r="Q1518" s="257"/>
      <c r="R1518" s="257"/>
      <c r="S1518" s="257"/>
      <c r="T1518" s="25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9" t="s">
        <v>161</v>
      </c>
      <c r="AU1518" s="259" t="s">
        <v>86</v>
      </c>
      <c r="AV1518" s="14" t="s">
        <v>86</v>
      </c>
      <c r="AW1518" s="14" t="s">
        <v>33</v>
      </c>
      <c r="AX1518" s="14" t="s">
        <v>77</v>
      </c>
      <c r="AY1518" s="259" t="s">
        <v>145</v>
      </c>
    </row>
    <row r="1519" s="13" customFormat="1">
      <c r="A1519" s="13"/>
      <c r="B1519" s="239"/>
      <c r="C1519" s="240"/>
      <c r="D1519" s="232" t="s">
        <v>161</v>
      </c>
      <c r="E1519" s="241" t="s">
        <v>1</v>
      </c>
      <c r="F1519" s="242" t="s">
        <v>263</v>
      </c>
      <c r="G1519" s="240"/>
      <c r="H1519" s="241" t="s">
        <v>1</v>
      </c>
      <c r="I1519" s="243"/>
      <c r="J1519" s="240"/>
      <c r="K1519" s="240"/>
      <c r="L1519" s="244"/>
      <c r="M1519" s="245"/>
      <c r="N1519" s="246"/>
      <c r="O1519" s="246"/>
      <c r="P1519" s="246"/>
      <c r="Q1519" s="246"/>
      <c r="R1519" s="246"/>
      <c r="S1519" s="246"/>
      <c r="T1519" s="24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8" t="s">
        <v>161</v>
      </c>
      <c r="AU1519" s="248" t="s">
        <v>86</v>
      </c>
      <c r="AV1519" s="13" t="s">
        <v>14</v>
      </c>
      <c r="AW1519" s="13" t="s">
        <v>33</v>
      </c>
      <c r="AX1519" s="13" t="s">
        <v>77</v>
      </c>
      <c r="AY1519" s="248" t="s">
        <v>145</v>
      </c>
    </row>
    <row r="1520" s="14" customFormat="1">
      <c r="A1520" s="14"/>
      <c r="B1520" s="249"/>
      <c r="C1520" s="250"/>
      <c r="D1520" s="232" t="s">
        <v>161</v>
      </c>
      <c r="E1520" s="251" t="s">
        <v>1</v>
      </c>
      <c r="F1520" s="252" t="s">
        <v>14</v>
      </c>
      <c r="G1520" s="250"/>
      <c r="H1520" s="253">
        <v>1</v>
      </c>
      <c r="I1520" s="254"/>
      <c r="J1520" s="250"/>
      <c r="K1520" s="250"/>
      <c r="L1520" s="255"/>
      <c r="M1520" s="256"/>
      <c r="N1520" s="257"/>
      <c r="O1520" s="257"/>
      <c r="P1520" s="257"/>
      <c r="Q1520" s="257"/>
      <c r="R1520" s="257"/>
      <c r="S1520" s="257"/>
      <c r="T1520" s="25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9" t="s">
        <v>161</v>
      </c>
      <c r="AU1520" s="259" t="s">
        <v>86</v>
      </c>
      <c r="AV1520" s="14" t="s">
        <v>86</v>
      </c>
      <c r="AW1520" s="14" t="s">
        <v>33</v>
      </c>
      <c r="AX1520" s="14" t="s">
        <v>77</v>
      </c>
      <c r="AY1520" s="259" t="s">
        <v>145</v>
      </c>
    </row>
    <row r="1521" s="13" customFormat="1">
      <c r="A1521" s="13"/>
      <c r="B1521" s="239"/>
      <c r="C1521" s="240"/>
      <c r="D1521" s="232" t="s">
        <v>161</v>
      </c>
      <c r="E1521" s="241" t="s">
        <v>1</v>
      </c>
      <c r="F1521" s="242" t="s">
        <v>246</v>
      </c>
      <c r="G1521" s="240"/>
      <c r="H1521" s="241" t="s">
        <v>1</v>
      </c>
      <c r="I1521" s="243"/>
      <c r="J1521" s="240"/>
      <c r="K1521" s="240"/>
      <c r="L1521" s="244"/>
      <c r="M1521" s="245"/>
      <c r="N1521" s="246"/>
      <c r="O1521" s="246"/>
      <c r="P1521" s="246"/>
      <c r="Q1521" s="246"/>
      <c r="R1521" s="246"/>
      <c r="S1521" s="246"/>
      <c r="T1521" s="24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8" t="s">
        <v>161</v>
      </c>
      <c r="AU1521" s="248" t="s">
        <v>86</v>
      </c>
      <c r="AV1521" s="13" t="s">
        <v>14</v>
      </c>
      <c r="AW1521" s="13" t="s">
        <v>33</v>
      </c>
      <c r="AX1521" s="13" t="s">
        <v>77</v>
      </c>
      <c r="AY1521" s="248" t="s">
        <v>145</v>
      </c>
    </row>
    <row r="1522" s="14" customFormat="1">
      <c r="A1522" s="14"/>
      <c r="B1522" s="249"/>
      <c r="C1522" s="250"/>
      <c r="D1522" s="232" t="s">
        <v>161</v>
      </c>
      <c r="E1522" s="251" t="s">
        <v>1</v>
      </c>
      <c r="F1522" s="252" t="s">
        <v>14</v>
      </c>
      <c r="G1522" s="250"/>
      <c r="H1522" s="253">
        <v>1</v>
      </c>
      <c r="I1522" s="254"/>
      <c r="J1522" s="250"/>
      <c r="K1522" s="250"/>
      <c r="L1522" s="255"/>
      <c r="M1522" s="256"/>
      <c r="N1522" s="257"/>
      <c r="O1522" s="257"/>
      <c r="P1522" s="257"/>
      <c r="Q1522" s="257"/>
      <c r="R1522" s="257"/>
      <c r="S1522" s="257"/>
      <c r="T1522" s="25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9" t="s">
        <v>161</v>
      </c>
      <c r="AU1522" s="259" t="s">
        <v>86</v>
      </c>
      <c r="AV1522" s="14" t="s">
        <v>86</v>
      </c>
      <c r="AW1522" s="14" t="s">
        <v>33</v>
      </c>
      <c r="AX1522" s="14" t="s">
        <v>77</v>
      </c>
      <c r="AY1522" s="259" t="s">
        <v>145</v>
      </c>
    </row>
    <row r="1523" s="15" customFormat="1">
      <c r="A1523" s="15"/>
      <c r="B1523" s="260"/>
      <c r="C1523" s="261"/>
      <c r="D1523" s="232" t="s">
        <v>161</v>
      </c>
      <c r="E1523" s="262" t="s">
        <v>1</v>
      </c>
      <c r="F1523" s="263" t="s">
        <v>165</v>
      </c>
      <c r="G1523" s="261"/>
      <c r="H1523" s="264">
        <v>5</v>
      </c>
      <c r="I1523" s="265"/>
      <c r="J1523" s="261"/>
      <c r="K1523" s="261"/>
      <c r="L1523" s="266"/>
      <c r="M1523" s="267"/>
      <c r="N1523" s="268"/>
      <c r="O1523" s="268"/>
      <c r="P1523" s="268"/>
      <c r="Q1523" s="268"/>
      <c r="R1523" s="268"/>
      <c r="S1523" s="268"/>
      <c r="T1523" s="269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70" t="s">
        <v>161</v>
      </c>
      <c r="AU1523" s="270" t="s">
        <v>86</v>
      </c>
      <c r="AV1523" s="15" t="s">
        <v>155</v>
      </c>
      <c r="AW1523" s="15" t="s">
        <v>33</v>
      </c>
      <c r="AX1523" s="15" t="s">
        <v>14</v>
      </c>
      <c r="AY1523" s="270" t="s">
        <v>145</v>
      </c>
    </row>
    <row r="1524" s="2" customFormat="1" ht="16.5" customHeight="1">
      <c r="A1524" s="39"/>
      <c r="B1524" s="40"/>
      <c r="C1524" s="219" t="s">
        <v>1174</v>
      </c>
      <c r="D1524" s="219" t="s">
        <v>150</v>
      </c>
      <c r="E1524" s="220" t="s">
        <v>1175</v>
      </c>
      <c r="F1524" s="221" t="s">
        <v>1176</v>
      </c>
      <c r="G1524" s="222" t="s">
        <v>234</v>
      </c>
      <c r="H1524" s="223">
        <v>2</v>
      </c>
      <c r="I1524" s="224"/>
      <c r="J1524" s="225">
        <f>ROUND(I1524*H1524,2)</f>
        <v>0</v>
      </c>
      <c r="K1524" s="221" t="s">
        <v>154</v>
      </c>
      <c r="L1524" s="45"/>
      <c r="M1524" s="226" t="s">
        <v>1</v>
      </c>
      <c r="N1524" s="227" t="s">
        <v>42</v>
      </c>
      <c r="O1524" s="92"/>
      <c r="P1524" s="228">
        <f>O1524*H1524</f>
        <v>0</v>
      </c>
      <c r="Q1524" s="228">
        <v>0</v>
      </c>
      <c r="R1524" s="228">
        <f>Q1524*H1524</f>
        <v>0</v>
      </c>
      <c r="S1524" s="228">
        <v>0</v>
      </c>
      <c r="T1524" s="22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0" t="s">
        <v>296</v>
      </c>
      <c r="AT1524" s="230" t="s">
        <v>150</v>
      </c>
      <c r="AU1524" s="230" t="s">
        <v>86</v>
      </c>
      <c r="AY1524" s="18" t="s">
        <v>145</v>
      </c>
      <c r="BE1524" s="231">
        <f>IF(N1524="základní",J1524,0)</f>
        <v>0</v>
      </c>
      <c r="BF1524" s="231">
        <f>IF(N1524="snížená",J1524,0)</f>
        <v>0</v>
      </c>
      <c r="BG1524" s="231">
        <f>IF(N1524="zákl. přenesená",J1524,0)</f>
        <v>0</v>
      </c>
      <c r="BH1524" s="231">
        <f>IF(N1524="sníž. přenesená",J1524,0)</f>
        <v>0</v>
      </c>
      <c r="BI1524" s="231">
        <f>IF(N1524="nulová",J1524,0)</f>
        <v>0</v>
      </c>
      <c r="BJ1524" s="18" t="s">
        <v>14</v>
      </c>
      <c r="BK1524" s="231">
        <f>ROUND(I1524*H1524,2)</f>
        <v>0</v>
      </c>
      <c r="BL1524" s="18" t="s">
        <v>296</v>
      </c>
      <c r="BM1524" s="230" t="s">
        <v>1177</v>
      </c>
    </row>
    <row r="1525" s="2" customFormat="1">
      <c r="A1525" s="39"/>
      <c r="B1525" s="40"/>
      <c r="C1525" s="41"/>
      <c r="D1525" s="232" t="s">
        <v>157</v>
      </c>
      <c r="E1525" s="41"/>
      <c r="F1525" s="233" t="s">
        <v>1178</v>
      </c>
      <c r="G1525" s="41"/>
      <c r="H1525" s="41"/>
      <c r="I1525" s="234"/>
      <c r="J1525" s="41"/>
      <c r="K1525" s="41"/>
      <c r="L1525" s="45"/>
      <c r="M1525" s="235"/>
      <c r="N1525" s="236"/>
      <c r="O1525" s="92"/>
      <c r="P1525" s="92"/>
      <c r="Q1525" s="92"/>
      <c r="R1525" s="92"/>
      <c r="S1525" s="92"/>
      <c r="T1525" s="9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157</v>
      </c>
      <c r="AU1525" s="18" t="s">
        <v>86</v>
      </c>
    </row>
    <row r="1526" s="2" customFormat="1">
      <c r="A1526" s="39"/>
      <c r="B1526" s="40"/>
      <c r="C1526" s="41"/>
      <c r="D1526" s="237" t="s">
        <v>159</v>
      </c>
      <c r="E1526" s="41"/>
      <c r="F1526" s="238" t="s">
        <v>1179</v>
      </c>
      <c r="G1526" s="41"/>
      <c r="H1526" s="41"/>
      <c r="I1526" s="234"/>
      <c r="J1526" s="41"/>
      <c r="K1526" s="41"/>
      <c r="L1526" s="45"/>
      <c r="M1526" s="235"/>
      <c r="N1526" s="236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159</v>
      </c>
      <c r="AU1526" s="18" t="s">
        <v>86</v>
      </c>
    </row>
    <row r="1527" s="13" customFormat="1">
      <c r="A1527" s="13"/>
      <c r="B1527" s="239"/>
      <c r="C1527" s="240"/>
      <c r="D1527" s="232" t="s">
        <v>161</v>
      </c>
      <c r="E1527" s="241" t="s">
        <v>1</v>
      </c>
      <c r="F1527" s="242" t="s">
        <v>163</v>
      </c>
      <c r="G1527" s="240"/>
      <c r="H1527" s="241" t="s">
        <v>1</v>
      </c>
      <c r="I1527" s="243"/>
      <c r="J1527" s="240"/>
      <c r="K1527" s="240"/>
      <c r="L1527" s="244"/>
      <c r="M1527" s="245"/>
      <c r="N1527" s="246"/>
      <c r="O1527" s="246"/>
      <c r="P1527" s="246"/>
      <c r="Q1527" s="246"/>
      <c r="R1527" s="246"/>
      <c r="S1527" s="246"/>
      <c r="T1527" s="24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8" t="s">
        <v>161</v>
      </c>
      <c r="AU1527" s="248" t="s">
        <v>86</v>
      </c>
      <c r="AV1527" s="13" t="s">
        <v>14</v>
      </c>
      <c r="AW1527" s="13" t="s">
        <v>33</v>
      </c>
      <c r="AX1527" s="13" t="s">
        <v>77</v>
      </c>
      <c r="AY1527" s="248" t="s">
        <v>145</v>
      </c>
    </row>
    <row r="1528" s="14" customFormat="1">
      <c r="A1528" s="14"/>
      <c r="B1528" s="249"/>
      <c r="C1528" s="250"/>
      <c r="D1528" s="232" t="s">
        <v>161</v>
      </c>
      <c r="E1528" s="251" t="s">
        <v>1</v>
      </c>
      <c r="F1528" s="252" t="s">
        <v>240</v>
      </c>
      <c r="G1528" s="250"/>
      <c r="H1528" s="253">
        <v>2</v>
      </c>
      <c r="I1528" s="254"/>
      <c r="J1528" s="250"/>
      <c r="K1528" s="250"/>
      <c r="L1528" s="255"/>
      <c r="M1528" s="256"/>
      <c r="N1528" s="257"/>
      <c r="O1528" s="257"/>
      <c r="P1528" s="257"/>
      <c r="Q1528" s="257"/>
      <c r="R1528" s="257"/>
      <c r="S1528" s="257"/>
      <c r="T1528" s="25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9" t="s">
        <v>161</v>
      </c>
      <c r="AU1528" s="259" t="s">
        <v>86</v>
      </c>
      <c r="AV1528" s="14" t="s">
        <v>86</v>
      </c>
      <c r="AW1528" s="14" t="s">
        <v>33</v>
      </c>
      <c r="AX1528" s="14" t="s">
        <v>77</v>
      </c>
      <c r="AY1528" s="259" t="s">
        <v>145</v>
      </c>
    </row>
    <row r="1529" s="15" customFormat="1">
      <c r="A1529" s="15"/>
      <c r="B1529" s="260"/>
      <c r="C1529" s="261"/>
      <c r="D1529" s="232" t="s">
        <v>161</v>
      </c>
      <c r="E1529" s="262" t="s">
        <v>1</v>
      </c>
      <c r="F1529" s="263" t="s">
        <v>165</v>
      </c>
      <c r="G1529" s="261"/>
      <c r="H1529" s="264">
        <v>2</v>
      </c>
      <c r="I1529" s="265"/>
      <c r="J1529" s="261"/>
      <c r="K1529" s="261"/>
      <c r="L1529" s="266"/>
      <c r="M1529" s="267"/>
      <c r="N1529" s="268"/>
      <c r="O1529" s="268"/>
      <c r="P1529" s="268"/>
      <c r="Q1529" s="268"/>
      <c r="R1529" s="268"/>
      <c r="S1529" s="268"/>
      <c r="T1529" s="269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70" t="s">
        <v>161</v>
      </c>
      <c r="AU1529" s="270" t="s">
        <v>86</v>
      </c>
      <c r="AV1529" s="15" t="s">
        <v>155</v>
      </c>
      <c r="AW1529" s="15" t="s">
        <v>33</v>
      </c>
      <c r="AX1529" s="15" t="s">
        <v>14</v>
      </c>
      <c r="AY1529" s="270" t="s">
        <v>145</v>
      </c>
    </row>
    <row r="1530" s="2" customFormat="1" ht="24.15" customHeight="1">
      <c r="A1530" s="39"/>
      <c r="B1530" s="40"/>
      <c r="C1530" s="219" t="s">
        <v>1180</v>
      </c>
      <c r="D1530" s="219" t="s">
        <v>150</v>
      </c>
      <c r="E1530" s="220" t="s">
        <v>1181</v>
      </c>
      <c r="F1530" s="221" t="s">
        <v>1182</v>
      </c>
      <c r="G1530" s="222" t="s">
        <v>651</v>
      </c>
      <c r="H1530" s="293"/>
      <c r="I1530" s="224"/>
      <c r="J1530" s="225">
        <f>ROUND(I1530*H1530,2)</f>
        <v>0</v>
      </c>
      <c r="K1530" s="221" t="s">
        <v>154</v>
      </c>
      <c r="L1530" s="45"/>
      <c r="M1530" s="226" t="s">
        <v>1</v>
      </c>
      <c r="N1530" s="227" t="s">
        <v>42</v>
      </c>
      <c r="O1530" s="92"/>
      <c r="P1530" s="228">
        <f>O1530*H1530</f>
        <v>0</v>
      </c>
      <c r="Q1530" s="228">
        <v>0</v>
      </c>
      <c r="R1530" s="228">
        <f>Q1530*H1530</f>
        <v>0</v>
      </c>
      <c r="S1530" s="228">
        <v>0</v>
      </c>
      <c r="T1530" s="229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0" t="s">
        <v>296</v>
      </c>
      <c r="AT1530" s="230" t="s">
        <v>150</v>
      </c>
      <c r="AU1530" s="230" t="s">
        <v>86</v>
      </c>
      <c r="AY1530" s="18" t="s">
        <v>145</v>
      </c>
      <c r="BE1530" s="231">
        <f>IF(N1530="základní",J1530,0)</f>
        <v>0</v>
      </c>
      <c r="BF1530" s="231">
        <f>IF(N1530="snížená",J1530,0)</f>
        <v>0</v>
      </c>
      <c r="BG1530" s="231">
        <f>IF(N1530="zákl. přenesená",J1530,0)</f>
        <v>0</v>
      </c>
      <c r="BH1530" s="231">
        <f>IF(N1530="sníž. přenesená",J1530,0)</f>
        <v>0</v>
      </c>
      <c r="BI1530" s="231">
        <f>IF(N1530="nulová",J1530,0)</f>
        <v>0</v>
      </c>
      <c r="BJ1530" s="18" t="s">
        <v>14</v>
      </c>
      <c r="BK1530" s="231">
        <f>ROUND(I1530*H1530,2)</f>
        <v>0</v>
      </c>
      <c r="BL1530" s="18" t="s">
        <v>296</v>
      </c>
      <c r="BM1530" s="230" t="s">
        <v>1183</v>
      </c>
    </row>
    <row r="1531" s="2" customFormat="1">
      <c r="A1531" s="39"/>
      <c r="B1531" s="40"/>
      <c r="C1531" s="41"/>
      <c r="D1531" s="232" t="s">
        <v>157</v>
      </c>
      <c r="E1531" s="41"/>
      <c r="F1531" s="233" t="s">
        <v>1184</v>
      </c>
      <c r="G1531" s="41"/>
      <c r="H1531" s="41"/>
      <c r="I1531" s="234"/>
      <c r="J1531" s="41"/>
      <c r="K1531" s="41"/>
      <c r="L1531" s="45"/>
      <c r="M1531" s="235"/>
      <c r="N1531" s="236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157</v>
      </c>
      <c r="AU1531" s="18" t="s">
        <v>86</v>
      </c>
    </row>
    <row r="1532" s="2" customFormat="1">
      <c r="A1532" s="39"/>
      <c r="B1532" s="40"/>
      <c r="C1532" s="41"/>
      <c r="D1532" s="237" t="s">
        <v>159</v>
      </c>
      <c r="E1532" s="41"/>
      <c r="F1532" s="238" t="s">
        <v>1185</v>
      </c>
      <c r="G1532" s="41"/>
      <c r="H1532" s="41"/>
      <c r="I1532" s="234"/>
      <c r="J1532" s="41"/>
      <c r="K1532" s="41"/>
      <c r="L1532" s="45"/>
      <c r="M1532" s="235"/>
      <c r="N1532" s="236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159</v>
      </c>
      <c r="AU1532" s="18" t="s">
        <v>86</v>
      </c>
    </row>
    <row r="1533" s="12" customFormat="1" ht="22.8" customHeight="1">
      <c r="A1533" s="12"/>
      <c r="B1533" s="203"/>
      <c r="C1533" s="204"/>
      <c r="D1533" s="205" t="s">
        <v>76</v>
      </c>
      <c r="E1533" s="217" t="s">
        <v>1186</v>
      </c>
      <c r="F1533" s="217" t="s">
        <v>1187</v>
      </c>
      <c r="G1533" s="204"/>
      <c r="H1533" s="204"/>
      <c r="I1533" s="207"/>
      <c r="J1533" s="218">
        <f>BK1533</f>
        <v>0</v>
      </c>
      <c r="K1533" s="204"/>
      <c r="L1533" s="209"/>
      <c r="M1533" s="210"/>
      <c r="N1533" s="211"/>
      <c r="O1533" s="211"/>
      <c r="P1533" s="212">
        <f>SUM(P1534:P1647)</f>
        <v>0</v>
      </c>
      <c r="Q1533" s="211"/>
      <c r="R1533" s="212">
        <f>SUM(R1534:R1647)</f>
        <v>0.053132930000000002</v>
      </c>
      <c r="S1533" s="211"/>
      <c r="T1533" s="213">
        <f>SUM(T1534:T1647)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214" t="s">
        <v>86</v>
      </c>
      <c r="AT1533" s="215" t="s">
        <v>76</v>
      </c>
      <c r="AU1533" s="215" t="s">
        <v>14</v>
      </c>
      <c r="AY1533" s="214" t="s">
        <v>145</v>
      </c>
      <c r="BK1533" s="216">
        <f>SUM(BK1534:BK1647)</f>
        <v>0</v>
      </c>
    </row>
    <row r="1534" s="2" customFormat="1" ht="24.15" customHeight="1">
      <c r="A1534" s="39"/>
      <c r="B1534" s="40"/>
      <c r="C1534" s="219" t="s">
        <v>1188</v>
      </c>
      <c r="D1534" s="219" t="s">
        <v>150</v>
      </c>
      <c r="E1534" s="220" t="s">
        <v>1189</v>
      </c>
      <c r="F1534" s="221" t="s">
        <v>1190</v>
      </c>
      <c r="G1534" s="222" t="s">
        <v>175</v>
      </c>
      <c r="H1534" s="223">
        <v>11.76</v>
      </c>
      <c r="I1534" s="224"/>
      <c r="J1534" s="225">
        <f>ROUND(I1534*H1534,2)</f>
        <v>0</v>
      </c>
      <c r="K1534" s="221" t="s">
        <v>154</v>
      </c>
      <c r="L1534" s="45"/>
      <c r="M1534" s="226" t="s">
        <v>1</v>
      </c>
      <c r="N1534" s="227" t="s">
        <v>42</v>
      </c>
      <c r="O1534" s="92"/>
      <c r="P1534" s="228">
        <f>O1534*H1534</f>
        <v>0</v>
      </c>
      <c r="Q1534" s="228">
        <v>0.00013999999999999999</v>
      </c>
      <c r="R1534" s="228">
        <f>Q1534*H1534</f>
        <v>0.0016463999999999999</v>
      </c>
      <c r="S1534" s="228">
        <v>0</v>
      </c>
      <c r="T1534" s="229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30" t="s">
        <v>296</v>
      </c>
      <c r="AT1534" s="230" t="s">
        <v>150</v>
      </c>
      <c r="AU1534" s="230" t="s">
        <v>86</v>
      </c>
      <c r="AY1534" s="18" t="s">
        <v>145</v>
      </c>
      <c r="BE1534" s="231">
        <f>IF(N1534="základní",J1534,0)</f>
        <v>0</v>
      </c>
      <c r="BF1534" s="231">
        <f>IF(N1534="snížená",J1534,0)</f>
        <v>0</v>
      </c>
      <c r="BG1534" s="231">
        <f>IF(N1534="zákl. přenesená",J1534,0)</f>
        <v>0</v>
      </c>
      <c r="BH1534" s="231">
        <f>IF(N1534="sníž. přenesená",J1534,0)</f>
        <v>0</v>
      </c>
      <c r="BI1534" s="231">
        <f>IF(N1534="nulová",J1534,0)</f>
        <v>0</v>
      </c>
      <c r="BJ1534" s="18" t="s">
        <v>14</v>
      </c>
      <c r="BK1534" s="231">
        <f>ROUND(I1534*H1534,2)</f>
        <v>0</v>
      </c>
      <c r="BL1534" s="18" t="s">
        <v>296</v>
      </c>
      <c r="BM1534" s="230" t="s">
        <v>1191</v>
      </c>
    </row>
    <row r="1535" s="2" customFormat="1">
      <c r="A1535" s="39"/>
      <c r="B1535" s="40"/>
      <c r="C1535" s="41"/>
      <c r="D1535" s="232" t="s">
        <v>157</v>
      </c>
      <c r="E1535" s="41"/>
      <c r="F1535" s="233" t="s">
        <v>1192</v>
      </c>
      <c r="G1535" s="41"/>
      <c r="H1535" s="41"/>
      <c r="I1535" s="234"/>
      <c r="J1535" s="41"/>
      <c r="K1535" s="41"/>
      <c r="L1535" s="45"/>
      <c r="M1535" s="235"/>
      <c r="N1535" s="236"/>
      <c r="O1535" s="92"/>
      <c r="P1535" s="92"/>
      <c r="Q1535" s="92"/>
      <c r="R1535" s="92"/>
      <c r="S1535" s="92"/>
      <c r="T1535" s="93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T1535" s="18" t="s">
        <v>157</v>
      </c>
      <c r="AU1535" s="18" t="s">
        <v>86</v>
      </c>
    </row>
    <row r="1536" s="2" customFormat="1">
      <c r="A1536" s="39"/>
      <c r="B1536" s="40"/>
      <c r="C1536" s="41"/>
      <c r="D1536" s="237" t="s">
        <v>159</v>
      </c>
      <c r="E1536" s="41"/>
      <c r="F1536" s="238" t="s">
        <v>1193</v>
      </c>
      <c r="G1536" s="41"/>
      <c r="H1536" s="41"/>
      <c r="I1536" s="234"/>
      <c r="J1536" s="41"/>
      <c r="K1536" s="41"/>
      <c r="L1536" s="45"/>
      <c r="M1536" s="235"/>
      <c r="N1536" s="236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159</v>
      </c>
      <c r="AU1536" s="18" t="s">
        <v>86</v>
      </c>
    </row>
    <row r="1537" s="13" customFormat="1">
      <c r="A1537" s="13"/>
      <c r="B1537" s="239"/>
      <c r="C1537" s="240"/>
      <c r="D1537" s="232" t="s">
        <v>161</v>
      </c>
      <c r="E1537" s="241" t="s">
        <v>1</v>
      </c>
      <c r="F1537" s="242" t="s">
        <v>162</v>
      </c>
      <c r="G1537" s="240"/>
      <c r="H1537" s="241" t="s">
        <v>1</v>
      </c>
      <c r="I1537" s="243"/>
      <c r="J1537" s="240"/>
      <c r="K1537" s="240"/>
      <c r="L1537" s="244"/>
      <c r="M1537" s="245"/>
      <c r="N1537" s="246"/>
      <c r="O1537" s="246"/>
      <c r="P1537" s="246"/>
      <c r="Q1537" s="246"/>
      <c r="R1537" s="246"/>
      <c r="S1537" s="246"/>
      <c r="T1537" s="24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8" t="s">
        <v>161</v>
      </c>
      <c r="AU1537" s="248" t="s">
        <v>86</v>
      </c>
      <c r="AV1537" s="13" t="s">
        <v>14</v>
      </c>
      <c r="AW1537" s="13" t="s">
        <v>33</v>
      </c>
      <c r="AX1537" s="13" t="s">
        <v>77</v>
      </c>
      <c r="AY1537" s="248" t="s">
        <v>145</v>
      </c>
    </row>
    <row r="1538" s="13" customFormat="1">
      <c r="A1538" s="13"/>
      <c r="B1538" s="239"/>
      <c r="C1538" s="240"/>
      <c r="D1538" s="232" t="s">
        <v>161</v>
      </c>
      <c r="E1538" s="241" t="s">
        <v>1</v>
      </c>
      <c r="F1538" s="242" t="s">
        <v>179</v>
      </c>
      <c r="G1538" s="240"/>
      <c r="H1538" s="241" t="s">
        <v>1</v>
      </c>
      <c r="I1538" s="243"/>
      <c r="J1538" s="240"/>
      <c r="K1538" s="240"/>
      <c r="L1538" s="244"/>
      <c r="M1538" s="245"/>
      <c r="N1538" s="246"/>
      <c r="O1538" s="246"/>
      <c r="P1538" s="246"/>
      <c r="Q1538" s="246"/>
      <c r="R1538" s="246"/>
      <c r="S1538" s="246"/>
      <c r="T1538" s="247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8" t="s">
        <v>161</v>
      </c>
      <c r="AU1538" s="248" t="s">
        <v>86</v>
      </c>
      <c r="AV1538" s="13" t="s">
        <v>14</v>
      </c>
      <c r="AW1538" s="13" t="s">
        <v>33</v>
      </c>
      <c r="AX1538" s="13" t="s">
        <v>77</v>
      </c>
      <c r="AY1538" s="248" t="s">
        <v>145</v>
      </c>
    </row>
    <row r="1539" s="14" customFormat="1">
      <c r="A1539" s="14"/>
      <c r="B1539" s="249"/>
      <c r="C1539" s="250"/>
      <c r="D1539" s="232" t="s">
        <v>161</v>
      </c>
      <c r="E1539" s="251" t="s">
        <v>1</v>
      </c>
      <c r="F1539" s="252" t="s">
        <v>1194</v>
      </c>
      <c r="G1539" s="250"/>
      <c r="H1539" s="253">
        <v>1.6799999999999999</v>
      </c>
      <c r="I1539" s="254"/>
      <c r="J1539" s="250"/>
      <c r="K1539" s="250"/>
      <c r="L1539" s="255"/>
      <c r="M1539" s="256"/>
      <c r="N1539" s="257"/>
      <c r="O1539" s="257"/>
      <c r="P1539" s="257"/>
      <c r="Q1539" s="257"/>
      <c r="R1539" s="257"/>
      <c r="S1539" s="257"/>
      <c r="T1539" s="258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9" t="s">
        <v>161</v>
      </c>
      <c r="AU1539" s="259" t="s">
        <v>86</v>
      </c>
      <c r="AV1539" s="14" t="s">
        <v>86</v>
      </c>
      <c r="AW1539" s="14" t="s">
        <v>33</v>
      </c>
      <c r="AX1539" s="14" t="s">
        <v>77</v>
      </c>
      <c r="AY1539" s="259" t="s">
        <v>145</v>
      </c>
    </row>
    <row r="1540" s="13" customFormat="1">
      <c r="A1540" s="13"/>
      <c r="B1540" s="239"/>
      <c r="C1540" s="240"/>
      <c r="D1540" s="232" t="s">
        <v>161</v>
      </c>
      <c r="E1540" s="241" t="s">
        <v>1</v>
      </c>
      <c r="F1540" s="242" t="s">
        <v>258</v>
      </c>
      <c r="G1540" s="240"/>
      <c r="H1540" s="241" t="s">
        <v>1</v>
      </c>
      <c r="I1540" s="243"/>
      <c r="J1540" s="240"/>
      <c r="K1540" s="240"/>
      <c r="L1540" s="244"/>
      <c r="M1540" s="245"/>
      <c r="N1540" s="246"/>
      <c r="O1540" s="246"/>
      <c r="P1540" s="246"/>
      <c r="Q1540" s="246"/>
      <c r="R1540" s="246"/>
      <c r="S1540" s="246"/>
      <c r="T1540" s="247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8" t="s">
        <v>161</v>
      </c>
      <c r="AU1540" s="248" t="s">
        <v>86</v>
      </c>
      <c r="AV1540" s="13" t="s">
        <v>14</v>
      </c>
      <c r="AW1540" s="13" t="s">
        <v>33</v>
      </c>
      <c r="AX1540" s="13" t="s">
        <v>77</v>
      </c>
      <c r="AY1540" s="248" t="s">
        <v>145</v>
      </c>
    </row>
    <row r="1541" s="14" customFormat="1">
      <c r="A1541" s="14"/>
      <c r="B1541" s="249"/>
      <c r="C1541" s="250"/>
      <c r="D1541" s="232" t="s">
        <v>161</v>
      </c>
      <c r="E1541" s="251" t="s">
        <v>1</v>
      </c>
      <c r="F1541" s="252" t="s">
        <v>1195</v>
      </c>
      <c r="G1541" s="250"/>
      <c r="H1541" s="253">
        <v>1.6100000000000001</v>
      </c>
      <c r="I1541" s="254"/>
      <c r="J1541" s="250"/>
      <c r="K1541" s="250"/>
      <c r="L1541" s="255"/>
      <c r="M1541" s="256"/>
      <c r="N1541" s="257"/>
      <c r="O1541" s="257"/>
      <c r="P1541" s="257"/>
      <c r="Q1541" s="257"/>
      <c r="R1541" s="257"/>
      <c r="S1541" s="257"/>
      <c r="T1541" s="25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9" t="s">
        <v>161</v>
      </c>
      <c r="AU1541" s="259" t="s">
        <v>86</v>
      </c>
      <c r="AV1541" s="14" t="s">
        <v>86</v>
      </c>
      <c r="AW1541" s="14" t="s">
        <v>33</v>
      </c>
      <c r="AX1541" s="14" t="s">
        <v>77</v>
      </c>
      <c r="AY1541" s="259" t="s">
        <v>145</v>
      </c>
    </row>
    <row r="1542" s="13" customFormat="1">
      <c r="A1542" s="13"/>
      <c r="B1542" s="239"/>
      <c r="C1542" s="240"/>
      <c r="D1542" s="232" t="s">
        <v>161</v>
      </c>
      <c r="E1542" s="241" t="s">
        <v>1</v>
      </c>
      <c r="F1542" s="242" t="s">
        <v>245</v>
      </c>
      <c r="G1542" s="240"/>
      <c r="H1542" s="241" t="s">
        <v>1</v>
      </c>
      <c r="I1542" s="243"/>
      <c r="J1542" s="240"/>
      <c r="K1542" s="240"/>
      <c r="L1542" s="244"/>
      <c r="M1542" s="245"/>
      <c r="N1542" s="246"/>
      <c r="O1542" s="246"/>
      <c r="P1542" s="246"/>
      <c r="Q1542" s="246"/>
      <c r="R1542" s="246"/>
      <c r="S1542" s="246"/>
      <c r="T1542" s="24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8" t="s">
        <v>161</v>
      </c>
      <c r="AU1542" s="248" t="s">
        <v>86</v>
      </c>
      <c r="AV1542" s="13" t="s">
        <v>14</v>
      </c>
      <c r="AW1542" s="13" t="s">
        <v>33</v>
      </c>
      <c r="AX1542" s="13" t="s">
        <v>77</v>
      </c>
      <c r="AY1542" s="248" t="s">
        <v>145</v>
      </c>
    </row>
    <row r="1543" s="14" customFormat="1">
      <c r="A1543" s="14"/>
      <c r="B1543" s="249"/>
      <c r="C1543" s="250"/>
      <c r="D1543" s="232" t="s">
        <v>161</v>
      </c>
      <c r="E1543" s="251" t="s">
        <v>1</v>
      </c>
      <c r="F1543" s="252" t="s">
        <v>1194</v>
      </c>
      <c r="G1543" s="250"/>
      <c r="H1543" s="253">
        <v>1.6799999999999999</v>
      </c>
      <c r="I1543" s="254"/>
      <c r="J1543" s="250"/>
      <c r="K1543" s="250"/>
      <c r="L1543" s="255"/>
      <c r="M1543" s="256"/>
      <c r="N1543" s="257"/>
      <c r="O1543" s="257"/>
      <c r="P1543" s="257"/>
      <c r="Q1543" s="257"/>
      <c r="R1543" s="257"/>
      <c r="S1543" s="257"/>
      <c r="T1543" s="25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9" t="s">
        <v>161</v>
      </c>
      <c r="AU1543" s="259" t="s">
        <v>86</v>
      </c>
      <c r="AV1543" s="14" t="s">
        <v>86</v>
      </c>
      <c r="AW1543" s="14" t="s">
        <v>33</v>
      </c>
      <c r="AX1543" s="14" t="s">
        <v>77</v>
      </c>
      <c r="AY1543" s="259" t="s">
        <v>145</v>
      </c>
    </row>
    <row r="1544" s="13" customFormat="1">
      <c r="A1544" s="13"/>
      <c r="B1544" s="239"/>
      <c r="C1544" s="240"/>
      <c r="D1544" s="232" t="s">
        <v>161</v>
      </c>
      <c r="E1544" s="241" t="s">
        <v>1</v>
      </c>
      <c r="F1544" s="242" t="s">
        <v>263</v>
      </c>
      <c r="G1544" s="240"/>
      <c r="H1544" s="241" t="s">
        <v>1</v>
      </c>
      <c r="I1544" s="243"/>
      <c r="J1544" s="240"/>
      <c r="K1544" s="240"/>
      <c r="L1544" s="244"/>
      <c r="M1544" s="245"/>
      <c r="N1544" s="246"/>
      <c r="O1544" s="246"/>
      <c r="P1544" s="246"/>
      <c r="Q1544" s="246"/>
      <c r="R1544" s="246"/>
      <c r="S1544" s="246"/>
      <c r="T1544" s="247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8" t="s">
        <v>161</v>
      </c>
      <c r="AU1544" s="248" t="s">
        <v>86</v>
      </c>
      <c r="AV1544" s="13" t="s">
        <v>14</v>
      </c>
      <c r="AW1544" s="13" t="s">
        <v>33</v>
      </c>
      <c r="AX1544" s="13" t="s">
        <v>77</v>
      </c>
      <c r="AY1544" s="248" t="s">
        <v>145</v>
      </c>
    </row>
    <row r="1545" s="14" customFormat="1">
      <c r="A1545" s="14"/>
      <c r="B1545" s="249"/>
      <c r="C1545" s="250"/>
      <c r="D1545" s="232" t="s">
        <v>161</v>
      </c>
      <c r="E1545" s="251" t="s">
        <v>1</v>
      </c>
      <c r="F1545" s="252" t="s">
        <v>1194</v>
      </c>
      <c r="G1545" s="250"/>
      <c r="H1545" s="253">
        <v>1.6799999999999999</v>
      </c>
      <c r="I1545" s="254"/>
      <c r="J1545" s="250"/>
      <c r="K1545" s="250"/>
      <c r="L1545" s="255"/>
      <c r="M1545" s="256"/>
      <c r="N1545" s="257"/>
      <c r="O1545" s="257"/>
      <c r="P1545" s="257"/>
      <c r="Q1545" s="257"/>
      <c r="R1545" s="257"/>
      <c r="S1545" s="257"/>
      <c r="T1545" s="25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9" t="s">
        <v>161</v>
      </c>
      <c r="AU1545" s="259" t="s">
        <v>86</v>
      </c>
      <c r="AV1545" s="14" t="s">
        <v>86</v>
      </c>
      <c r="AW1545" s="14" t="s">
        <v>33</v>
      </c>
      <c r="AX1545" s="14" t="s">
        <v>77</v>
      </c>
      <c r="AY1545" s="259" t="s">
        <v>145</v>
      </c>
    </row>
    <row r="1546" s="14" customFormat="1">
      <c r="A1546" s="14"/>
      <c r="B1546" s="249"/>
      <c r="C1546" s="250"/>
      <c r="D1546" s="232" t="s">
        <v>161</v>
      </c>
      <c r="E1546" s="251" t="s">
        <v>1</v>
      </c>
      <c r="F1546" s="252" t="s">
        <v>1194</v>
      </c>
      <c r="G1546" s="250"/>
      <c r="H1546" s="253">
        <v>1.6799999999999999</v>
      </c>
      <c r="I1546" s="254"/>
      <c r="J1546" s="250"/>
      <c r="K1546" s="250"/>
      <c r="L1546" s="255"/>
      <c r="M1546" s="256"/>
      <c r="N1546" s="257"/>
      <c r="O1546" s="257"/>
      <c r="P1546" s="257"/>
      <c r="Q1546" s="257"/>
      <c r="R1546" s="257"/>
      <c r="S1546" s="257"/>
      <c r="T1546" s="25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9" t="s">
        <v>161</v>
      </c>
      <c r="AU1546" s="259" t="s">
        <v>86</v>
      </c>
      <c r="AV1546" s="14" t="s">
        <v>86</v>
      </c>
      <c r="AW1546" s="14" t="s">
        <v>33</v>
      </c>
      <c r="AX1546" s="14" t="s">
        <v>77</v>
      </c>
      <c r="AY1546" s="259" t="s">
        <v>145</v>
      </c>
    </row>
    <row r="1547" s="13" customFormat="1">
      <c r="A1547" s="13"/>
      <c r="B1547" s="239"/>
      <c r="C1547" s="240"/>
      <c r="D1547" s="232" t="s">
        <v>161</v>
      </c>
      <c r="E1547" s="241" t="s">
        <v>1</v>
      </c>
      <c r="F1547" s="242" t="s">
        <v>265</v>
      </c>
      <c r="G1547" s="240"/>
      <c r="H1547" s="241" t="s">
        <v>1</v>
      </c>
      <c r="I1547" s="243"/>
      <c r="J1547" s="240"/>
      <c r="K1547" s="240"/>
      <c r="L1547" s="244"/>
      <c r="M1547" s="245"/>
      <c r="N1547" s="246"/>
      <c r="O1547" s="246"/>
      <c r="P1547" s="246"/>
      <c r="Q1547" s="246"/>
      <c r="R1547" s="246"/>
      <c r="S1547" s="246"/>
      <c r="T1547" s="24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8" t="s">
        <v>161</v>
      </c>
      <c r="AU1547" s="248" t="s">
        <v>86</v>
      </c>
      <c r="AV1547" s="13" t="s">
        <v>14</v>
      </c>
      <c r="AW1547" s="13" t="s">
        <v>33</v>
      </c>
      <c r="AX1547" s="13" t="s">
        <v>77</v>
      </c>
      <c r="AY1547" s="248" t="s">
        <v>145</v>
      </c>
    </row>
    <row r="1548" s="14" customFormat="1">
      <c r="A1548" s="14"/>
      <c r="B1548" s="249"/>
      <c r="C1548" s="250"/>
      <c r="D1548" s="232" t="s">
        <v>161</v>
      </c>
      <c r="E1548" s="251" t="s">
        <v>1</v>
      </c>
      <c r="F1548" s="252" t="s">
        <v>1196</v>
      </c>
      <c r="G1548" s="250"/>
      <c r="H1548" s="253">
        <v>1.7150000000000001</v>
      </c>
      <c r="I1548" s="254"/>
      <c r="J1548" s="250"/>
      <c r="K1548" s="250"/>
      <c r="L1548" s="255"/>
      <c r="M1548" s="256"/>
      <c r="N1548" s="257"/>
      <c r="O1548" s="257"/>
      <c r="P1548" s="257"/>
      <c r="Q1548" s="257"/>
      <c r="R1548" s="257"/>
      <c r="S1548" s="257"/>
      <c r="T1548" s="258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9" t="s">
        <v>161</v>
      </c>
      <c r="AU1548" s="259" t="s">
        <v>86</v>
      </c>
      <c r="AV1548" s="14" t="s">
        <v>86</v>
      </c>
      <c r="AW1548" s="14" t="s">
        <v>33</v>
      </c>
      <c r="AX1548" s="14" t="s">
        <v>77</v>
      </c>
      <c r="AY1548" s="259" t="s">
        <v>145</v>
      </c>
    </row>
    <row r="1549" s="13" customFormat="1">
      <c r="A1549" s="13"/>
      <c r="B1549" s="239"/>
      <c r="C1549" s="240"/>
      <c r="D1549" s="232" t="s">
        <v>161</v>
      </c>
      <c r="E1549" s="241" t="s">
        <v>1</v>
      </c>
      <c r="F1549" s="242" t="s">
        <v>246</v>
      </c>
      <c r="G1549" s="240"/>
      <c r="H1549" s="241" t="s">
        <v>1</v>
      </c>
      <c r="I1549" s="243"/>
      <c r="J1549" s="240"/>
      <c r="K1549" s="240"/>
      <c r="L1549" s="244"/>
      <c r="M1549" s="245"/>
      <c r="N1549" s="246"/>
      <c r="O1549" s="246"/>
      <c r="P1549" s="246"/>
      <c r="Q1549" s="246"/>
      <c r="R1549" s="246"/>
      <c r="S1549" s="246"/>
      <c r="T1549" s="247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8" t="s">
        <v>161</v>
      </c>
      <c r="AU1549" s="248" t="s">
        <v>86</v>
      </c>
      <c r="AV1549" s="13" t="s">
        <v>14</v>
      </c>
      <c r="AW1549" s="13" t="s">
        <v>33</v>
      </c>
      <c r="AX1549" s="13" t="s">
        <v>77</v>
      </c>
      <c r="AY1549" s="248" t="s">
        <v>145</v>
      </c>
    </row>
    <row r="1550" s="14" customFormat="1">
      <c r="A1550" s="14"/>
      <c r="B1550" s="249"/>
      <c r="C1550" s="250"/>
      <c r="D1550" s="232" t="s">
        <v>161</v>
      </c>
      <c r="E1550" s="251" t="s">
        <v>1</v>
      </c>
      <c r="F1550" s="252" t="s">
        <v>1196</v>
      </c>
      <c r="G1550" s="250"/>
      <c r="H1550" s="253">
        <v>1.7150000000000001</v>
      </c>
      <c r="I1550" s="254"/>
      <c r="J1550" s="250"/>
      <c r="K1550" s="250"/>
      <c r="L1550" s="255"/>
      <c r="M1550" s="256"/>
      <c r="N1550" s="257"/>
      <c r="O1550" s="257"/>
      <c r="P1550" s="257"/>
      <c r="Q1550" s="257"/>
      <c r="R1550" s="257"/>
      <c r="S1550" s="257"/>
      <c r="T1550" s="25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9" t="s">
        <v>161</v>
      </c>
      <c r="AU1550" s="259" t="s">
        <v>86</v>
      </c>
      <c r="AV1550" s="14" t="s">
        <v>86</v>
      </c>
      <c r="AW1550" s="14" t="s">
        <v>33</v>
      </c>
      <c r="AX1550" s="14" t="s">
        <v>77</v>
      </c>
      <c r="AY1550" s="259" t="s">
        <v>145</v>
      </c>
    </row>
    <row r="1551" s="15" customFormat="1">
      <c r="A1551" s="15"/>
      <c r="B1551" s="260"/>
      <c r="C1551" s="261"/>
      <c r="D1551" s="232" t="s">
        <v>161</v>
      </c>
      <c r="E1551" s="262" t="s">
        <v>1</v>
      </c>
      <c r="F1551" s="263" t="s">
        <v>165</v>
      </c>
      <c r="G1551" s="261"/>
      <c r="H1551" s="264">
        <v>11.76</v>
      </c>
      <c r="I1551" s="265"/>
      <c r="J1551" s="261"/>
      <c r="K1551" s="261"/>
      <c r="L1551" s="266"/>
      <c r="M1551" s="267"/>
      <c r="N1551" s="268"/>
      <c r="O1551" s="268"/>
      <c r="P1551" s="268"/>
      <c r="Q1551" s="268"/>
      <c r="R1551" s="268"/>
      <c r="S1551" s="268"/>
      <c r="T1551" s="26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0" t="s">
        <v>161</v>
      </c>
      <c r="AU1551" s="270" t="s">
        <v>86</v>
      </c>
      <c r="AV1551" s="15" t="s">
        <v>155</v>
      </c>
      <c r="AW1551" s="15" t="s">
        <v>33</v>
      </c>
      <c r="AX1551" s="15" t="s">
        <v>14</v>
      </c>
      <c r="AY1551" s="270" t="s">
        <v>145</v>
      </c>
    </row>
    <row r="1552" s="2" customFormat="1" ht="24.15" customHeight="1">
      <c r="A1552" s="39"/>
      <c r="B1552" s="40"/>
      <c r="C1552" s="219" t="s">
        <v>1197</v>
      </c>
      <c r="D1552" s="219" t="s">
        <v>150</v>
      </c>
      <c r="E1552" s="220" t="s">
        <v>1198</v>
      </c>
      <c r="F1552" s="221" t="s">
        <v>1199</v>
      </c>
      <c r="G1552" s="222" t="s">
        <v>175</v>
      </c>
      <c r="H1552" s="223">
        <v>11.76</v>
      </c>
      <c r="I1552" s="224"/>
      <c r="J1552" s="225">
        <f>ROUND(I1552*H1552,2)</f>
        <v>0</v>
      </c>
      <c r="K1552" s="221" t="s">
        <v>154</v>
      </c>
      <c r="L1552" s="45"/>
      <c r="M1552" s="226" t="s">
        <v>1</v>
      </c>
      <c r="N1552" s="227" t="s">
        <v>42</v>
      </c>
      <c r="O1552" s="92"/>
      <c r="P1552" s="228">
        <f>O1552*H1552</f>
        <v>0</v>
      </c>
      <c r="Q1552" s="228">
        <v>0.00012</v>
      </c>
      <c r="R1552" s="228">
        <f>Q1552*H1552</f>
        <v>0.0014112</v>
      </c>
      <c r="S1552" s="228">
        <v>0</v>
      </c>
      <c r="T1552" s="229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0" t="s">
        <v>296</v>
      </c>
      <c r="AT1552" s="230" t="s">
        <v>150</v>
      </c>
      <c r="AU1552" s="230" t="s">
        <v>86</v>
      </c>
      <c r="AY1552" s="18" t="s">
        <v>145</v>
      </c>
      <c r="BE1552" s="231">
        <f>IF(N1552="základní",J1552,0)</f>
        <v>0</v>
      </c>
      <c r="BF1552" s="231">
        <f>IF(N1552="snížená",J1552,0)</f>
        <v>0</v>
      </c>
      <c r="BG1552" s="231">
        <f>IF(N1552="zákl. přenesená",J1552,0)</f>
        <v>0</v>
      </c>
      <c r="BH1552" s="231">
        <f>IF(N1552="sníž. přenesená",J1552,0)</f>
        <v>0</v>
      </c>
      <c r="BI1552" s="231">
        <f>IF(N1552="nulová",J1552,0)</f>
        <v>0</v>
      </c>
      <c r="BJ1552" s="18" t="s">
        <v>14</v>
      </c>
      <c r="BK1552" s="231">
        <f>ROUND(I1552*H1552,2)</f>
        <v>0</v>
      </c>
      <c r="BL1552" s="18" t="s">
        <v>296</v>
      </c>
      <c r="BM1552" s="230" t="s">
        <v>1200</v>
      </c>
    </row>
    <row r="1553" s="2" customFormat="1">
      <c r="A1553" s="39"/>
      <c r="B1553" s="40"/>
      <c r="C1553" s="41"/>
      <c r="D1553" s="232" t="s">
        <v>157</v>
      </c>
      <c r="E1553" s="41"/>
      <c r="F1553" s="233" t="s">
        <v>1201</v>
      </c>
      <c r="G1553" s="41"/>
      <c r="H1553" s="41"/>
      <c r="I1553" s="234"/>
      <c r="J1553" s="41"/>
      <c r="K1553" s="41"/>
      <c r="L1553" s="45"/>
      <c r="M1553" s="235"/>
      <c r="N1553" s="236"/>
      <c r="O1553" s="92"/>
      <c r="P1553" s="92"/>
      <c r="Q1553" s="92"/>
      <c r="R1553" s="92"/>
      <c r="S1553" s="92"/>
      <c r="T1553" s="93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T1553" s="18" t="s">
        <v>157</v>
      </c>
      <c r="AU1553" s="18" t="s">
        <v>86</v>
      </c>
    </row>
    <row r="1554" s="2" customFormat="1">
      <c r="A1554" s="39"/>
      <c r="B1554" s="40"/>
      <c r="C1554" s="41"/>
      <c r="D1554" s="237" t="s">
        <v>159</v>
      </c>
      <c r="E1554" s="41"/>
      <c r="F1554" s="238" t="s">
        <v>1202</v>
      </c>
      <c r="G1554" s="41"/>
      <c r="H1554" s="41"/>
      <c r="I1554" s="234"/>
      <c r="J1554" s="41"/>
      <c r="K1554" s="41"/>
      <c r="L1554" s="45"/>
      <c r="M1554" s="235"/>
      <c r="N1554" s="236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159</v>
      </c>
      <c r="AU1554" s="18" t="s">
        <v>86</v>
      </c>
    </row>
    <row r="1555" s="13" customFormat="1">
      <c r="A1555" s="13"/>
      <c r="B1555" s="239"/>
      <c r="C1555" s="240"/>
      <c r="D1555" s="232" t="s">
        <v>161</v>
      </c>
      <c r="E1555" s="241" t="s">
        <v>1</v>
      </c>
      <c r="F1555" s="242" t="s">
        <v>162</v>
      </c>
      <c r="G1555" s="240"/>
      <c r="H1555" s="241" t="s">
        <v>1</v>
      </c>
      <c r="I1555" s="243"/>
      <c r="J1555" s="240"/>
      <c r="K1555" s="240"/>
      <c r="L1555" s="244"/>
      <c r="M1555" s="245"/>
      <c r="N1555" s="246"/>
      <c r="O1555" s="246"/>
      <c r="P1555" s="246"/>
      <c r="Q1555" s="246"/>
      <c r="R1555" s="246"/>
      <c r="S1555" s="246"/>
      <c r="T1555" s="24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8" t="s">
        <v>161</v>
      </c>
      <c r="AU1555" s="248" t="s">
        <v>86</v>
      </c>
      <c r="AV1555" s="13" t="s">
        <v>14</v>
      </c>
      <c r="AW1555" s="13" t="s">
        <v>33</v>
      </c>
      <c r="AX1555" s="13" t="s">
        <v>77</v>
      </c>
      <c r="AY1555" s="248" t="s">
        <v>145</v>
      </c>
    </row>
    <row r="1556" s="13" customFormat="1">
      <c r="A1556" s="13"/>
      <c r="B1556" s="239"/>
      <c r="C1556" s="240"/>
      <c r="D1556" s="232" t="s">
        <v>161</v>
      </c>
      <c r="E1556" s="241" t="s">
        <v>1</v>
      </c>
      <c r="F1556" s="242" t="s">
        <v>179</v>
      </c>
      <c r="G1556" s="240"/>
      <c r="H1556" s="241" t="s">
        <v>1</v>
      </c>
      <c r="I1556" s="243"/>
      <c r="J1556" s="240"/>
      <c r="K1556" s="240"/>
      <c r="L1556" s="244"/>
      <c r="M1556" s="245"/>
      <c r="N1556" s="246"/>
      <c r="O1556" s="246"/>
      <c r="P1556" s="246"/>
      <c r="Q1556" s="246"/>
      <c r="R1556" s="246"/>
      <c r="S1556" s="246"/>
      <c r="T1556" s="24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8" t="s">
        <v>161</v>
      </c>
      <c r="AU1556" s="248" t="s">
        <v>86</v>
      </c>
      <c r="AV1556" s="13" t="s">
        <v>14</v>
      </c>
      <c r="AW1556" s="13" t="s">
        <v>33</v>
      </c>
      <c r="AX1556" s="13" t="s">
        <v>77</v>
      </c>
      <c r="AY1556" s="248" t="s">
        <v>145</v>
      </c>
    </row>
    <row r="1557" s="14" customFormat="1">
      <c r="A1557" s="14"/>
      <c r="B1557" s="249"/>
      <c r="C1557" s="250"/>
      <c r="D1557" s="232" t="s">
        <v>161</v>
      </c>
      <c r="E1557" s="251" t="s">
        <v>1</v>
      </c>
      <c r="F1557" s="252" t="s">
        <v>1194</v>
      </c>
      <c r="G1557" s="250"/>
      <c r="H1557" s="253">
        <v>1.6799999999999999</v>
      </c>
      <c r="I1557" s="254"/>
      <c r="J1557" s="250"/>
      <c r="K1557" s="250"/>
      <c r="L1557" s="255"/>
      <c r="M1557" s="256"/>
      <c r="N1557" s="257"/>
      <c r="O1557" s="257"/>
      <c r="P1557" s="257"/>
      <c r="Q1557" s="257"/>
      <c r="R1557" s="257"/>
      <c r="S1557" s="257"/>
      <c r="T1557" s="25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9" t="s">
        <v>161</v>
      </c>
      <c r="AU1557" s="259" t="s">
        <v>86</v>
      </c>
      <c r="AV1557" s="14" t="s">
        <v>86</v>
      </c>
      <c r="AW1557" s="14" t="s">
        <v>33</v>
      </c>
      <c r="AX1557" s="14" t="s">
        <v>77</v>
      </c>
      <c r="AY1557" s="259" t="s">
        <v>145</v>
      </c>
    </row>
    <row r="1558" s="13" customFormat="1">
      <c r="A1558" s="13"/>
      <c r="B1558" s="239"/>
      <c r="C1558" s="240"/>
      <c r="D1558" s="232" t="s">
        <v>161</v>
      </c>
      <c r="E1558" s="241" t="s">
        <v>1</v>
      </c>
      <c r="F1558" s="242" t="s">
        <v>258</v>
      </c>
      <c r="G1558" s="240"/>
      <c r="H1558" s="241" t="s">
        <v>1</v>
      </c>
      <c r="I1558" s="243"/>
      <c r="J1558" s="240"/>
      <c r="K1558" s="240"/>
      <c r="L1558" s="244"/>
      <c r="M1558" s="245"/>
      <c r="N1558" s="246"/>
      <c r="O1558" s="246"/>
      <c r="P1558" s="246"/>
      <c r="Q1558" s="246"/>
      <c r="R1558" s="246"/>
      <c r="S1558" s="246"/>
      <c r="T1558" s="247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8" t="s">
        <v>161</v>
      </c>
      <c r="AU1558" s="248" t="s">
        <v>86</v>
      </c>
      <c r="AV1558" s="13" t="s">
        <v>14</v>
      </c>
      <c r="AW1558" s="13" t="s">
        <v>33</v>
      </c>
      <c r="AX1558" s="13" t="s">
        <v>77</v>
      </c>
      <c r="AY1558" s="248" t="s">
        <v>145</v>
      </c>
    </row>
    <row r="1559" s="14" customFormat="1">
      <c r="A1559" s="14"/>
      <c r="B1559" s="249"/>
      <c r="C1559" s="250"/>
      <c r="D1559" s="232" t="s">
        <v>161</v>
      </c>
      <c r="E1559" s="251" t="s">
        <v>1</v>
      </c>
      <c r="F1559" s="252" t="s">
        <v>1195</v>
      </c>
      <c r="G1559" s="250"/>
      <c r="H1559" s="253">
        <v>1.6100000000000001</v>
      </c>
      <c r="I1559" s="254"/>
      <c r="J1559" s="250"/>
      <c r="K1559" s="250"/>
      <c r="L1559" s="255"/>
      <c r="M1559" s="256"/>
      <c r="N1559" s="257"/>
      <c r="O1559" s="257"/>
      <c r="P1559" s="257"/>
      <c r="Q1559" s="257"/>
      <c r="R1559" s="257"/>
      <c r="S1559" s="257"/>
      <c r="T1559" s="25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9" t="s">
        <v>161</v>
      </c>
      <c r="AU1559" s="259" t="s">
        <v>86</v>
      </c>
      <c r="AV1559" s="14" t="s">
        <v>86</v>
      </c>
      <c r="AW1559" s="14" t="s">
        <v>33</v>
      </c>
      <c r="AX1559" s="14" t="s">
        <v>77</v>
      </c>
      <c r="AY1559" s="259" t="s">
        <v>145</v>
      </c>
    </row>
    <row r="1560" s="13" customFormat="1">
      <c r="A1560" s="13"/>
      <c r="B1560" s="239"/>
      <c r="C1560" s="240"/>
      <c r="D1560" s="232" t="s">
        <v>161</v>
      </c>
      <c r="E1560" s="241" t="s">
        <v>1</v>
      </c>
      <c r="F1560" s="242" t="s">
        <v>245</v>
      </c>
      <c r="G1560" s="240"/>
      <c r="H1560" s="241" t="s">
        <v>1</v>
      </c>
      <c r="I1560" s="243"/>
      <c r="J1560" s="240"/>
      <c r="K1560" s="240"/>
      <c r="L1560" s="244"/>
      <c r="M1560" s="245"/>
      <c r="N1560" s="246"/>
      <c r="O1560" s="246"/>
      <c r="P1560" s="246"/>
      <c r="Q1560" s="246"/>
      <c r="R1560" s="246"/>
      <c r="S1560" s="246"/>
      <c r="T1560" s="247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8" t="s">
        <v>161</v>
      </c>
      <c r="AU1560" s="248" t="s">
        <v>86</v>
      </c>
      <c r="AV1560" s="13" t="s">
        <v>14</v>
      </c>
      <c r="AW1560" s="13" t="s">
        <v>33</v>
      </c>
      <c r="AX1560" s="13" t="s">
        <v>77</v>
      </c>
      <c r="AY1560" s="248" t="s">
        <v>145</v>
      </c>
    </row>
    <row r="1561" s="14" customFormat="1">
      <c r="A1561" s="14"/>
      <c r="B1561" s="249"/>
      <c r="C1561" s="250"/>
      <c r="D1561" s="232" t="s">
        <v>161</v>
      </c>
      <c r="E1561" s="251" t="s">
        <v>1</v>
      </c>
      <c r="F1561" s="252" t="s">
        <v>1194</v>
      </c>
      <c r="G1561" s="250"/>
      <c r="H1561" s="253">
        <v>1.6799999999999999</v>
      </c>
      <c r="I1561" s="254"/>
      <c r="J1561" s="250"/>
      <c r="K1561" s="250"/>
      <c r="L1561" s="255"/>
      <c r="M1561" s="256"/>
      <c r="N1561" s="257"/>
      <c r="O1561" s="257"/>
      <c r="P1561" s="257"/>
      <c r="Q1561" s="257"/>
      <c r="R1561" s="257"/>
      <c r="S1561" s="257"/>
      <c r="T1561" s="258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9" t="s">
        <v>161</v>
      </c>
      <c r="AU1561" s="259" t="s">
        <v>86</v>
      </c>
      <c r="AV1561" s="14" t="s">
        <v>86</v>
      </c>
      <c r="AW1561" s="14" t="s">
        <v>33</v>
      </c>
      <c r="AX1561" s="14" t="s">
        <v>77</v>
      </c>
      <c r="AY1561" s="259" t="s">
        <v>145</v>
      </c>
    </row>
    <row r="1562" s="13" customFormat="1">
      <c r="A1562" s="13"/>
      <c r="B1562" s="239"/>
      <c r="C1562" s="240"/>
      <c r="D1562" s="232" t="s">
        <v>161</v>
      </c>
      <c r="E1562" s="241" t="s">
        <v>1</v>
      </c>
      <c r="F1562" s="242" t="s">
        <v>263</v>
      </c>
      <c r="G1562" s="240"/>
      <c r="H1562" s="241" t="s">
        <v>1</v>
      </c>
      <c r="I1562" s="243"/>
      <c r="J1562" s="240"/>
      <c r="K1562" s="240"/>
      <c r="L1562" s="244"/>
      <c r="M1562" s="245"/>
      <c r="N1562" s="246"/>
      <c r="O1562" s="246"/>
      <c r="P1562" s="246"/>
      <c r="Q1562" s="246"/>
      <c r="R1562" s="246"/>
      <c r="S1562" s="246"/>
      <c r="T1562" s="247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8" t="s">
        <v>161</v>
      </c>
      <c r="AU1562" s="248" t="s">
        <v>86</v>
      </c>
      <c r="AV1562" s="13" t="s">
        <v>14</v>
      </c>
      <c r="AW1562" s="13" t="s">
        <v>33</v>
      </c>
      <c r="AX1562" s="13" t="s">
        <v>77</v>
      </c>
      <c r="AY1562" s="248" t="s">
        <v>145</v>
      </c>
    </row>
    <row r="1563" s="14" customFormat="1">
      <c r="A1563" s="14"/>
      <c r="B1563" s="249"/>
      <c r="C1563" s="250"/>
      <c r="D1563" s="232" t="s">
        <v>161</v>
      </c>
      <c r="E1563" s="251" t="s">
        <v>1</v>
      </c>
      <c r="F1563" s="252" t="s">
        <v>1194</v>
      </c>
      <c r="G1563" s="250"/>
      <c r="H1563" s="253">
        <v>1.6799999999999999</v>
      </c>
      <c r="I1563" s="254"/>
      <c r="J1563" s="250"/>
      <c r="K1563" s="250"/>
      <c r="L1563" s="255"/>
      <c r="M1563" s="256"/>
      <c r="N1563" s="257"/>
      <c r="O1563" s="257"/>
      <c r="P1563" s="257"/>
      <c r="Q1563" s="257"/>
      <c r="R1563" s="257"/>
      <c r="S1563" s="257"/>
      <c r="T1563" s="25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9" t="s">
        <v>161</v>
      </c>
      <c r="AU1563" s="259" t="s">
        <v>86</v>
      </c>
      <c r="AV1563" s="14" t="s">
        <v>86</v>
      </c>
      <c r="AW1563" s="14" t="s">
        <v>33</v>
      </c>
      <c r="AX1563" s="14" t="s">
        <v>77</v>
      </c>
      <c r="AY1563" s="259" t="s">
        <v>145</v>
      </c>
    </row>
    <row r="1564" s="14" customFormat="1">
      <c r="A1564" s="14"/>
      <c r="B1564" s="249"/>
      <c r="C1564" s="250"/>
      <c r="D1564" s="232" t="s">
        <v>161</v>
      </c>
      <c r="E1564" s="251" t="s">
        <v>1</v>
      </c>
      <c r="F1564" s="252" t="s">
        <v>1194</v>
      </c>
      <c r="G1564" s="250"/>
      <c r="H1564" s="253">
        <v>1.6799999999999999</v>
      </c>
      <c r="I1564" s="254"/>
      <c r="J1564" s="250"/>
      <c r="K1564" s="250"/>
      <c r="L1564" s="255"/>
      <c r="M1564" s="256"/>
      <c r="N1564" s="257"/>
      <c r="O1564" s="257"/>
      <c r="P1564" s="257"/>
      <c r="Q1564" s="257"/>
      <c r="R1564" s="257"/>
      <c r="S1564" s="257"/>
      <c r="T1564" s="25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9" t="s">
        <v>161</v>
      </c>
      <c r="AU1564" s="259" t="s">
        <v>86</v>
      </c>
      <c r="AV1564" s="14" t="s">
        <v>86</v>
      </c>
      <c r="AW1564" s="14" t="s">
        <v>33</v>
      </c>
      <c r="AX1564" s="14" t="s">
        <v>77</v>
      </c>
      <c r="AY1564" s="259" t="s">
        <v>145</v>
      </c>
    </row>
    <row r="1565" s="13" customFormat="1">
      <c r="A1565" s="13"/>
      <c r="B1565" s="239"/>
      <c r="C1565" s="240"/>
      <c r="D1565" s="232" t="s">
        <v>161</v>
      </c>
      <c r="E1565" s="241" t="s">
        <v>1</v>
      </c>
      <c r="F1565" s="242" t="s">
        <v>265</v>
      </c>
      <c r="G1565" s="240"/>
      <c r="H1565" s="241" t="s">
        <v>1</v>
      </c>
      <c r="I1565" s="243"/>
      <c r="J1565" s="240"/>
      <c r="K1565" s="240"/>
      <c r="L1565" s="244"/>
      <c r="M1565" s="245"/>
      <c r="N1565" s="246"/>
      <c r="O1565" s="246"/>
      <c r="P1565" s="246"/>
      <c r="Q1565" s="246"/>
      <c r="R1565" s="246"/>
      <c r="S1565" s="246"/>
      <c r="T1565" s="24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8" t="s">
        <v>161</v>
      </c>
      <c r="AU1565" s="248" t="s">
        <v>86</v>
      </c>
      <c r="AV1565" s="13" t="s">
        <v>14</v>
      </c>
      <c r="AW1565" s="13" t="s">
        <v>33</v>
      </c>
      <c r="AX1565" s="13" t="s">
        <v>77</v>
      </c>
      <c r="AY1565" s="248" t="s">
        <v>145</v>
      </c>
    </row>
    <row r="1566" s="14" customFormat="1">
      <c r="A1566" s="14"/>
      <c r="B1566" s="249"/>
      <c r="C1566" s="250"/>
      <c r="D1566" s="232" t="s">
        <v>161</v>
      </c>
      <c r="E1566" s="251" t="s">
        <v>1</v>
      </c>
      <c r="F1566" s="252" t="s">
        <v>1196</v>
      </c>
      <c r="G1566" s="250"/>
      <c r="H1566" s="253">
        <v>1.7150000000000001</v>
      </c>
      <c r="I1566" s="254"/>
      <c r="J1566" s="250"/>
      <c r="K1566" s="250"/>
      <c r="L1566" s="255"/>
      <c r="M1566" s="256"/>
      <c r="N1566" s="257"/>
      <c r="O1566" s="257"/>
      <c r="P1566" s="257"/>
      <c r="Q1566" s="257"/>
      <c r="R1566" s="257"/>
      <c r="S1566" s="257"/>
      <c r="T1566" s="25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9" t="s">
        <v>161</v>
      </c>
      <c r="AU1566" s="259" t="s">
        <v>86</v>
      </c>
      <c r="AV1566" s="14" t="s">
        <v>86</v>
      </c>
      <c r="AW1566" s="14" t="s">
        <v>33</v>
      </c>
      <c r="AX1566" s="14" t="s">
        <v>77</v>
      </c>
      <c r="AY1566" s="259" t="s">
        <v>145</v>
      </c>
    </row>
    <row r="1567" s="13" customFormat="1">
      <c r="A1567" s="13"/>
      <c r="B1567" s="239"/>
      <c r="C1567" s="240"/>
      <c r="D1567" s="232" t="s">
        <v>161</v>
      </c>
      <c r="E1567" s="241" t="s">
        <v>1</v>
      </c>
      <c r="F1567" s="242" t="s">
        <v>246</v>
      </c>
      <c r="G1567" s="240"/>
      <c r="H1567" s="241" t="s">
        <v>1</v>
      </c>
      <c r="I1567" s="243"/>
      <c r="J1567" s="240"/>
      <c r="K1567" s="240"/>
      <c r="L1567" s="244"/>
      <c r="M1567" s="245"/>
      <c r="N1567" s="246"/>
      <c r="O1567" s="246"/>
      <c r="P1567" s="246"/>
      <c r="Q1567" s="246"/>
      <c r="R1567" s="246"/>
      <c r="S1567" s="246"/>
      <c r="T1567" s="247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8" t="s">
        <v>161</v>
      </c>
      <c r="AU1567" s="248" t="s">
        <v>86</v>
      </c>
      <c r="AV1567" s="13" t="s">
        <v>14</v>
      </c>
      <c r="AW1567" s="13" t="s">
        <v>33</v>
      </c>
      <c r="AX1567" s="13" t="s">
        <v>77</v>
      </c>
      <c r="AY1567" s="248" t="s">
        <v>145</v>
      </c>
    </row>
    <row r="1568" s="14" customFormat="1">
      <c r="A1568" s="14"/>
      <c r="B1568" s="249"/>
      <c r="C1568" s="250"/>
      <c r="D1568" s="232" t="s">
        <v>161</v>
      </c>
      <c r="E1568" s="251" t="s">
        <v>1</v>
      </c>
      <c r="F1568" s="252" t="s">
        <v>1196</v>
      </c>
      <c r="G1568" s="250"/>
      <c r="H1568" s="253">
        <v>1.7150000000000001</v>
      </c>
      <c r="I1568" s="254"/>
      <c r="J1568" s="250"/>
      <c r="K1568" s="250"/>
      <c r="L1568" s="255"/>
      <c r="M1568" s="256"/>
      <c r="N1568" s="257"/>
      <c r="O1568" s="257"/>
      <c r="P1568" s="257"/>
      <c r="Q1568" s="257"/>
      <c r="R1568" s="257"/>
      <c r="S1568" s="257"/>
      <c r="T1568" s="258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9" t="s">
        <v>161</v>
      </c>
      <c r="AU1568" s="259" t="s">
        <v>86</v>
      </c>
      <c r="AV1568" s="14" t="s">
        <v>86</v>
      </c>
      <c r="AW1568" s="14" t="s">
        <v>33</v>
      </c>
      <c r="AX1568" s="14" t="s">
        <v>77</v>
      </c>
      <c r="AY1568" s="259" t="s">
        <v>145</v>
      </c>
    </row>
    <row r="1569" s="15" customFormat="1">
      <c r="A1569" s="15"/>
      <c r="B1569" s="260"/>
      <c r="C1569" s="261"/>
      <c r="D1569" s="232" t="s">
        <v>161</v>
      </c>
      <c r="E1569" s="262" t="s">
        <v>1</v>
      </c>
      <c r="F1569" s="263" t="s">
        <v>165</v>
      </c>
      <c r="G1569" s="261"/>
      <c r="H1569" s="264">
        <v>11.76</v>
      </c>
      <c r="I1569" s="265"/>
      <c r="J1569" s="261"/>
      <c r="K1569" s="261"/>
      <c r="L1569" s="266"/>
      <c r="M1569" s="267"/>
      <c r="N1569" s="268"/>
      <c r="O1569" s="268"/>
      <c r="P1569" s="268"/>
      <c r="Q1569" s="268"/>
      <c r="R1569" s="268"/>
      <c r="S1569" s="268"/>
      <c r="T1569" s="269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0" t="s">
        <v>161</v>
      </c>
      <c r="AU1569" s="270" t="s">
        <v>86</v>
      </c>
      <c r="AV1569" s="15" t="s">
        <v>155</v>
      </c>
      <c r="AW1569" s="15" t="s">
        <v>33</v>
      </c>
      <c r="AX1569" s="15" t="s">
        <v>14</v>
      </c>
      <c r="AY1569" s="270" t="s">
        <v>145</v>
      </c>
    </row>
    <row r="1570" s="2" customFormat="1" ht="24.15" customHeight="1">
      <c r="A1570" s="39"/>
      <c r="B1570" s="40"/>
      <c r="C1570" s="219" t="s">
        <v>1203</v>
      </c>
      <c r="D1570" s="219" t="s">
        <v>150</v>
      </c>
      <c r="E1570" s="220" t="s">
        <v>1204</v>
      </c>
      <c r="F1570" s="221" t="s">
        <v>1205</v>
      </c>
      <c r="G1570" s="222" t="s">
        <v>175</v>
      </c>
      <c r="H1570" s="223">
        <v>11.76</v>
      </c>
      <c r="I1570" s="224"/>
      <c r="J1570" s="225">
        <f>ROUND(I1570*H1570,2)</f>
        <v>0</v>
      </c>
      <c r="K1570" s="221" t="s">
        <v>154</v>
      </c>
      <c r="L1570" s="45"/>
      <c r="M1570" s="226" t="s">
        <v>1</v>
      </c>
      <c r="N1570" s="227" t="s">
        <v>42</v>
      </c>
      <c r="O1570" s="92"/>
      <c r="P1570" s="228">
        <f>O1570*H1570</f>
        <v>0</v>
      </c>
      <c r="Q1570" s="228">
        <v>0.00012</v>
      </c>
      <c r="R1570" s="228">
        <f>Q1570*H1570</f>
        <v>0.0014112</v>
      </c>
      <c r="S1570" s="228">
        <v>0</v>
      </c>
      <c r="T1570" s="229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0" t="s">
        <v>296</v>
      </c>
      <c r="AT1570" s="230" t="s">
        <v>150</v>
      </c>
      <c r="AU1570" s="230" t="s">
        <v>86</v>
      </c>
      <c r="AY1570" s="18" t="s">
        <v>145</v>
      </c>
      <c r="BE1570" s="231">
        <f>IF(N1570="základní",J1570,0)</f>
        <v>0</v>
      </c>
      <c r="BF1570" s="231">
        <f>IF(N1570="snížená",J1570,0)</f>
        <v>0</v>
      </c>
      <c r="BG1570" s="231">
        <f>IF(N1570="zákl. přenesená",J1570,0)</f>
        <v>0</v>
      </c>
      <c r="BH1570" s="231">
        <f>IF(N1570="sníž. přenesená",J1570,0)</f>
        <v>0</v>
      </c>
      <c r="BI1570" s="231">
        <f>IF(N1570="nulová",J1570,0)</f>
        <v>0</v>
      </c>
      <c r="BJ1570" s="18" t="s">
        <v>14</v>
      </c>
      <c r="BK1570" s="231">
        <f>ROUND(I1570*H1570,2)</f>
        <v>0</v>
      </c>
      <c r="BL1570" s="18" t="s">
        <v>296</v>
      </c>
      <c r="BM1570" s="230" t="s">
        <v>1206</v>
      </c>
    </row>
    <row r="1571" s="2" customFormat="1">
      <c r="A1571" s="39"/>
      <c r="B1571" s="40"/>
      <c r="C1571" s="41"/>
      <c r="D1571" s="232" t="s">
        <v>157</v>
      </c>
      <c r="E1571" s="41"/>
      <c r="F1571" s="233" t="s">
        <v>1207</v>
      </c>
      <c r="G1571" s="41"/>
      <c r="H1571" s="41"/>
      <c r="I1571" s="234"/>
      <c r="J1571" s="41"/>
      <c r="K1571" s="41"/>
      <c r="L1571" s="45"/>
      <c r="M1571" s="235"/>
      <c r="N1571" s="236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157</v>
      </c>
      <c r="AU1571" s="18" t="s">
        <v>86</v>
      </c>
    </row>
    <row r="1572" s="2" customFormat="1">
      <c r="A1572" s="39"/>
      <c r="B1572" s="40"/>
      <c r="C1572" s="41"/>
      <c r="D1572" s="237" t="s">
        <v>159</v>
      </c>
      <c r="E1572" s="41"/>
      <c r="F1572" s="238" t="s">
        <v>1208</v>
      </c>
      <c r="G1572" s="41"/>
      <c r="H1572" s="41"/>
      <c r="I1572" s="234"/>
      <c r="J1572" s="41"/>
      <c r="K1572" s="41"/>
      <c r="L1572" s="45"/>
      <c r="M1572" s="235"/>
      <c r="N1572" s="236"/>
      <c r="O1572" s="92"/>
      <c r="P1572" s="92"/>
      <c r="Q1572" s="92"/>
      <c r="R1572" s="92"/>
      <c r="S1572" s="92"/>
      <c r="T1572" s="9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159</v>
      </c>
      <c r="AU1572" s="18" t="s">
        <v>86</v>
      </c>
    </row>
    <row r="1573" s="13" customFormat="1">
      <c r="A1573" s="13"/>
      <c r="B1573" s="239"/>
      <c r="C1573" s="240"/>
      <c r="D1573" s="232" t="s">
        <v>161</v>
      </c>
      <c r="E1573" s="241" t="s">
        <v>1</v>
      </c>
      <c r="F1573" s="242" t="s">
        <v>162</v>
      </c>
      <c r="G1573" s="240"/>
      <c r="H1573" s="241" t="s">
        <v>1</v>
      </c>
      <c r="I1573" s="243"/>
      <c r="J1573" s="240"/>
      <c r="K1573" s="240"/>
      <c r="L1573" s="244"/>
      <c r="M1573" s="245"/>
      <c r="N1573" s="246"/>
      <c r="O1573" s="246"/>
      <c r="P1573" s="246"/>
      <c r="Q1573" s="246"/>
      <c r="R1573" s="246"/>
      <c r="S1573" s="246"/>
      <c r="T1573" s="247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8" t="s">
        <v>161</v>
      </c>
      <c r="AU1573" s="248" t="s">
        <v>86</v>
      </c>
      <c r="AV1573" s="13" t="s">
        <v>14</v>
      </c>
      <c r="AW1573" s="13" t="s">
        <v>33</v>
      </c>
      <c r="AX1573" s="13" t="s">
        <v>77</v>
      </c>
      <c r="AY1573" s="248" t="s">
        <v>145</v>
      </c>
    </row>
    <row r="1574" s="13" customFormat="1">
      <c r="A1574" s="13"/>
      <c r="B1574" s="239"/>
      <c r="C1574" s="240"/>
      <c r="D1574" s="232" t="s">
        <v>161</v>
      </c>
      <c r="E1574" s="241" t="s">
        <v>1</v>
      </c>
      <c r="F1574" s="242" t="s">
        <v>179</v>
      </c>
      <c r="G1574" s="240"/>
      <c r="H1574" s="241" t="s">
        <v>1</v>
      </c>
      <c r="I1574" s="243"/>
      <c r="J1574" s="240"/>
      <c r="K1574" s="240"/>
      <c r="L1574" s="244"/>
      <c r="M1574" s="245"/>
      <c r="N1574" s="246"/>
      <c r="O1574" s="246"/>
      <c r="P1574" s="246"/>
      <c r="Q1574" s="246"/>
      <c r="R1574" s="246"/>
      <c r="S1574" s="246"/>
      <c r="T1574" s="247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8" t="s">
        <v>161</v>
      </c>
      <c r="AU1574" s="248" t="s">
        <v>86</v>
      </c>
      <c r="AV1574" s="13" t="s">
        <v>14</v>
      </c>
      <c r="AW1574" s="13" t="s">
        <v>33</v>
      </c>
      <c r="AX1574" s="13" t="s">
        <v>77</v>
      </c>
      <c r="AY1574" s="248" t="s">
        <v>145</v>
      </c>
    </row>
    <row r="1575" s="14" customFormat="1">
      <c r="A1575" s="14"/>
      <c r="B1575" s="249"/>
      <c r="C1575" s="250"/>
      <c r="D1575" s="232" t="s">
        <v>161</v>
      </c>
      <c r="E1575" s="251" t="s">
        <v>1</v>
      </c>
      <c r="F1575" s="252" t="s">
        <v>1194</v>
      </c>
      <c r="G1575" s="250"/>
      <c r="H1575" s="253">
        <v>1.6799999999999999</v>
      </c>
      <c r="I1575" s="254"/>
      <c r="J1575" s="250"/>
      <c r="K1575" s="250"/>
      <c r="L1575" s="255"/>
      <c r="M1575" s="256"/>
      <c r="N1575" s="257"/>
      <c r="O1575" s="257"/>
      <c r="P1575" s="257"/>
      <c r="Q1575" s="257"/>
      <c r="R1575" s="257"/>
      <c r="S1575" s="257"/>
      <c r="T1575" s="25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9" t="s">
        <v>161</v>
      </c>
      <c r="AU1575" s="259" t="s">
        <v>86</v>
      </c>
      <c r="AV1575" s="14" t="s">
        <v>86</v>
      </c>
      <c r="AW1575" s="14" t="s">
        <v>33</v>
      </c>
      <c r="AX1575" s="14" t="s">
        <v>77</v>
      </c>
      <c r="AY1575" s="259" t="s">
        <v>145</v>
      </c>
    </row>
    <row r="1576" s="13" customFormat="1">
      <c r="A1576" s="13"/>
      <c r="B1576" s="239"/>
      <c r="C1576" s="240"/>
      <c r="D1576" s="232" t="s">
        <v>161</v>
      </c>
      <c r="E1576" s="241" t="s">
        <v>1</v>
      </c>
      <c r="F1576" s="242" t="s">
        <v>258</v>
      </c>
      <c r="G1576" s="240"/>
      <c r="H1576" s="241" t="s">
        <v>1</v>
      </c>
      <c r="I1576" s="243"/>
      <c r="J1576" s="240"/>
      <c r="K1576" s="240"/>
      <c r="L1576" s="244"/>
      <c r="M1576" s="245"/>
      <c r="N1576" s="246"/>
      <c r="O1576" s="246"/>
      <c r="P1576" s="246"/>
      <c r="Q1576" s="246"/>
      <c r="R1576" s="246"/>
      <c r="S1576" s="246"/>
      <c r="T1576" s="247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8" t="s">
        <v>161</v>
      </c>
      <c r="AU1576" s="248" t="s">
        <v>86</v>
      </c>
      <c r="AV1576" s="13" t="s">
        <v>14</v>
      </c>
      <c r="AW1576" s="13" t="s">
        <v>33</v>
      </c>
      <c r="AX1576" s="13" t="s">
        <v>77</v>
      </c>
      <c r="AY1576" s="248" t="s">
        <v>145</v>
      </c>
    </row>
    <row r="1577" s="14" customFormat="1">
      <c r="A1577" s="14"/>
      <c r="B1577" s="249"/>
      <c r="C1577" s="250"/>
      <c r="D1577" s="232" t="s">
        <v>161</v>
      </c>
      <c r="E1577" s="251" t="s">
        <v>1</v>
      </c>
      <c r="F1577" s="252" t="s">
        <v>1195</v>
      </c>
      <c r="G1577" s="250"/>
      <c r="H1577" s="253">
        <v>1.6100000000000001</v>
      </c>
      <c r="I1577" s="254"/>
      <c r="J1577" s="250"/>
      <c r="K1577" s="250"/>
      <c r="L1577" s="255"/>
      <c r="M1577" s="256"/>
      <c r="N1577" s="257"/>
      <c r="O1577" s="257"/>
      <c r="P1577" s="257"/>
      <c r="Q1577" s="257"/>
      <c r="R1577" s="257"/>
      <c r="S1577" s="257"/>
      <c r="T1577" s="25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9" t="s">
        <v>161</v>
      </c>
      <c r="AU1577" s="259" t="s">
        <v>86</v>
      </c>
      <c r="AV1577" s="14" t="s">
        <v>86</v>
      </c>
      <c r="AW1577" s="14" t="s">
        <v>33</v>
      </c>
      <c r="AX1577" s="14" t="s">
        <v>77</v>
      </c>
      <c r="AY1577" s="259" t="s">
        <v>145</v>
      </c>
    </row>
    <row r="1578" s="13" customFormat="1">
      <c r="A1578" s="13"/>
      <c r="B1578" s="239"/>
      <c r="C1578" s="240"/>
      <c r="D1578" s="232" t="s">
        <v>161</v>
      </c>
      <c r="E1578" s="241" t="s">
        <v>1</v>
      </c>
      <c r="F1578" s="242" t="s">
        <v>245</v>
      </c>
      <c r="G1578" s="240"/>
      <c r="H1578" s="241" t="s">
        <v>1</v>
      </c>
      <c r="I1578" s="243"/>
      <c r="J1578" s="240"/>
      <c r="K1578" s="240"/>
      <c r="L1578" s="244"/>
      <c r="M1578" s="245"/>
      <c r="N1578" s="246"/>
      <c r="O1578" s="246"/>
      <c r="P1578" s="246"/>
      <c r="Q1578" s="246"/>
      <c r="R1578" s="246"/>
      <c r="S1578" s="246"/>
      <c r="T1578" s="247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8" t="s">
        <v>161</v>
      </c>
      <c r="AU1578" s="248" t="s">
        <v>86</v>
      </c>
      <c r="AV1578" s="13" t="s">
        <v>14</v>
      </c>
      <c r="AW1578" s="13" t="s">
        <v>33</v>
      </c>
      <c r="AX1578" s="13" t="s">
        <v>77</v>
      </c>
      <c r="AY1578" s="248" t="s">
        <v>145</v>
      </c>
    </row>
    <row r="1579" s="14" customFormat="1">
      <c r="A1579" s="14"/>
      <c r="B1579" s="249"/>
      <c r="C1579" s="250"/>
      <c r="D1579" s="232" t="s">
        <v>161</v>
      </c>
      <c r="E1579" s="251" t="s">
        <v>1</v>
      </c>
      <c r="F1579" s="252" t="s">
        <v>1194</v>
      </c>
      <c r="G1579" s="250"/>
      <c r="H1579" s="253">
        <v>1.6799999999999999</v>
      </c>
      <c r="I1579" s="254"/>
      <c r="J1579" s="250"/>
      <c r="K1579" s="250"/>
      <c r="L1579" s="255"/>
      <c r="M1579" s="256"/>
      <c r="N1579" s="257"/>
      <c r="O1579" s="257"/>
      <c r="P1579" s="257"/>
      <c r="Q1579" s="257"/>
      <c r="R1579" s="257"/>
      <c r="S1579" s="257"/>
      <c r="T1579" s="25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9" t="s">
        <v>161</v>
      </c>
      <c r="AU1579" s="259" t="s">
        <v>86</v>
      </c>
      <c r="AV1579" s="14" t="s">
        <v>86</v>
      </c>
      <c r="AW1579" s="14" t="s">
        <v>33</v>
      </c>
      <c r="AX1579" s="14" t="s">
        <v>77</v>
      </c>
      <c r="AY1579" s="259" t="s">
        <v>145</v>
      </c>
    </row>
    <row r="1580" s="13" customFormat="1">
      <c r="A1580" s="13"/>
      <c r="B1580" s="239"/>
      <c r="C1580" s="240"/>
      <c r="D1580" s="232" t="s">
        <v>161</v>
      </c>
      <c r="E1580" s="241" t="s">
        <v>1</v>
      </c>
      <c r="F1580" s="242" t="s">
        <v>263</v>
      </c>
      <c r="G1580" s="240"/>
      <c r="H1580" s="241" t="s">
        <v>1</v>
      </c>
      <c r="I1580" s="243"/>
      <c r="J1580" s="240"/>
      <c r="K1580" s="240"/>
      <c r="L1580" s="244"/>
      <c r="M1580" s="245"/>
      <c r="N1580" s="246"/>
      <c r="O1580" s="246"/>
      <c r="P1580" s="246"/>
      <c r="Q1580" s="246"/>
      <c r="R1580" s="246"/>
      <c r="S1580" s="246"/>
      <c r="T1580" s="247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8" t="s">
        <v>161</v>
      </c>
      <c r="AU1580" s="248" t="s">
        <v>86</v>
      </c>
      <c r="AV1580" s="13" t="s">
        <v>14</v>
      </c>
      <c r="AW1580" s="13" t="s">
        <v>33</v>
      </c>
      <c r="AX1580" s="13" t="s">
        <v>77</v>
      </c>
      <c r="AY1580" s="248" t="s">
        <v>145</v>
      </c>
    </row>
    <row r="1581" s="14" customFormat="1">
      <c r="A1581" s="14"/>
      <c r="B1581" s="249"/>
      <c r="C1581" s="250"/>
      <c r="D1581" s="232" t="s">
        <v>161</v>
      </c>
      <c r="E1581" s="251" t="s">
        <v>1</v>
      </c>
      <c r="F1581" s="252" t="s">
        <v>1194</v>
      </c>
      <c r="G1581" s="250"/>
      <c r="H1581" s="253">
        <v>1.6799999999999999</v>
      </c>
      <c r="I1581" s="254"/>
      <c r="J1581" s="250"/>
      <c r="K1581" s="250"/>
      <c r="L1581" s="255"/>
      <c r="M1581" s="256"/>
      <c r="N1581" s="257"/>
      <c r="O1581" s="257"/>
      <c r="P1581" s="257"/>
      <c r="Q1581" s="257"/>
      <c r="R1581" s="257"/>
      <c r="S1581" s="257"/>
      <c r="T1581" s="25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9" t="s">
        <v>161</v>
      </c>
      <c r="AU1581" s="259" t="s">
        <v>86</v>
      </c>
      <c r="AV1581" s="14" t="s">
        <v>86</v>
      </c>
      <c r="AW1581" s="14" t="s">
        <v>33</v>
      </c>
      <c r="AX1581" s="14" t="s">
        <v>77</v>
      </c>
      <c r="AY1581" s="259" t="s">
        <v>145</v>
      </c>
    </row>
    <row r="1582" s="14" customFormat="1">
      <c r="A1582" s="14"/>
      <c r="B1582" s="249"/>
      <c r="C1582" s="250"/>
      <c r="D1582" s="232" t="s">
        <v>161</v>
      </c>
      <c r="E1582" s="251" t="s">
        <v>1</v>
      </c>
      <c r="F1582" s="252" t="s">
        <v>1194</v>
      </c>
      <c r="G1582" s="250"/>
      <c r="H1582" s="253">
        <v>1.6799999999999999</v>
      </c>
      <c r="I1582" s="254"/>
      <c r="J1582" s="250"/>
      <c r="K1582" s="250"/>
      <c r="L1582" s="255"/>
      <c r="M1582" s="256"/>
      <c r="N1582" s="257"/>
      <c r="O1582" s="257"/>
      <c r="P1582" s="257"/>
      <c r="Q1582" s="257"/>
      <c r="R1582" s="257"/>
      <c r="S1582" s="257"/>
      <c r="T1582" s="25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9" t="s">
        <v>161</v>
      </c>
      <c r="AU1582" s="259" t="s">
        <v>86</v>
      </c>
      <c r="AV1582" s="14" t="s">
        <v>86</v>
      </c>
      <c r="AW1582" s="14" t="s">
        <v>33</v>
      </c>
      <c r="AX1582" s="14" t="s">
        <v>77</v>
      </c>
      <c r="AY1582" s="259" t="s">
        <v>145</v>
      </c>
    </row>
    <row r="1583" s="13" customFormat="1">
      <c r="A1583" s="13"/>
      <c r="B1583" s="239"/>
      <c r="C1583" s="240"/>
      <c r="D1583" s="232" t="s">
        <v>161</v>
      </c>
      <c r="E1583" s="241" t="s">
        <v>1</v>
      </c>
      <c r="F1583" s="242" t="s">
        <v>265</v>
      </c>
      <c r="G1583" s="240"/>
      <c r="H1583" s="241" t="s">
        <v>1</v>
      </c>
      <c r="I1583" s="243"/>
      <c r="J1583" s="240"/>
      <c r="K1583" s="240"/>
      <c r="L1583" s="244"/>
      <c r="M1583" s="245"/>
      <c r="N1583" s="246"/>
      <c r="O1583" s="246"/>
      <c r="P1583" s="246"/>
      <c r="Q1583" s="246"/>
      <c r="R1583" s="246"/>
      <c r="S1583" s="246"/>
      <c r="T1583" s="247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8" t="s">
        <v>161</v>
      </c>
      <c r="AU1583" s="248" t="s">
        <v>86</v>
      </c>
      <c r="AV1583" s="13" t="s">
        <v>14</v>
      </c>
      <c r="AW1583" s="13" t="s">
        <v>33</v>
      </c>
      <c r="AX1583" s="13" t="s">
        <v>77</v>
      </c>
      <c r="AY1583" s="248" t="s">
        <v>145</v>
      </c>
    </row>
    <row r="1584" s="14" customFormat="1">
      <c r="A1584" s="14"/>
      <c r="B1584" s="249"/>
      <c r="C1584" s="250"/>
      <c r="D1584" s="232" t="s">
        <v>161</v>
      </c>
      <c r="E1584" s="251" t="s">
        <v>1</v>
      </c>
      <c r="F1584" s="252" t="s">
        <v>1196</v>
      </c>
      <c r="G1584" s="250"/>
      <c r="H1584" s="253">
        <v>1.7150000000000001</v>
      </c>
      <c r="I1584" s="254"/>
      <c r="J1584" s="250"/>
      <c r="K1584" s="250"/>
      <c r="L1584" s="255"/>
      <c r="M1584" s="256"/>
      <c r="N1584" s="257"/>
      <c r="O1584" s="257"/>
      <c r="P1584" s="257"/>
      <c r="Q1584" s="257"/>
      <c r="R1584" s="257"/>
      <c r="S1584" s="257"/>
      <c r="T1584" s="25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9" t="s">
        <v>161</v>
      </c>
      <c r="AU1584" s="259" t="s">
        <v>86</v>
      </c>
      <c r="AV1584" s="14" t="s">
        <v>86</v>
      </c>
      <c r="AW1584" s="14" t="s">
        <v>33</v>
      </c>
      <c r="AX1584" s="14" t="s">
        <v>77</v>
      </c>
      <c r="AY1584" s="259" t="s">
        <v>145</v>
      </c>
    </row>
    <row r="1585" s="13" customFormat="1">
      <c r="A1585" s="13"/>
      <c r="B1585" s="239"/>
      <c r="C1585" s="240"/>
      <c r="D1585" s="232" t="s">
        <v>161</v>
      </c>
      <c r="E1585" s="241" t="s">
        <v>1</v>
      </c>
      <c r="F1585" s="242" t="s">
        <v>246</v>
      </c>
      <c r="G1585" s="240"/>
      <c r="H1585" s="241" t="s">
        <v>1</v>
      </c>
      <c r="I1585" s="243"/>
      <c r="J1585" s="240"/>
      <c r="K1585" s="240"/>
      <c r="L1585" s="244"/>
      <c r="M1585" s="245"/>
      <c r="N1585" s="246"/>
      <c r="O1585" s="246"/>
      <c r="P1585" s="246"/>
      <c r="Q1585" s="246"/>
      <c r="R1585" s="246"/>
      <c r="S1585" s="246"/>
      <c r="T1585" s="247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8" t="s">
        <v>161</v>
      </c>
      <c r="AU1585" s="248" t="s">
        <v>86</v>
      </c>
      <c r="AV1585" s="13" t="s">
        <v>14</v>
      </c>
      <c r="AW1585" s="13" t="s">
        <v>33</v>
      </c>
      <c r="AX1585" s="13" t="s">
        <v>77</v>
      </c>
      <c r="AY1585" s="248" t="s">
        <v>145</v>
      </c>
    </row>
    <row r="1586" s="14" customFormat="1">
      <c r="A1586" s="14"/>
      <c r="B1586" s="249"/>
      <c r="C1586" s="250"/>
      <c r="D1586" s="232" t="s">
        <v>161</v>
      </c>
      <c r="E1586" s="251" t="s">
        <v>1</v>
      </c>
      <c r="F1586" s="252" t="s">
        <v>1196</v>
      </c>
      <c r="G1586" s="250"/>
      <c r="H1586" s="253">
        <v>1.7150000000000001</v>
      </c>
      <c r="I1586" s="254"/>
      <c r="J1586" s="250"/>
      <c r="K1586" s="250"/>
      <c r="L1586" s="255"/>
      <c r="M1586" s="256"/>
      <c r="N1586" s="257"/>
      <c r="O1586" s="257"/>
      <c r="P1586" s="257"/>
      <c r="Q1586" s="257"/>
      <c r="R1586" s="257"/>
      <c r="S1586" s="257"/>
      <c r="T1586" s="25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9" t="s">
        <v>161</v>
      </c>
      <c r="AU1586" s="259" t="s">
        <v>86</v>
      </c>
      <c r="AV1586" s="14" t="s">
        <v>86</v>
      </c>
      <c r="AW1586" s="14" t="s">
        <v>33</v>
      </c>
      <c r="AX1586" s="14" t="s">
        <v>77</v>
      </c>
      <c r="AY1586" s="259" t="s">
        <v>145</v>
      </c>
    </row>
    <row r="1587" s="15" customFormat="1">
      <c r="A1587" s="15"/>
      <c r="B1587" s="260"/>
      <c r="C1587" s="261"/>
      <c r="D1587" s="232" t="s">
        <v>161</v>
      </c>
      <c r="E1587" s="262" t="s">
        <v>1</v>
      </c>
      <c r="F1587" s="263" t="s">
        <v>165</v>
      </c>
      <c r="G1587" s="261"/>
      <c r="H1587" s="264">
        <v>11.76</v>
      </c>
      <c r="I1587" s="265"/>
      <c r="J1587" s="261"/>
      <c r="K1587" s="261"/>
      <c r="L1587" s="266"/>
      <c r="M1587" s="267"/>
      <c r="N1587" s="268"/>
      <c r="O1587" s="268"/>
      <c r="P1587" s="268"/>
      <c r="Q1587" s="268"/>
      <c r="R1587" s="268"/>
      <c r="S1587" s="268"/>
      <c r="T1587" s="269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70" t="s">
        <v>161</v>
      </c>
      <c r="AU1587" s="270" t="s">
        <v>86</v>
      </c>
      <c r="AV1587" s="15" t="s">
        <v>155</v>
      </c>
      <c r="AW1587" s="15" t="s">
        <v>33</v>
      </c>
      <c r="AX1587" s="15" t="s">
        <v>14</v>
      </c>
      <c r="AY1587" s="270" t="s">
        <v>145</v>
      </c>
    </row>
    <row r="1588" s="2" customFormat="1" ht="24.15" customHeight="1">
      <c r="A1588" s="39"/>
      <c r="B1588" s="40"/>
      <c r="C1588" s="219" t="s">
        <v>1209</v>
      </c>
      <c r="D1588" s="219" t="s">
        <v>150</v>
      </c>
      <c r="E1588" s="220" t="s">
        <v>1210</v>
      </c>
      <c r="F1588" s="221" t="s">
        <v>1211</v>
      </c>
      <c r="G1588" s="222" t="s">
        <v>175</v>
      </c>
      <c r="H1588" s="223">
        <v>118.693</v>
      </c>
      <c r="I1588" s="224"/>
      <c r="J1588" s="225">
        <f>ROUND(I1588*H1588,2)</f>
        <v>0</v>
      </c>
      <c r="K1588" s="221" t="s">
        <v>154</v>
      </c>
      <c r="L1588" s="45"/>
      <c r="M1588" s="226" t="s">
        <v>1</v>
      </c>
      <c r="N1588" s="227" t="s">
        <v>42</v>
      </c>
      <c r="O1588" s="92"/>
      <c r="P1588" s="228">
        <f>O1588*H1588</f>
        <v>0</v>
      </c>
      <c r="Q1588" s="228">
        <v>0.00020000000000000001</v>
      </c>
      <c r="R1588" s="228">
        <f>Q1588*H1588</f>
        <v>0.023738600000000002</v>
      </c>
      <c r="S1588" s="228">
        <v>0</v>
      </c>
      <c r="T1588" s="229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30" t="s">
        <v>296</v>
      </c>
      <c r="AT1588" s="230" t="s">
        <v>150</v>
      </c>
      <c r="AU1588" s="230" t="s">
        <v>86</v>
      </c>
      <c r="AY1588" s="18" t="s">
        <v>145</v>
      </c>
      <c r="BE1588" s="231">
        <f>IF(N1588="základní",J1588,0)</f>
        <v>0</v>
      </c>
      <c r="BF1588" s="231">
        <f>IF(N1588="snížená",J1588,0)</f>
        <v>0</v>
      </c>
      <c r="BG1588" s="231">
        <f>IF(N1588="zákl. přenesená",J1588,0)</f>
        <v>0</v>
      </c>
      <c r="BH1588" s="231">
        <f>IF(N1588="sníž. přenesená",J1588,0)</f>
        <v>0</v>
      </c>
      <c r="BI1588" s="231">
        <f>IF(N1588="nulová",J1588,0)</f>
        <v>0</v>
      </c>
      <c r="BJ1588" s="18" t="s">
        <v>14</v>
      </c>
      <c r="BK1588" s="231">
        <f>ROUND(I1588*H1588,2)</f>
        <v>0</v>
      </c>
      <c r="BL1588" s="18" t="s">
        <v>296</v>
      </c>
      <c r="BM1588" s="230" t="s">
        <v>1212</v>
      </c>
    </row>
    <row r="1589" s="2" customFormat="1">
      <c r="A1589" s="39"/>
      <c r="B1589" s="40"/>
      <c r="C1589" s="41"/>
      <c r="D1589" s="232" t="s">
        <v>157</v>
      </c>
      <c r="E1589" s="41"/>
      <c r="F1589" s="233" t="s">
        <v>1213</v>
      </c>
      <c r="G1589" s="41"/>
      <c r="H1589" s="41"/>
      <c r="I1589" s="234"/>
      <c r="J1589" s="41"/>
      <c r="K1589" s="41"/>
      <c r="L1589" s="45"/>
      <c r="M1589" s="235"/>
      <c r="N1589" s="236"/>
      <c r="O1589" s="92"/>
      <c r="P1589" s="92"/>
      <c r="Q1589" s="92"/>
      <c r="R1589" s="92"/>
      <c r="S1589" s="92"/>
      <c r="T1589" s="9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157</v>
      </c>
      <c r="AU1589" s="18" t="s">
        <v>86</v>
      </c>
    </row>
    <row r="1590" s="2" customFormat="1">
      <c r="A1590" s="39"/>
      <c r="B1590" s="40"/>
      <c r="C1590" s="41"/>
      <c r="D1590" s="237" t="s">
        <v>159</v>
      </c>
      <c r="E1590" s="41"/>
      <c r="F1590" s="238" t="s">
        <v>1214</v>
      </c>
      <c r="G1590" s="41"/>
      <c r="H1590" s="41"/>
      <c r="I1590" s="234"/>
      <c r="J1590" s="41"/>
      <c r="K1590" s="41"/>
      <c r="L1590" s="45"/>
      <c r="M1590" s="235"/>
      <c r="N1590" s="236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159</v>
      </c>
      <c r="AU1590" s="18" t="s">
        <v>86</v>
      </c>
    </row>
    <row r="1591" s="13" customFormat="1">
      <c r="A1591" s="13"/>
      <c r="B1591" s="239"/>
      <c r="C1591" s="240"/>
      <c r="D1591" s="232" t="s">
        <v>161</v>
      </c>
      <c r="E1591" s="241" t="s">
        <v>1</v>
      </c>
      <c r="F1591" s="242" t="s">
        <v>162</v>
      </c>
      <c r="G1591" s="240"/>
      <c r="H1591" s="241" t="s">
        <v>1</v>
      </c>
      <c r="I1591" s="243"/>
      <c r="J1591" s="240"/>
      <c r="K1591" s="240"/>
      <c r="L1591" s="244"/>
      <c r="M1591" s="245"/>
      <c r="N1591" s="246"/>
      <c r="O1591" s="246"/>
      <c r="P1591" s="246"/>
      <c r="Q1591" s="246"/>
      <c r="R1591" s="246"/>
      <c r="S1591" s="246"/>
      <c r="T1591" s="247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8" t="s">
        <v>161</v>
      </c>
      <c r="AU1591" s="248" t="s">
        <v>86</v>
      </c>
      <c r="AV1591" s="13" t="s">
        <v>14</v>
      </c>
      <c r="AW1591" s="13" t="s">
        <v>33</v>
      </c>
      <c r="AX1591" s="13" t="s">
        <v>77</v>
      </c>
      <c r="AY1591" s="248" t="s">
        <v>145</v>
      </c>
    </row>
    <row r="1592" s="13" customFormat="1">
      <c r="A1592" s="13"/>
      <c r="B1592" s="239"/>
      <c r="C1592" s="240"/>
      <c r="D1592" s="232" t="s">
        <v>161</v>
      </c>
      <c r="E1592" s="241" t="s">
        <v>1</v>
      </c>
      <c r="F1592" s="242" t="s">
        <v>245</v>
      </c>
      <c r="G1592" s="240"/>
      <c r="H1592" s="241" t="s">
        <v>1</v>
      </c>
      <c r="I1592" s="243"/>
      <c r="J1592" s="240"/>
      <c r="K1592" s="240"/>
      <c r="L1592" s="244"/>
      <c r="M1592" s="245"/>
      <c r="N1592" s="246"/>
      <c r="O1592" s="246"/>
      <c r="P1592" s="246"/>
      <c r="Q1592" s="246"/>
      <c r="R1592" s="246"/>
      <c r="S1592" s="246"/>
      <c r="T1592" s="247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8" t="s">
        <v>161</v>
      </c>
      <c r="AU1592" s="248" t="s">
        <v>86</v>
      </c>
      <c r="AV1592" s="13" t="s">
        <v>14</v>
      </c>
      <c r="AW1592" s="13" t="s">
        <v>33</v>
      </c>
      <c r="AX1592" s="13" t="s">
        <v>77</v>
      </c>
      <c r="AY1592" s="248" t="s">
        <v>145</v>
      </c>
    </row>
    <row r="1593" s="14" customFormat="1">
      <c r="A1593" s="14"/>
      <c r="B1593" s="249"/>
      <c r="C1593" s="250"/>
      <c r="D1593" s="232" t="s">
        <v>161</v>
      </c>
      <c r="E1593" s="251" t="s">
        <v>1</v>
      </c>
      <c r="F1593" s="252" t="s">
        <v>1215</v>
      </c>
      <c r="G1593" s="250"/>
      <c r="H1593" s="253">
        <v>40</v>
      </c>
      <c r="I1593" s="254"/>
      <c r="J1593" s="250"/>
      <c r="K1593" s="250"/>
      <c r="L1593" s="255"/>
      <c r="M1593" s="256"/>
      <c r="N1593" s="257"/>
      <c r="O1593" s="257"/>
      <c r="P1593" s="257"/>
      <c r="Q1593" s="257"/>
      <c r="R1593" s="257"/>
      <c r="S1593" s="257"/>
      <c r="T1593" s="25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9" t="s">
        <v>161</v>
      </c>
      <c r="AU1593" s="259" t="s">
        <v>86</v>
      </c>
      <c r="AV1593" s="14" t="s">
        <v>86</v>
      </c>
      <c r="AW1593" s="14" t="s">
        <v>33</v>
      </c>
      <c r="AX1593" s="14" t="s">
        <v>77</v>
      </c>
      <c r="AY1593" s="259" t="s">
        <v>145</v>
      </c>
    </row>
    <row r="1594" s="14" customFormat="1">
      <c r="A1594" s="14"/>
      <c r="B1594" s="249"/>
      <c r="C1594" s="250"/>
      <c r="D1594" s="232" t="s">
        <v>161</v>
      </c>
      <c r="E1594" s="251" t="s">
        <v>1</v>
      </c>
      <c r="F1594" s="252" t="s">
        <v>1216</v>
      </c>
      <c r="G1594" s="250"/>
      <c r="H1594" s="253">
        <v>2.8250000000000002</v>
      </c>
      <c r="I1594" s="254"/>
      <c r="J1594" s="250"/>
      <c r="K1594" s="250"/>
      <c r="L1594" s="255"/>
      <c r="M1594" s="256"/>
      <c r="N1594" s="257"/>
      <c r="O1594" s="257"/>
      <c r="P1594" s="257"/>
      <c r="Q1594" s="257"/>
      <c r="R1594" s="257"/>
      <c r="S1594" s="257"/>
      <c r="T1594" s="25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9" t="s">
        <v>161</v>
      </c>
      <c r="AU1594" s="259" t="s">
        <v>86</v>
      </c>
      <c r="AV1594" s="14" t="s">
        <v>86</v>
      </c>
      <c r="AW1594" s="14" t="s">
        <v>33</v>
      </c>
      <c r="AX1594" s="14" t="s">
        <v>77</v>
      </c>
      <c r="AY1594" s="259" t="s">
        <v>145</v>
      </c>
    </row>
    <row r="1595" s="14" customFormat="1">
      <c r="A1595" s="14"/>
      <c r="B1595" s="249"/>
      <c r="C1595" s="250"/>
      <c r="D1595" s="232" t="s">
        <v>161</v>
      </c>
      <c r="E1595" s="251" t="s">
        <v>1</v>
      </c>
      <c r="F1595" s="252" t="s">
        <v>1217</v>
      </c>
      <c r="G1595" s="250"/>
      <c r="H1595" s="253">
        <v>1.1399999999999999</v>
      </c>
      <c r="I1595" s="254"/>
      <c r="J1595" s="250"/>
      <c r="K1595" s="250"/>
      <c r="L1595" s="255"/>
      <c r="M1595" s="256"/>
      <c r="N1595" s="257"/>
      <c r="O1595" s="257"/>
      <c r="P1595" s="257"/>
      <c r="Q1595" s="257"/>
      <c r="R1595" s="257"/>
      <c r="S1595" s="257"/>
      <c r="T1595" s="25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9" t="s">
        <v>161</v>
      </c>
      <c r="AU1595" s="259" t="s">
        <v>86</v>
      </c>
      <c r="AV1595" s="14" t="s">
        <v>86</v>
      </c>
      <c r="AW1595" s="14" t="s">
        <v>33</v>
      </c>
      <c r="AX1595" s="14" t="s">
        <v>77</v>
      </c>
      <c r="AY1595" s="259" t="s">
        <v>145</v>
      </c>
    </row>
    <row r="1596" s="14" customFormat="1">
      <c r="A1596" s="14"/>
      <c r="B1596" s="249"/>
      <c r="C1596" s="250"/>
      <c r="D1596" s="232" t="s">
        <v>161</v>
      </c>
      <c r="E1596" s="251" t="s">
        <v>1</v>
      </c>
      <c r="F1596" s="252" t="s">
        <v>1218</v>
      </c>
      <c r="G1596" s="250"/>
      <c r="H1596" s="253">
        <v>-4.7279999999999998</v>
      </c>
      <c r="I1596" s="254"/>
      <c r="J1596" s="250"/>
      <c r="K1596" s="250"/>
      <c r="L1596" s="255"/>
      <c r="M1596" s="256"/>
      <c r="N1596" s="257"/>
      <c r="O1596" s="257"/>
      <c r="P1596" s="257"/>
      <c r="Q1596" s="257"/>
      <c r="R1596" s="257"/>
      <c r="S1596" s="257"/>
      <c r="T1596" s="25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9" t="s">
        <v>161</v>
      </c>
      <c r="AU1596" s="259" t="s">
        <v>86</v>
      </c>
      <c r="AV1596" s="14" t="s">
        <v>86</v>
      </c>
      <c r="AW1596" s="14" t="s">
        <v>33</v>
      </c>
      <c r="AX1596" s="14" t="s">
        <v>77</v>
      </c>
      <c r="AY1596" s="259" t="s">
        <v>145</v>
      </c>
    </row>
    <row r="1597" s="14" customFormat="1">
      <c r="A1597" s="14"/>
      <c r="B1597" s="249"/>
      <c r="C1597" s="250"/>
      <c r="D1597" s="232" t="s">
        <v>161</v>
      </c>
      <c r="E1597" s="251" t="s">
        <v>1</v>
      </c>
      <c r="F1597" s="252" t="s">
        <v>1219</v>
      </c>
      <c r="G1597" s="250"/>
      <c r="H1597" s="253">
        <v>-3.5459999999999998</v>
      </c>
      <c r="I1597" s="254"/>
      <c r="J1597" s="250"/>
      <c r="K1597" s="250"/>
      <c r="L1597" s="255"/>
      <c r="M1597" s="256"/>
      <c r="N1597" s="257"/>
      <c r="O1597" s="257"/>
      <c r="P1597" s="257"/>
      <c r="Q1597" s="257"/>
      <c r="R1597" s="257"/>
      <c r="S1597" s="257"/>
      <c r="T1597" s="25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9" t="s">
        <v>161</v>
      </c>
      <c r="AU1597" s="259" t="s">
        <v>86</v>
      </c>
      <c r="AV1597" s="14" t="s">
        <v>86</v>
      </c>
      <c r="AW1597" s="14" t="s">
        <v>33</v>
      </c>
      <c r="AX1597" s="14" t="s">
        <v>77</v>
      </c>
      <c r="AY1597" s="259" t="s">
        <v>145</v>
      </c>
    </row>
    <row r="1598" s="14" customFormat="1">
      <c r="A1598" s="14"/>
      <c r="B1598" s="249"/>
      <c r="C1598" s="250"/>
      <c r="D1598" s="232" t="s">
        <v>161</v>
      </c>
      <c r="E1598" s="251" t="s">
        <v>1</v>
      </c>
      <c r="F1598" s="252" t="s">
        <v>1220</v>
      </c>
      <c r="G1598" s="250"/>
      <c r="H1598" s="253">
        <v>-4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9" t="s">
        <v>161</v>
      </c>
      <c r="AU1598" s="259" t="s">
        <v>86</v>
      </c>
      <c r="AV1598" s="14" t="s">
        <v>86</v>
      </c>
      <c r="AW1598" s="14" t="s">
        <v>33</v>
      </c>
      <c r="AX1598" s="14" t="s">
        <v>77</v>
      </c>
      <c r="AY1598" s="259" t="s">
        <v>145</v>
      </c>
    </row>
    <row r="1599" s="16" customFormat="1">
      <c r="A1599" s="16"/>
      <c r="B1599" s="271"/>
      <c r="C1599" s="272"/>
      <c r="D1599" s="232" t="s">
        <v>161</v>
      </c>
      <c r="E1599" s="273" t="s">
        <v>1</v>
      </c>
      <c r="F1599" s="274" t="s">
        <v>244</v>
      </c>
      <c r="G1599" s="272"/>
      <c r="H1599" s="275">
        <v>31.691000000000003</v>
      </c>
      <c r="I1599" s="276"/>
      <c r="J1599" s="272"/>
      <c r="K1599" s="272"/>
      <c r="L1599" s="277"/>
      <c r="M1599" s="278"/>
      <c r="N1599" s="279"/>
      <c r="O1599" s="279"/>
      <c r="P1599" s="279"/>
      <c r="Q1599" s="279"/>
      <c r="R1599" s="279"/>
      <c r="S1599" s="279"/>
      <c r="T1599" s="280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1" t="s">
        <v>161</v>
      </c>
      <c r="AU1599" s="281" t="s">
        <v>86</v>
      </c>
      <c r="AV1599" s="16" t="s">
        <v>146</v>
      </c>
      <c r="AW1599" s="16" t="s">
        <v>33</v>
      </c>
      <c r="AX1599" s="16" t="s">
        <v>77</v>
      </c>
      <c r="AY1599" s="281" t="s">
        <v>145</v>
      </c>
    </row>
    <row r="1600" s="13" customFormat="1">
      <c r="A1600" s="13"/>
      <c r="B1600" s="239"/>
      <c r="C1600" s="240"/>
      <c r="D1600" s="232" t="s">
        <v>161</v>
      </c>
      <c r="E1600" s="241" t="s">
        <v>1</v>
      </c>
      <c r="F1600" s="242" t="s">
        <v>263</v>
      </c>
      <c r="G1600" s="240"/>
      <c r="H1600" s="241" t="s">
        <v>1</v>
      </c>
      <c r="I1600" s="243"/>
      <c r="J1600" s="240"/>
      <c r="K1600" s="240"/>
      <c r="L1600" s="244"/>
      <c r="M1600" s="245"/>
      <c r="N1600" s="246"/>
      <c r="O1600" s="246"/>
      <c r="P1600" s="246"/>
      <c r="Q1600" s="246"/>
      <c r="R1600" s="246"/>
      <c r="S1600" s="246"/>
      <c r="T1600" s="247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8" t="s">
        <v>161</v>
      </c>
      <c r="AU1600" s="248" t="s">
        <v>86</v>
      </c>
      <c r="AV1600" s="13" t="s">
        <v>14</v>
      </c>
      <c r="AW1600" s="13" t="s">
        <v>33</v>
      </c>
      <c r="AX1600" s="13" t="s">
        <v>77</v>
      </c>
      <c r="AY1600" s="248" t="s">
        <v>145</v>
      </c>
    </row>
    <row r="1601" s="14" customFormat="1">
      <c r="A1601" s="14"/>
      <c r="B1601" s="249"/>
      <c r="C1601" s="250"/>
      <c r="D1601" s="232" t="s">
        <v>161</v>
      </c>
      <c r="E1601" s="251" t="s">
        <v>1</v>
      </c>
      <c r="F1601" s="252" t="s">
        <v>1221</v>
      </c>
      <c r="G1601" s="250"/>
      <c r="H1601" s="253">
        <v>35</v>
      </c>
      <c r="I1601" s="254"/>
      <c r="J1601" s="250"/>
      <c r="K1601" s="250"/>
      <c r="L1601" s="255"/>
      <c r="M1601" s="256"/>
      <c r="N1601" s="257"/>
      <c r="O1601" s="257"/>
      <c r="P1601" s="257"/>
      <c r="Q1601" s="257"/>
      <c r="R1601" s="257"/>
      <c r="S1601" s="257"/>
      <c r="T1601" s="25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9" t="s">
        <v>161</v>
      </c>
      <c r="AU1601" s="259" t="s">
        <v>86</v>
      </c>
      <c r="AV1601" s="14" t="s">
        <v>86</v>
      </c>
      <c r="AW1601" s="14" t="s">
        <v>33</v>
      </c>
      <c r="AX1601" s="14" t="s">
        <v>77</v>
      </c>
      <c r="AY1601" s="259" t="s">
        <v>145</v>
      </c>
    </row>
    <row r="1602" s="14" customFormat="1">
      <c r="A1602" s="14"/>
      <c r="B1602" s="249"/>
      <c r="C1602" s="250"/>
      <c r="D1602" s="232" t="s">
        <v>161</v>
      </c>
      <c r="E1602" s="251" t="s">
        <v>1</v>
      </c>
      <c r="F1602" s="252" t="s">
        <v>1222</v>
      </c>
      <c r="G1602" s="250"/>
      <c r="H1602" s="253">
        <v>3.0600000000000001</v>
      </c>
      <c r="I1602" s="254"/>
      <c r="J1602" s="250"/>
      <c r="K1602" s="250"/>
      <c r="L1602" s="255"/>
      <c r="M1602" s="256"/>
      <c r="N1602" s="257"/>
      <c r="O1602" s="257"/>
      <c r="P1602" s="257"/>
      <c r="Q1602" s="257"/>
      <c r="R1602" s="257"/>
      <c r="S1602" s="257"/>
      <c r="T1602" s="258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9" t="s">
        <v>161</v>
      </c>
      <c r="AU1602" s="259" t="s">
        <v>86</v>
      </c>
      <c r="AV1602" s="14" t="s">
        <v>86</v>
      </c>
      <c r="AW1602" s="14" t="s">
        <v>33</v>
      </c>
      <c r="AX1602" s="14" t="s">
        <v>77</v>
      </c>
      <c r="AY1602" s="259" t="s">
        <v>145</v>
      </c>
    </row>
    <row r="1603" s="14" customFormat="1">
      <c r="A1603" s="14"/>
      <c r="B1603" s="249"/>
      <c r="C1603" s="250"/>
      <c r="D1603" s="232" t="s">
        <v>161</v>
      </c>
      <c r="E1603" s="251" t="s">
        <v>1</v>
      </c>
      <c r="F1603" s="252" t="s">
        <v>1223</v>
      </c>
      <c r="G1603" s="250"/>
      <c r="H1603" s="253">
        <v>-3.1520000000000001</v>
      </c>
      <c r="I1603" s="254"/>
      <c r="J1603" s="250"/>
      <c r="K1603" s="250"/>
      <c r="L1603" s="255"/>
      <c r="M1603" s="256"/>
      <c r="N1603" s="257"/>
      <c r="O1603" s="257"/>
      <c r="P1603" s="257"/>
      <c r="Q1603" s="257"/>
      <c r="R1603" s="257"/>
      <c r="S1603" s="257"/>
      <c r="T1603" s="258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9" t="s">
        <v>161</v>
      </c>
      <c r="AU1603" s="259" t="s">
        <v>86</v>
      </c>
      <c r="AV1603" s="14" t="s">
        <v>86</v>
      </c>
      <c r="AW1603" s="14" t="s">
        <v>33</v>
      </c>
      <c r="AX1603" s="14" t="s">
        <v>77</v>
      </c>
      <c r="AY1603" s="259" t="s">
        <v>145</v>
      </c>
    </row>
    <row r="1604" s="14" customFormat="1">
      <c r="A1604" s="14"/>
      <c r="B1604" s="249"/>
      <c r="C1604" s="250"/>
      <c r="D1604" s="232" t="s">
        <v>161</v>
      </c>
      <c r="E1604" s="251" t="s">
        <v>1</v>
      </c>
      <c r="F1604" s="252" t="s">
        <v>1224</v>
      </c>
      <c r="G1604" s="250"/>
      <c r="H1604" s="253">
        <v>-4</v>
      </c>
      <c r="I1604" s="254"/>
      <c r="J1604" s="250"/>
      <c r="K1604" s="250"/>
      <c r="L1604" s="255"/>
      <c r="M1604" s="256"/>
      <c r="N1604" s="257"/>
      <c r="O1604" s="257"/>
      <c r="P1604" s="257"/>
      <c r="Q1604" s="257"/>
      <c r="R1604" s="257"/>
      <c r="S1604" s="257"/>
      <c r="T1604" s="25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9" t="s">
        <v>161</v>
      </c>
      <c r="AU1604" s="259" t="s">
        <v>86</v>
      </c>
      <c r="AV1604" s="14" t="s">
        <v>86</v>
      </c>
      <c r="AW1604" s="14" t="s">
        <v>33</v>
      </c>
      <c r="AX1604" s="14" t="s">
        <v>77</v>
      </c>
      <c r="AY1604" s="259" t="s">
        <v>145</v>
      </c>
    </row>
    <row r="1605" s="16" customFormat="1">
      <c r="A1605" s="16"/>
      <c r="B1605" s="271"/>
      <c r="C1605" s="272"/>
      <c r="D1605" s="232" t="s">
        <v>161</v>
      </c>
      <c r="E1605" s="273" t="s">
        <v>1</v>
      </c>
      <c r="F1605" s="274" t="s">
        <v>244</v>
      </c>
      <c r="G1605" s="272"/>
      <c r="H1605" s="275">
        <v>30.908000000000001</v>
      </c>
      <c r="I1605" s="276"/>
      <c r="J1605" s="272"/>
      <c r="K1605" s="272"/>
      <c r="L1605" s="277"/>
      <c r="M1605" s="278"/>
      <c r="N1605" s="279"/>
      <c r="O1605" s="279"/>
      <c r="P1605" s="279"/>
      <c r="Q1605" s="279"/>
      <c r="R1605" s="279"/>
      <c r="S1605" s="279"/>
      <c r="T1605" s="280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81" t="s">
        <v>161</v>
      </c>
      <c r="AU1605" s="281" t="s">
        <v>86</v>
      </c>
      <c r="AV1605" s="16" t="s">
        <v>146</v>
      </c>
      <c r="AW1605" s="16" t="s">
        <v>33</v>
      </c>
      <c r="AX1605" s="16" t="s">
        <v>77</v>
      </c>
      <c r="AY1605" s="281" t="s">
        <v>145</v>
      </c>
    </row>
    <row r="1606" s="13" customFormat="1">
      <c r="A1606" s="13"/>
      <c r="B1606" s="239"/>
      <c r="C1606" s="240"/>
      <c r="D1606" s="232" t="s">
        <v>161</v>
      </c>
      <c r="E1606" s="241" t="s">
        <v>1</v>
      </c>
      <c r="F1606" s="242" t="s">
        <v>265</v>
      </c>
      <c r="G1606" s="240"/>
      <c r="H1606" s="241" t="s">
        <v>1</v>
      </c>
      <c r="I1606" s="243"/>
      <c r="J1606" s="240"/>
      <c r="K1606" s="240"/>
      <c r="L1606" s="244"/>
      <c r="M1606" s="245"/>
      <c r="N1606" s="246"/>
      <c r="O1606" s="246"/>
      <c r="P1606" s="246"/>
      <c r="Q1606" s="246"/>
      <c r="R1606" s="246"/>
      <c r="S1606" s="246"/>
      <c r="T1606" s="247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8" t="s">
        <v>161</v>
      </c>
      <c r="AU1606" s="248" t="s">
        <v>86</v>
      </c>
      <c r="AV1606" s="13" t="s">
        <v>14</v>
      </c>
      <c r="AW1606" s="13" t="s">
        <v>33</v>
      </c>
      <c r="AX1606" s="13" t="s">
        <v>77</v>
      </c>
      <c r="AY1606" s="248" t="s">
        <v>145</v>
      </c>
    </row>
    <row r="1607" s="14" customFormat="1">
      <c r="A1607" s="14"/>
      <c r="B1607" s="249"/>
      <c r="C1607" s="250"/>
      <c r="D1607" s="232" t="s">
        <v>161</v>
      </c>
      <c r="E1607" s="251" t="s">
        <v>1</v>
      </c>
      <c r="F1607" s="252" t="s">
        <v>1225</v>
      </c>
      <c r="G1607" s="250"/>
      <c r="H1607" s="253">
        <v>14.699999999999999</v>
      </c>
      <c r="I1607" s="254"/>
      <c r="J1607" s="250"/>
      <c r="K1607" s="250"/>
      <c r="L1607" s="255"/>
      <c r="M1607" s="256"/>
      <c r="N1607" s="257"/>
      <c r="O1607" s="257"/>
      <c r="P1607" s="257"/>
      <c r="Q1607" s="257"/>
      <c r="R1607" s="257"/>
      <c r="S1607" s="257"/>
      <c r="T1607" s="25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9" t="s">
        <v>161</v>
      </c>
      <c r="AU1607" s="259" t="s">
        <v>86</v>
      </c>
      <c r="AV1607" s="14" t="s">
        <v>86</v>
      </c>
      <c r="AW1607" s="14" t="s">
        <v>33</v>
      </c>
      <c r="AX1607" s="14" t="s">
        <v>77</v>
      </c>
      <c r="AY1607" s="259" t="s">
        <v>145</v>
      </c>
    </row>
    <row r="1608" s="14" customFormat="1">
      <c r="A1608" s="14"/>
      <c r="B1608" s="249"/>
      <c r="C1608" s="250"/>
      <c r="D1608" s="232" t="s">
        <v>161</v>
      </c>
      <c r="E1608" s="251" t="s">
        <v>1</v>
      </c>
      <c r="F1608" s="252" t="s">
        <v>1216</v>
      </c>
      <c r="G1608" s="250"/>
      <c r="H1608" s="253">
        <v>2.8250000000000002</v>
      </c>
      <c r="I1608" s="254"/>
      <c r="J1608" s="250"/>
      <c r="K1608" s="250"/>
      <c r="L1608" s="255"/>
      <c r="M1608" s="256"/>
      <c r="N1608" s="257"/>
      <c r="O1608" s="257"/>
      <c r="P1608" s="257"/>
      <c r="Q1608" s="257"/>
      <c r="R1608" s="257"/>
      <c r="S1608" s="257"/>
      <c r="T1608" s="258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9" t="s">
        <v>161</v>
      </c>
      <c r="AU1608" s="259" t="s">
        <v>86</v>
      </c>
      <c r="AV1608" s="14" t="s">
        <v>86</v>
      </c>
      <c r="AW1608" s="14" t="s">
        <v>33</v>
      </c>
      <c r="AX1608" s="14" t="s">
        <v>77</v>
      </c>
      <c r="AY1608" s="259" t="s">
        <v>145</v>
      </c>
    </row>
    <row r="1609" s="14" customFormat="1">
      <c r="A1609" s="14"/>
      <c r="B1609" s="249"/>
      <c r="C1609" s="250"/>
      <c r="D1609" s="232" t="s">
        <v>161</v>
      </c>
      <c r="E1609" s="251" t="s">
        <v>1</v>
      </c>
      <c r="F1609" s="252" t="s">
        <v>1217</v>
      </c>
      <c r="G1609" s="250"/>
      <c r="H1609" s="253">
        <v>1.1399999999999999</v>
      </c>
      <c r="I1609" s="254"/>
      <c r="J1609" s="250"/>
      <c r="K1609" s="250"/>
      <c r="L1609" s="255"/>
      <c r="M1609" s="256"/>
      <c r="N1609" s="257"/>
      <c r="O1609" s="257"/>
      <c r="P1609" s="257"/>
      <c r="Q1609" s="257"/>
      <c r="R1609" s="257"/>
      <c r="S1609" s="257"/>
      <c r="T1609" s="25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9" t="s">
        <v>161</v>
      </c>
      <c r="AU1609" s="259" t="s">
        <v>86</v>
      </c>
      <c r="AV1609" s="14" t="s">
        <v>86</v>
      </c>
      <c r="AW1609" s="14" t="s">
        <v>33</v>
      </c>
      <c r="AX1609" s="14" t="s">
        <v>77</v>
      </c>
      <c r="AY1609" s="259" t="s">
        <v>145</v>
      </c>
    </row>
    <row r="1610" s="16" customFormat="1">
      <c r="A1610" s="16"/>
      <c r="B1610" s="271"/>
      <c r="C1610" s="272"/>
      <c r="D1610" s="232" t="s">
        <v>161</v>
      </c>
      <c r="E1610" s="273" t="s">
        <v>1</v>
      </c>
      <c r="F1610" s="274" t="s">
        <v>244</v>
      </c>
      <c r="G1610" s="272"/>
      <c r="H1610" s="275">
        <v>18.664999999999999</v>
      </c>
      <c r="I1610" s="276"/>
      <c r="J1610" s="272"/>
      <c r="K1610" s="272"/>
      <c r="L1610" s="277"/>
      <c r="M1610" s="278"/>
      <c r="N1610" s="279"/>
      <c r="O1610" s="279"/>
      <c r="P1610" s="279"/>
      <c r="Q1610" s="279"/>
      <c r="R1610" s="279"/>
      <c r="S1610" s="279"/>
      <c r="T1610" s="280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1" t="s">
        <v>161</v>
      </c>
      <c r="AU1610" s="281" t="s">
        <v>86</v>
      </c>
      <c r="AV1610" s="16" t="s">
        <v>146</v>
      </c>
      <c r="AW1610" s="16" t="s">
        <v>33</v>
      </c>
      <c r="AX1610" s="16" t="s">
        <v>77</v>
      </c>
      <c r="AY1610" s="281" t="s">
        <v>145</v>
      </c>
    </row>
    <row r="1611" s="13" customFormat="1">
      <c r="A1611" s="13"/>
      <c r="B1611" s="239"/>
      <c r="C1611" s="240"/>
      <c r="D1611" s="232" t="s">
        <v>161</v>
      </c>
      <c r="E1611" s="241" t="s">
        <v>1</v>
      </c>
      <c r="F1611" s="242" t="s">
        <v>246</v>
      </c>
      <c r="G1611" s="240"/>
      <c r="H1611" s="241" t="s">
        <v>1</v>
      </c>
      <c r="I1611" s="243"/>
      <c r="J1611" s="240"/>
      <c r="K1611" s="240"/>
      <c r="L1611" s="244"/>
      <c r="M1611" s="245"/>
      <c r="N1611" s="246"/>
      <c r="O1611" s="246"/>
      <c r="P1611" s="246"/>
      <c r="Q1611" s="246"/>
      <c r="R1611" s="246"/>
      <c r="S1611" s="246"/>
      <c r="T1611" s="24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8" t="s">
        <v>161</v>
      </c>
      <c r="AU1611" s="248" t="s">
        <v>86</v>
      </c>
      <c r="AV1611" s="13" t="s">
        <v>14</v>
      </c>
      <c r="AW1611" s="13" t="s">
        <v>33</v>
      </c>
      <c r="AX1611" s="13" t="s">
        <v>77</v>
      </c>
      <c r="AY1611" s="248" t="s">
        <v>145</v>
      </c>
    </row>
    <row r="1612" s="14" customFormat="1">
      <c r="A1612" s="14"/>
      <c r="B1612" s="249"/>
      <c r="C1612" s="250"/>
      <c r="D1612" s="232" t="s">
        <v>161</v>
      </c>
      <c r="E1612" s="251" t="s">
        <v>1</v>
      </c>
      <c r="F1612" s="252" t="s">
        <v>1226</v>
      </c>
      <c r="G1612" s="250"/>
      <c r="H1612" s="253">
        <v>41.100000000000001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9" t="s">
        <v>161</v>
      </c>
      <c r="AU1612" s="259" t="s">
        <v>86</v>
      </c>
      <c r="AV1612" s="14" t="s">
        <v>86</v>
      </c>
      <c r="AW1612" s="14" t="s">
        <v>33</v>
      </c>
      <c r="AX1612" s="14" t="s">
        <v>77</v>
      </c>
      <c r="AY1612" s="259" t="s">
        <v>145</v>
      </c>
    </row>
    <row r="1613" s="14" customFormat="1">
      <c r="A1613" s="14"/>
      <c r="B1613" s="249"/>
      <c r="C1613" s="250"/>
      <c r="D1613" s="232" t="s">
        <v>161</v>
      </c>
      <c r="E1613" s="251" t="s">
        <v>1</v>
      </c>
      <c r="F1613" s="252" t="s">
        <v>1227</v>
      </c>
      <c r="G1613" s="250"/>
      <c r="H1613" s="253">
        <v>3.4199999999999999</v>
      </c>
      <c r="I1613" s="254"/>
      <c r="J1613" s="250"/>
      <c r="K1613" s="250"/>
      <c r="L1613" s="255"/>
      <c r="M1613" s="256"/>
      <c r="N1613" s="257"/>
      <c r="O1613" s="257"/>
      <c r="P1613" s="257"/>
      <c r="Q1613" s="257"/>
      <c r="R1613" s="257"/>
      <c r="S1613" s="257"/>
      <c r="T1613" s="25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9" t="s">
        <v>161</v>
      </c>
      <c r="AU1613" s="259" t="s">
        <v>86</v>
      </c>
      <c r="AV1613" s="14" t="s">
        <v>86</v>
      </c>
      <c r="AW1613" s="14" t="s">
        <v>33</v>
      </c>
      <c r="AX1613" s="14" t="s">
        <v>77</v>
      </c>
      <c r="AY1613" s="259" t="s">
        <v>145</v>
      </c>
    </row>
    <row r="1614" s="14" customFormat="1">
      <c r="A1614" s="14"/>
      <c r="B1614" s="249"/>
      <c r="C1614" s="250"/>
      <c r="D1614" s="232" t="s">
        <v>161</v>
      </c>
      <c r="E1614" s="251" t="s">
        <v>1</v>
      </c>
      <c r="F1614" s="252" t="s">
        <v>1228</v>
      </c>
      <c r="G1614" s="250"/>
      <c r="H1614" s="253">
        <v>-1.891</v>
      </c>
      <c r="I1614" s="254"/>
      <c r="J1614" s="250"/>
      <c r="K1614" s="250"/>
      <c r="L1614" s="255"/>
      <c r="M1614" s="256"/>
      <c r="N1614" s="257"/>
      <c r="O1614" s="257"/>
      <c r="P1614" s="257"/>
      <c r="Q1614" s="257"/>
      <c r="R1614" s="257"/>
      <c r="S1614" s="257"/>
      <c r="T1614" s="25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9" t="s">
        <v>161</v>
      </c>
      <c r="AU1614" s="259" t="s">
        <v>86</v>
      </c>
      <c r="AV1614" s="14" t="s">
        <v>86</v>
      </c>
      <c r="AW1614" s="14" t="s">
        <v>33</v>
      </c>
      <c r="AX1614" s="14" t="s">
        <v>77</v>
      </c>
      <c r="AY1614" s="259" t="s">
        <v>145</v>
      </c>
    </row>
    <row r="1615" s="14" customFormat="1">
      <c r="A1615" s="14"/>
      <c r="B1615" s="249"/>
      <c r="C1615" s="250"/>
      <c r="D1615" s="232" t="s">
        <v>161</v>
      </c>
      <c r="E1615" s="251" t="s">
        <v>1</v>
      </c>
      <c r="F1615" s="252" t="s">
        <v>1229</v>
      </c>
      <c r="G1615" s="250"/>
      <c r="H1615" s="253">
        <v>-5.2000000000000002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161</v>
      </c>
      <c r="AU1615" s="259" t="s">
        <v>86</v>
      </c>
      <c r="AV1615" s="14" t="s">
        <v>86</v>
      </c>
      <c r="AW1615" s="14" t="s">
        <v>33</v>
      </c>
      <c r="AX1615" s="14" t="s">
        <v>77</v>
      </c>
      <c r="AY1615" s="259" t="s">
        <v>145</v>
      </c>
    </row>
    <row r="1616" s="16" customFormat="1">
      <c r="A1616" s="16"/>
      <c r="B1616" s="271"/>
      <c r="C1616" s="272"/>
      <c r="D1616" s="232" t="s">
        <v>161</v>
      </c>
      <c r="E1616" s="273" t="s">
        <v>1</v>
      </c>
      <c r="F1616" s="274" t="s">
        <v>244</v>
      </c>
      <c r="G1616" s="272"/>
      <c r="H1616" s="275">
        <v>37.429000000000002</v>
      </c>
      <c r="I1616" s="276"/>
      <c r="J1616" s="272"/>
      <c r="K1616" s="272"/>
      <c r="L1616" s="277"/>
      <c r="M1616" s="278"/>
      <c r="N1616" s="279"/>
      <c r="O1616" s="279"/>
      <c r="P1616" s="279"/>
      <c r="Q1616" s="279"/>
      <c r="R1616" s="279"/>
      <c r="S1616" s="279"/>
      <c r="T1616" s="280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81" t="s">
        <v>161</v>
      </c>
      <c r="AU1616" s="281" t="s">
        <v>86</v>
      </c>
      <c r="AV1616" s="16" t="s">
        <v>146</v>
      </c>
      <c r="AW1616" s="16" t="s">
        <v>33</v>
      </c>
      <c r="AX1616" s="16" t="s">
        <v>77</v>
      </c>
      <c r="AY1616" s="281" t="s">
        <v>145</v>
      </c>
    </row>
    <row r="1617" s="15" customFormat="1">
      <c r="A1617" s="15"/>
      <c r="B1617" s="260"/>
      <c r="C1617" s="261"/>
      <c r="D1617" s="232" t="s">
        <v>161</v>
      </c>
      <c r="E1617" s="262" t="s">
        <v>1</v>
      </c>
      <c r="F1617" s="263" t="s">
        <v>165</v>
      </c>
      <c r="G1617" s="261"/>
      <c r="H1617" s="264">
        <v>118.693</v>
      </c>
      <c r="I1617" s="265"/>
      <c r="J1617" s="261"/>
      <c r="K1617" s="261"/>
      <c r="L1617" s="266"/>
      <c r="M1617" s="267"/>
      <c r="N1617" s="268"/>
      <c r="O1617" s="268"/>
      <c r="P1617" s="268"/>
      <c r="Q1617" s="268"/>
      <c r="R1617" s="268"/>
      <c r="S1617" s="268"/>
      <c r="T1617" s="269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70" t="s">
        <v>161</v>
      </c>
      <c r="AU1617" s="270" t="s">
        <v>86</v>
      </c>
      <c r="AV1617" s="15" t="s">
        <v>155</v>
      </c>
      <c r="AW1617" s="15" t="s">
        <v>33</v>
      </c>
      <c r="AX1617" s="15" t="s">
        <v>14</v>
      </c>
      <c r="AY1617" s="270" t="s">
        <v>145</v>
      </c>
    </row>
    <row r="1618" s="2" customFormat="1" ht="24.15" customHeight="1">
      <c r="A1618" s="39"/>
      <c r="B1618" s="40"/>
      <c r="C1618" s="219" t="s">
        <v>1230</v>
      </c>
      <c r="D1618" s="219" t="s">
        <v>150</v>
      </c>
      <c r="E1618" s="220" t="s">
        <v>1231</v>
      </c>
      <c r="F1618" s="221" t="s">
        <v>1232</v>
      </c>
      <c r="G1618" s="222" t="s">
        <v>175</v>
      </c>
      <c r="H1618" s="223">
        <v>118.693</v>
      </c>
      <c r="I1618" s="224"/>
      <c r="J1618" s="225">
        <f>ROUND(I1618*H1618,2)</f>
        <v>0</v>
      </c>
      <c r="K1618" s="221" t="s">
        <v>154</v>
      </c>
      <c r="L1618" s="45"/>
      <c r="M1618" s="226" t="s">
        <v>1</v>
      </c>
      <c r="N1618" s="227" t="s">
        <v>42</v>
      </c>
      <c r="O1618" s="92"/>
      <c r="P1618" s="228">
        <f>O1618*H1618</f>
        <v>0</v>
      </c>
      <c r="Q1618" s="228">
        <v>0.00021000000000000001</v>
      </c>
      <c r="R1618" s="228">
        <f>Q1618*H1618</f>
        <v>0.024925530000000001</v>
      </c>
      <c r="S1618" s="228">
        <v>0</v>
      </c>
      <c r="T1618" s="229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30" t="s">
        <v>296</v>
      </c>
      <c r="AT1618" s="230" t="s">
        <v>150</v>
      </c>
      <c r="AU1618" s="230" t="s">
        <v>86</v>
      </c>
      <c r="AY1618" s="18" t="s">
        <v>145</v>
      </c>
      <c r="BE1618" s="231">
        <f>IF(N1618="základní",J1618,0)</f>
        <v>0</v>
      </c>
      <c r="BF1618" s="231">
        <f>IF(N1618="snížená",J1618,0)</f>
        <v>0</v>
      </c>
      <c r="BG1618" s="231">
        <f>IF(N1618="zákl. přenesená",J1618,0)</f>
        <v>0</v>
      </c>
      <c r="BH1618" s="231">
        <f>IF(N1618="sníž. přenesená",J1618,0)</f>
        <v>0</v>
      </c>
      <c r="BI1618" s="231">
        <f>IF(N1618="nulová",J1618,0)</f>
        <v>0</v>
      </c>
      <c r="BJ1618" s="18" t="s">
        <v>14</v>
      </c>
      <c r="BK1618" s="231">
        <f>ROUND(I1618*H1618,2)</f>
        <v>0</v>
      </c>
      <c r="BL1618" s="18" t="s">
        <v>296</v>
      </c>
      <c r="BM1618" s="230" t="s">
        <v>1233</v>
      </c>
    </row>
    <row r="1619" s="2" customFormat="1">
      <c r="A1619" s="39"/>
      <c r="B1619" s="40"/>
      <c r="C1619" s="41"/>
      <c r="D1619" s="232" t="s">
        <v>157</v>
      </c>
      <c r="E1619" s="41"/>
      <c r="F1619" s="233" t="s">
        <v>1234</v>
      </c>
      <c r="G1619" s="41"/>
      <c r="H1619" s="41"/>
      <c r="I1619" s="234"/>
      <c r="J1619" s="41"/>
      <c r="K1619" s="41"/>
      <c r="L1619" s="45"/>
      <c r="M1619" s="235"/>
      <c r="N1619" s="236"/>
      <c r="O1619" s="92"/>
      <c r="P1619" s="92"/>
      <c r="Q1619" s="92"/>
      <c r="R1619" s="92"/>
      <c r="S1619" s="92"/>
      <c r="T1619" s="93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T1619" s="18" t="s">
        <v>157</v>
      </c>
      <c r="AU1619" s="18" t="s">
        <v>86</v>
      </c>
    </row>
    <row r="1620" s="2" customFormat="1">
      <c r="A1620" s="39"/>
      <c r="B1620" s="40"/>
      <c r="C1620" s="41"/>
      <c r="D1620" s="237" t="s">
        <v>159</v>
      </c>
      <c r="E1620" s="41"/>
      <c r="F1620" s="238" t="s">
        <v>1235</v>
      </c>
      <c r="G1620" s="41"/>
      <c r="H1620" s="41"/>
      <c r="I1620" s="234"/>
      <c r="J1620" s="41"/>
      <c r="K1620" s="41"/>
      <c r="L1620" s="45"/>
      <c r="M1620" s="235"/>
      <c r="N1620" s="236"/>
      <c r="O1620" s="92"/>
      <c r="P1620" s="92"/>
      <c r="Q1620" s="92"/>
      <c r="R1620" s="92"/>
      <c r="S1620" s="92"/>
      <c r="T1620" s="9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159</v>
      </c>
      <c r="AU1620" s="18" t="s">
        <v>86</v>
      </c>
    </row>
    <row r="1621" s="13" customFormat="1">
      <c r="A1621" s="13"/>
      <c r="B1621" s="239"/>
      <c r="C1621" s="240"/>
      <c r="D1621" s="232" t="s">
        <v>161</v>
      </c>
      <c r="E1621" s="241" t="s">
        <v>1</v>
      </c>
      <c r="F1621" s="242" t="s">
        <v>162</v>
      </c>
      <c r="G1621" s="240"/>
      <c r="H1621" s="241" t="s">
        <v>1</v>
      </c>
      <c r="I1621" s="243"/>
      <c r="J1621" s="240"/>
      <c r="K1621" s="240"/>
      <c r="L1621" s="244"/>
      <c r="M1621" s="245"/>
      <c r="N1621" s="246"/>
      <c r="O1621" s="246"/>
      <c r="P1621" s="246"/>
      <c r="Q1621" s="246"/>
      <c r="R1621" s="246"/>
      <c r="S1621" s="246"/>
      <c r="T1621" s="247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8" t="s">
        <v>161</v>
      </c>
      <c r="AU1621" s="248" t="s">
        <v>86</v>
      </c>
      <c r="AV1621" s="13" t="s">
        <v>14</v>
      </c>
      <c r="AW1621" s="13" t="s">
        <v>33</v>
      </c>
      <c r="AX1621" s="13" t="s">
        <v>77</v>
      </c>
      <c r="AY1621" s="248" t="s">
        <v>145</v>
      </c>
    </row>
    <row r="1622" s="13" customFormat="1">
      <c r="A1622" s="13"/>
      <c r="B1622" s="239"/>
      <c r="C1622" s="240"/>
      <c r="D1622" s="232" t="s">
        <v>161</v>
      </c>
      <c r="E1622" s="241" t="s">
        <v>1</v>
      </c>
      <c r="F1622" s="242" t="s">
        <v>245</v>
      </c>
      <c r="G1622" s="240"/>
      <c r="H1622" s="241" t="s">
        <v>1</v>
      </c>
      <c r="I1622" s="243"/>
      <c r="J1622" s="240"/>
      <c r="K1622" s="240"/>
      <c r="L1622" s="244"/>
      <c r="M1622" s="245"/>
      <c r="N1622" s="246"/>
      <c r="O1622" s="246"/>
      <c r="P1622" s="246"/>
      <c r="Q1622" s="246"/>
      <c r="R1622" s="246"/>
      <c r="S1622" s="246"/>
      <c r="T1622" s="247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8" t="s">
        <v>161</v>
      </c>
      <c r="AU1622" s="248" t="s">
        <v>86</v>
      </c>
      <c r="AV1622" s="13" t="s">
        <v>14</v>
      </c>
      <c r="AW1622" s="13" t="s">
        <v>33</v>
      </c>
      <c r="AX1622" s="13" t="s">
        <v>77</v>
      </c>
      <c r="AY1622" s="248" t="s">
        <v>145</v>
      </c>
    </row>
    <row r="1623" s="14" customFormat="1">
      <c r="A1623" s="14"/>
      <c r="B1623" s="249"/>
      <c r="C1623" s="250"/>
      <c r="D1623" s="232" t="s">
        <v>161</v>
      </c>
      <c r="E1623" s="251" t="s">
        <v>1</v>
      </c>
      <c r="F1623" s="252" t="s">
        <v>1215</v>
      </c>
      <c r="G1623" s="250"/>
      <c r="H1623" s="253">
        <v>40</v>
      </c>
      <c r="I1623" s="254"/>
      <c r="J1623" s="250"/>
      <c r="K1623" s="250"/>
      <c r="L1623" s="255"/>
      <c r="M1623" s="256"/>
      <c r="N1623" s="257"/>
      <c r="O1623" s="257"/>
      <c r="P1623" s="257"/>
      <c r="Q1623" s="257"/>
      <c r="R1623" s="257"/>
      <c r="S1623" s="257"/>
      <c r="T1623" s="25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9" t="s">
        <v>161</v>
      </c>
      <c r="AU1623" s="259" t="s">
        <v>86</v>
      </c>
      <c r="AV1623" s="14" t="s">
        <v>86</v>
      </c>
      <c r="AW1623" s="14" t="s">
        <v>33</v>
      </c>
      <c r="AX1623" s="14" t="s">
        <v>77</v>
      </c>
      <c r="AY1623" s="259" t="s">
        <v>145</v>
      </c>
    </row>
    <row r="1624" s="14" customFormat="1">
      <c r="A1624" s="14"/>
      <c r="B1624" s="249"/>
      <c r="C1624" s="250"/>
      <c r="D1624" s="232" t="s">
        <v>161</v>
      </c>
      <c r="E1624" s="251" t="s">
        <v>1</v>
      </c>
      <c r="F1624" s="252" t="s">
        <v>1216</v>
      </c>
      <c r="G1624" s="250"/>
      <c r="H1624" s="253">
        <v>2.8250000000000002</v>
      </c>
      <c r="I1624" s="254"/>
      <c r="J1624" s="250"/>
      <c r="K1624" s="250"/>
      <c r="L1624" s="255"/>
      <c r="M1624" s="256"/>
      <c r="N1624" s="257"/>
      <c r="O1624" s="257"/>
      <c r="P1624" s="257"/>
      <c r="Q1624" s="257"/>
      <c r="R1624" s="257"/>
      <c r="S1624" s="257"/>
      <c r="T1624" s="25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9" t="s">
        <v>161</v>
      </c>
      <c r="AU1624" s="259" t="s">
        <v>86</v>
      </c>
      <c r="AV1624" s="14" t="s">
        <v>86</v>
      </c>
      <c r="AW1624" s="14" t="s">
        <v>33</v>
      </c>
      <c r="AX1624" s="14" t="s">
        <v>77</v>
      </c>
      <c r="AY1624" s="259" t="s">
        <v>145</v>
      </c>
    </row>
    <row r="1625" s="14" customFormat="1">
      <c r="A1625" s="14"/>
      <c r="B1625" s="249"/>
      <c r="C1625" s="250"/>
      <c r="D1625" s="232" t="s">
        <v>161</v>
      </c>
      <c r="E1625" s="251" t="s">
        <v>1</v>
      </c>
      <c r="F1625" s="252" t="s">
        <v>1217</v>
      </c>
      <c r="G1625" s="250"/>
      <c r="H1625" s="253">
        <v>1.1399999999999999</v>
      </c>
      <c r="I1625" s="254"/>
      <c r="J1625" s="250"/>
      <c r="K1625" s="250"/>
      <c r="L1625" s="255"/>
      <c r="M1625" s="256"/>
      <c r="N1625" s="257"/>
      <c r="O1625" s="257"/>
      <c r="P1625" s="257"/>
      <c r="Q1625" s="257"/>
      <c r="R1625" s="257"/>
      <c r="S1625" s="257"/>
      <c r="T1625" s="25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9" t="s">
        <v>161</v>
      </c>
      <c r="AU1625" s="259" t="s">
        <v>86</v>
      </c>
      <c r="AV1625" s="14" t="s">
        <v>86</v>
      </c>
      <c r="AW1625" s="14" t="s">
        <v>33</v>
      </c>
      <c r="AX1625" s="14" t="s">
        <v>77</v>
      </c>
      <c r="AY1625" s="259" t="s">
        <v>145</v>
      </c>
    </row>
    <row r="1626" s="14" customFormat="1">
      <c r="A1626" s="14"/>
      <c r="B1626" s="249"/>
      <c r="C1626" s="250"/>
      <c r="D1626" s="232" t="s">
        <v>161</v>
      </c>
      <c r="E1626" s="251" t="s">
        <v>1</v>
      </c>
      <c r="F1626" s="252" t="s">
        <v>1218</v>
      </c>
      <c r="G1626" s="250"/>
      <c r="H1626" s="253">
        <v>-4.7279999999999998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161</v>
      </c>
      <c r="AU1626" s="259" t="s">
        <v>86</v>
      </c>
      <c r="AV1626" s="14" t="s">
        <v>86</v>
      </c>
      <c r="AW1626" s="14" t="s">
        <v>33</v>
      </c>
      <c r="AX1626" s="14" t="s">
        <v>77</v>
      </c>
      <c r="AY1626" s="259" t="s">
        <v>145</v>
      </c>
    </row>
    <row r="1627" s="14" customFormat="1">
      <c r="A1627" s="14"/>
      <c r="B1627" s="249"/>
      <c r="C1627" s="250"/>
      <c r="D1627" s="232" t="s">
        <v>161</v>
      </c>
      <c r="E1627" s="251" t="s">
        <v>1</v>
      </c>
      <c r="F1627" s="252" t="s">
        <v>1219</v>
      </c>
      <c r="G1627" s="250"/>
      <c r="H1627" s="253">
        <v>-3.5459999999999998</v>
      </c>
      <c r="I1627" s="254"/>
      <c r="J1627" s="250"/>
      <c r="K1627" s="250"/>
      <c r="L1627" s="255"/>
      <c r="M1627" s="256"/>
      <c r="N1627" s="257"/>
      <c r="O1627" s="257"/>
      <c r="P1627" s="257"/>
      <c r="Q1627" s="257"/>
      <c r="R1627" s="257"/>
      <c r="S1627" s="257"/>
      <c r="T1627" s="25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9" t="s">
        <v>161</v>
      </c>
      <c r="AU1627" s="259" t="s">
        <v>86</v>
      </c>
      <c r="AV1627" s="14" t="s">
        <v>86</v>
      </c>
      <c r="AW1627" s="14" t="s">
        <v>33</v>
      </c>
      <c r="AX1627" s="14" t="s">
        <v>77</v>
      </c>
      <c r="AY1627" s="259" t="s">
        <v>145</v>
      </c>
    </row>
    <row r="1628" s="14" customFormat="1">
      <c r="A1628" s="14"/>
      <c r="B1628" s="249"/>
      <c r="C1628" s="250"/>
      <c r="D1628" s="232" t="s">
        <v>161</v>
      </c>
      <c r="E1628" s="251" t="s">
        <v>1</v>
      </c>
      <c r="F1628" s="252" t="s">
        <v>1220</v>
      </c>
      <c r="G1628" s="250"/>
      <c r="H1628" s="253">
        <v>-4</v>
      </c>
      <c r="I1628" s="254"/>
      <c r="J1628" s="250"/>
      <c r="K1628" s="250"/>
      <c r="L1628" s="255"/>
      <c r="M1628" s="256"/>
      <c r="N1628" s="257"/>
      <c r="O1628" s="257"/>
      <c r="P1628" s="257"/>
      <c r="Q1628" s="257"/>
      <c r="R1628" s="257"/>
      <c r="S1628" s="257"/>
      <c r="T1628" s="25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9" t="s">
        <v>161</v>
      </c>
      <c r="AU1628" s="259" t="s">
        <v>86</v>
      </c>
      <c r="AV1628" s="14" t="s">
        <v>86</v>
      </c>
      <c r="AW1628" s="14" t="s">
        <v>33</v>
      </c>
      <c r="AX1628" s="14" t="s">
        <v>77</v>
      </c>
      <c r="AY1628" s="259" t="s">
        <v>145</v>
      </c>
    </row>
    <row r="1629" s="16" customFormat="1">
      <c r="A1629" s="16"/>
      <c r="B1629" s="271"/>
      <c r="C1629" s="272"/>
      <c r="D1629" s="232" t="s">
        <v>161</v>
      </c>
      <c r="E1629" s="273" t="s">
        <v>1</v>
      </c>
      <c r="F1629" s="274" t="s">
        <v>244</v>
      </c>
      <c r="G1629" s="272"/>
      <c r="H1629" s="275">
        <v>31.691000000000003</v>
      </c>
      <c r="I1629" s="276"/>
      <c r="J1629" s="272"/>
      <c r="K1629" s="272"/>
      <c r="L1629" s="277"/>
      <c r="M1629" s="278"/>
      <c r="N1629" s="279"/>
      <c r="O1629" s="279"/>
      <c r="P1629" s="279"/>
      <c r="Q1629" s="279"/>
      <c r="R1629" s="279"/>
      <c r="S1629" s="279"/>
      <c r="T1629" s="280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81" t="s">
        <v>161</v>
      </c>
      <c r="AU1629" s="281" t="s">
        <v>86</v>
      </c>
      <c r="AV1629" s="16" t="s">
        <v>146</v>
      </c>
      <c r="AW1629" s="16" t="s">
        <v>33</v>
      </c>
      <c r="AX1629" s="16" t="s">
        <v>77</v>
      </c>
      <c r="AY1629" s="281" t="s">
        <v>145</v>
      </c>
    </row>
    <row r="1630" s="13" customFormat="1">
      <c r="A1630" s="13"/>
      <c r="B1630" s="239"/>
      <c r="C1630" s="240"/>
      <c r="D1630" s="232" t="s">
        <v>161</v>
      </c>
      <c r="E1630" s="241" t="s">
        <v>1</v>
      </c>
      <c r="F1630" s="242" t="s">
        <v>263</v>
      </c>
      <c r="G1630" s="240"/>
      <c r="H1630" s="241" t="s">
        <v>1</v>
      </c>
      <c r="I1630" s="243"/>
      <c r="J1630" s="240"/>
      <c r="K1630" s="240"/>
      <c r="L1630" s="244"/>
      <c r="M1630" s="245"/>
      <c r="N1630" s="246"/>
      <c r="O1630" s="246"/>
      <c r="P1630" s="246"/>
      <c r="Q1630" s="246"/>
      <c r="R1630" s="246"/>
      <c r="S1630" s="246"/>
      <c r="T1630" s="247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8" t="s">
        <v>161</v>
      </c>
      <c r="AU1630" s="248" t="s">
        <v>86</v>
      </c>
      <c r="AV1630" s="13" t="s">
        <v>14</v>
      </c>
      <c r="AW1630" s="13" t="s">
        <v>33</v>
      </c>
      <c r="AX1630" s="13" t="s">
        <v>77</v>
      </c>
      <c r="AY1630" s="248" t="s">
        <v>145</v>
      </c>
    </row>
    <row r="1631" s="14" customFormat="1">
      <c r="A1631" s="14"/>
      <c r="B1631" s="249"/>
      <c r="C1631" s="250"/>
      <c r="D1631" s="232" t="s">
        <v>161</v>
      </c>
      <c r="E1631" s="251" t="s">
        <v>1</v>
      </c>
      <c r="F1631" s="252" t="s">
        <v>1221</v>
      </c>
      <c r="G1631" s="250"/>
      <c r="H1631" s="253">
        <v>35</v>
      </c>
      <c r="I1631" s="254"/>
      <c r="J1631" s="250"/>
      <c r="K1631" s="250"/>
      <c r="L1631" s="255"/>
      <c r="M1631" s="256"/>
      <c r="N1631" s="257"/>
      <c r="O1631" s="257"/>
      <c r="P1631" s="257"/>
      <c r="Q1631" s="257"/>
      <c r="R1631" s="257"/>
      <c r="S1631" s="257"/>
      <c r="T1631" s="25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9" t="s">
        <v>161</v>
      </c>
      <c r="AU1631" s="259" t="s">
        <v>86</v>
      </c>
      <c r="AV1631" s="14" t="s">
        <v>86</v>
      </c>
      <c r="AW1631" s="14" t="s">
        <v>33</v>
      </c>
      <c r="AX1631" s="14" t="s">
        <v>77</v>
      </c>
      <c r="AY1631" s="259" t="s">
        <v>145</v>
      </c>
    </row>
    <row r="1632" s="14" customFormat="1">
      <c r="A1632" s="14"/>
      <c r="B1632" s="249"/>
      <c r="C1632" s="250"/>
      <c r="D1632" s="232" t="s">
        <v>161</v>
      </c>
      <c r="E1632" s="251" t="s">
        <v>1</v>
      </c>
      <c r="F1632" s="252" t="s">
        <v>1222</v>
      </c>
      <c r="G1632" s="250"/>
      <c r="H1632" s="253">
        <v>3.0600000000000001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161</v>
      </c>
      <c r="AU1632" s="259" t="s">
        <v>86</v>
      </c>
      <c r="AV1632" s="14" t="s">
        <v>86</v>
      </c>
      <c r="AW1632" s="14" t="s">
        <v>33</v>
      </c>
      <c r="AX1632" s="14" t="s">
        <v>77</v>
      </c>
      <c r="AY1632" s="259" t="s">
        <v>145</v>
      </c>
    </row>
    <row r="1633" s="14" customFormat="1">
      <c r="A1633" s="14"/>
      <c r="B1633" s="249"/>
      <c r="C1633" s="250"/>
      <c r="D1633" s="232" t="s">
        <v>161</v>
      </c>
      <c r="E1633" s="251" t="s">
        <v>1</v>
      </c>
      <c r="F1633" s="252" t="s">
        <v>1223</v>
      </c>
      <c r="G1633" s="250"/>
      <c r="H1633" s="253">
        <v>-3.1520000000000001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9" t="s">
        <v>161</v>
      </c>
      <c r="AU1633" s="259" t="s">
        <v>86</v>
      </c>
      <c r="AV1633" s="14" t="s">
        <v>86</v>
      </c>
      <c r="AW1633" s="14" t="s">
        <v>33</v>
      </c>
      <c r="AX1633" s="14" t="s">
        <v>77</v>
      </c>
      <c r="AY1633" s="259" t="s">
        <v>145</v>
      </c>
    </row>
    <row r="1634" s="14" customFormat="1">
      <c r="A1634" s="14"/>
      <c r="B1634" s="249"/>
      <c r="C1634" s="250"/>
      <c r="D1634" s="232" t="s">
        <v>161</v>
      </c>
      <c r="E1634" s="251" t="s">
        <v>1</v>
      </c>
      <c r="F1634" s="252" t="s">
        <v>1224</v>
      </c>
      <c r="G1634" s="250"/>
      <c r="H1634" s="253">
        <v>-4</v>
      </c>
      <c r="I1634" s="254"/>
      <c r="J1634" s="250"/>
      <c r="K1634" s="250"/>
      <c r="L1634" s="255"/>
      <c r="M1634" s="256"/>
      <c r="N1634" s="257"/>
      <c r="O1634" s="257"/>
      <c r="P1634" s="257"/>
      <c r="Q1634" s="257"/>
      <c r="R1634" s="257"/>
      <c r="S1634" s="257"/>
      <c r="T1634" s="25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9" t="s">
        <v>161</v>
      </c>
      <c r="AU1634" s="259" t="s">
        <v>86</v>
      </c>
      <c r="AV1634" s="14" t="s">
        <v>86</v>
      </c>
      <c r="AW1634" s="14" t="s">
        <v>33</v>
      </c>
      <c r="AX1634" s="14" t="s">
        <v>77</v>
      </c>
      <c r="AY1634" s="259" t="s">
        <v>145</v>
      </c>
    </row>
    <row r="1635" s="16" customFormat="1">
      <c r="A1635" s="16"/>
      <c r="B1635" s="271"/>
      <c r="C1635" s="272"/>
      <c r="D1635" s="232" t="s">
        <v>161</v>
      </c>
      <c r="E1635" s="273" t="s">
        <v>1</v>
      </c>
      <c r="F1635" s="274" t="s">
        <v>244</v>
      </c>
      <c r="G1635" s="272"/>
      <c r="H1635" s="275">
        <v>30.908000000000001</v>
      </c>
      <c r="I1635" s="276"/>
      <c r="J1635" s="272"/>
      <c r="K1635" s="272"/>
      <c r="L1635" s="277"/>
      <c r="M1635" s="278"/>
      <c r="N1635" s="279"/>
      <c r="O1635" s="279"/>
      <c r="P1635" s="279"/>
      <c r="Q1635" s="279"/>
      <c r="R1635" s="279"/>
      <c r="S1635" s="279"/>
      <c r="T1635" s="280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81" t="s">
        <v>161</v>
      </c>
      <c r="AU1635" s="281" t="s">
        <v>86</v>
      </c>
      <c r="AV1635" s="16" t="s">
        <v>146</v>
      </c>
      <c r="AW1635" s="16" t="s">
        <v>33</v>
      </c>
      <c r="AX1635" s="16" t="s">
        <v>77</v>
      </c>
      <c r="AY1635" s="281" t="s">
        <v>145</v>
      </c>
    </row>
    <row r="1636" s="13" customFormat="1">
      <c r="A1636" s="13"/>
      <c r="B1636" s="239"/>
      <c r="C1636" s="240"/>
      <c r="D1636" s="232" t="s">
        <v>161</v>
      </c>
      <c r="E1636" s="241" t="s">
        <v>1</v>
      </c>
      <c r="F1636" s="242" t="s">
        <v>265</v>
      </c>
      <c r="G1636" s="240"/>
      <c r="H1636" s="241" t="s">
        <v>1</v>
      </c>
      <c r="I1636" s="243"/>
      <c r="J1636" s="240"/>
      <c r="K1636" s="240"/>
      <c r="L1636" s="244"/>
      <c r="M1636" s="245"/>
      <c r="N1636" s="246"/>
      <c r="O1636" s="246"/>
      <c r="P1636" s="246"/>
      <c r="Q1636" s="246"/>
      <c r="R1636" s="246"/>
      <c r="S1636" s="246"/>
      <c r="T1636" s="247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8" t="s">
        <v>161</v>
      </c>
      <c r="AU1636" s="248" t="s">
        <v>86</v>
      </c>
      <c r="AV1636" s="13" t="s">
        <v>14</v>
      </c>
      <c r="AW1636" s="13" t="s">
        <v>33</v>
      </c>
      <c r="AX1636" s="13" t="s">
        <v>77</v>
      </c>
      <c r="AY1636" s="248" t="s">
        <v>145</v>
      </c>
    </row>
    <row r="1637" s="14" customFormat="1">
      <c r="A1637" s="14"/>
      <c r="B1637" s="249"/>
      <c r="C1637" s="250"/>
      <c r="D1637" s="232" t="s">
        <v>161</v>
      </c>
      <c r="E1637" s="251" t="s">
        <v>1</v>
      </c>
      <c r="F1637" s="252" t="s">
        <v>1225</v>
      </c>
      <c r="G1637" s="250"/>
      <c r="H1637" s="253">
        <v>14.699999999999999</v>
      </c>
      <c r="I1637" s="254"/>
      <c r="J1637" s="250"/>
      <c r="K1637" s="250"/>
      <c r="L1637" s="255"/>
      <c r="M1637" s="256"/>
      <c r="N1637" s="257"/>
      <c r="O1637" s="257"/>
      <c r="P1637" s="257"/>
      <c r="Q1637" s="257"/>
      <c r="R1637" s="257"/>
      <c r="S1637" s="257"/>
      <c r="T1637" s="25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9" t="s">
        <v>161</v>
      </c>
      <c r="AU1637" s="259" t="s">
        <v>86</v>
      </c>
      <c r="AV1637" s="14" t="s">
        <v>86</v>
      </c>
      <c r="AW1637" s="14" t="s">
        <v>33</v>
      </c>
      <c r="AX1637" s="14" t="s">
        <v>77</v>
      </c>
      <c r="AY1637" s="259" t="s">
        <v>145</v>
      </c>
    </row>
    <row r="1638" s="14" customFormat="1">
      <c r="A1638" s="14"/>
      <c r="B1638" s="249"/>
      <c r="C1638" s="250"/>
      <c r="D1638" s="232" t="s">
        <v>161</v>
      </c>
      <c r="E1638" s="251" t="s">
        <v>1</v>
      </c>
      <c r="F1638" s="252" t="s">
        <v>1216</v>
      </c>
      <c r="G1638" s="250"/>
      <c r="H1638" s="253">
        <v>2.8250000000000002</v>
      </c>
      <c r="I1638" s="254"/>
      <c r="J1638" s="250"/>
      <c r="K1638" s="250"/>
      <c r="L1638" s="255"/>
      <c r="M1638" s="256"/>
      <c r="N1638" s="257"/>
      <c r="O1638" s="257"/>
      <c r="P1638" s="257"/>
      <c r="Q1638" s="257"/>
      <c r="R1638" s="257"/>
      <c r="S1638" s="257"/>
      <c r="T1638" s="25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9" t="s">
        <v>161</v>
      </c>
      <c r="AU1638" s="259" t="s">
        <v>86</v>
      </c>
      <c r="AV1638" s="14" t="s">
        <v>86</v>
      </c>
      <c r="AW1638" s="14" t="s">
        <v>33</v>
      </c>
      <c r="AX1638" s="14" t="s">
        <v>77</v>
      </c>
      <c r="AY1638" s="259" t="s">
        <v>145</v>
      </c>
    </row>
    <row r="1639" s="14" customFormat="1">
      <c r="A1639" s="14"/>
      <c r="B1639" s="249"/>
      <c r="C1639" s="250"/>
      <c r="D1639" s="232" t="s">
        <v>161</v>
      </c>
      <c r="E1639" s="251" t="s">
        <v>1</v>
      </c>
      <c r="F1639" s="252" t="s">
        <v>1217</v>
      </c>
      <c r="G1639" s="250"/>
      <c r="H1639" s="253">
        <v>1.1399999999999999</v>
      </c>
      <c r="I1639" s="254"/>
      <c r="J1639" s="250"/>
      <c r="K1639" s="250"/>
      <c r="L1639" s="255"/>
      <c r="M1639" s="256"/>
      <c r="N1639" s="257"/>
      <c r="O1639" s="257"/>
      <c r="P1639" s="257"/>
      <c r="Q1639" s="257"/>
      <c r="R1639" s="257"/>
      <c r="S1639" s="257"/>
      <c r="T1639" s="25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9" t="s">
        <v>161</v>
      </c>
      <c r="AU1639" s="259" t="s">
        <v>86</v>
      </c>
      <c r="AV1639" s="14" t="s">
        <v>86</v>
      </c>
      <c r="AW1639" s="14" t="s">
        <v>33</v>
      </c>
      <c r="AX1639" s="14" t="s">
        <v>77</v>
      </c>
      <c r="AY1639" s="259" t="s">
        <v>145</v>
      </c>
    </row>
    <row r="1640" s="16" customFormat="1">
      <c r="A1640" s="16"/>
      <c r="B1640" s="271"/>
      <c r="C1640" s="272"/>
      <c r="D1640" s="232" t="s">
        <v>161</v>
      </c>
      <c r="E1640" s="273" t="s">
        <v>1</v>
      </c>
      <c r="F1640" s="274" t="s">
        <v>244</v>
      </c>
      <c r="G1640" s="272"/>
      <c r="H1640" s="275">
        <v>18.664999999999999</v>
      </c>
      <c r="I1640" s="276"/>
      <c r="J1640" s="272"/>
      <c r="K1640" s="272"/>
      <c r="L1640" s="277"/>
      <c r="M1640" s="278"/>
      <c r="N1640" s="279"/>
      <c r="O1640" s="279"/>
      <c r="P1640" s="279"/>
      <c r="Q1640" s="279"/>
      <c r="R1640" s="279"/>
      <c r="S1640" s="279"/>
      <c r="T1640" s="280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T1640" s="281" t="s">
        <v>161</v>
      </c>
      <c r="AU1640" s="281" t="s">
        <v>86</v>
      </c>
      <c r="AV1640" s="16" t="s">
        <v>146</v>
      </c>
      <c r="AW1640" s="16" t="s">
        <v>33</v>
      </c>
      <c r="AX1640" s="16" t="s">
        <v>77</v>
      </c>
      <c r="AY1640" s="281" t="s">
        <v>145</v>
      </c>
    </row>
    <row r="1641" s="13" customFormat="1">
      <c r="A1641" s="13"/>
      <c r="B1641" s="239"/>
      <c r="C1641" s="240"/>
      <c r="D1641" s="232" t="s">
        <v>161</v>
      </c>
      <c r="E1641" s="241" t="s">
        <v>1</v>
      </c>
      <c r="F1641" s="242" t="s">
        <v>246</v>
      </c>
      <c r="G1641" s="240"/>
      <c r="H1641" s="241" t="s">
        <v>1</v>
      </c>
      <c r="I1641" s="243"/>
      <c r="J1641" s="240"/>
      <c r="K1641" s="240"/>
      <c r="L1641" s="244"/>
      <c r="M1641" s="245"/>
      <c r="N1641" s="246"/>
      <c r="O1641" s="246"/>
      <c r="P1641" s="246"/>
      <c r="Q1641" s="246"/>
      <c r="R1641" s="246"/>
      <c r="S1641" s="246"/>
      <c r="T1641" s="247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8" t="s">
        <v>161</v>
      </c>
      <c r="AU1641" s="248" t="s">
        <v>86</v>
      </c>
      <c r="AV1641" s="13" t="s">
        <v>14</v>
      </c>
      <c r="AW1641" s="13" t="s">
        <v>33</v>
      </c>
      <c r="AX1641" s="13" t="s">
        <v>77</v>
      </c>
      <c r="AY1641" s="248" t="s">
        <v>145</v>
      </c>
    </row>
    <row r="1642" s="14" customFormat="1">
      <c r="A1642" s="14"/>
      <c r="B1642" s="249"/>
      <c r="C1642" s="250"/>
      <c r="D1642" s="232" t="s">
        <v>161</v>
      </c>
      <c r="E1642" s="251" t="s">
        <v>1</v>
      </c>
      <c r="F1642" s="252" t="s">
        <v>1226</v>
      </c>
      <c r="G1642" s="250"/>
      <c r="H1642" s="253">
        <v>41.100000000000001</v>
      </c>
      <c r="I1642" s="254"/>
      <c r="J1642" s="250"/>
      <c r="K1642" s="250"/>
      <c r="L1642" s="255"/>
      <c r="M1642" s="256"/>
      <c r="N1642" s="257"/>
      <c r="O1642" s="257"/>
      <c r="P1642" s="257"/>
      <c r="Q1642" s="257"/>
      <c r="R1642" s="257"/>
      <c r="S1642" s="257"/>
      <c r="T1642" s="25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9" t="s">
        <v>161</v>
      </c>
      <c r="AU1642" s="259" t="s">
        <v>86</v>
      </c>
      <c r="AV1642" s="14" t="s">
        <v>86</v>
      </c>
      <c r="AW1642" s="14" t="s">
        <v>33</v>
      </c>
      <c r="AX1642" s="14" t="s">
        <v>77</v>
      </c>
      <c r="AY1642" s="259" t="s">
        <v>145</v>
      </c>
    </row>
    <row r="1643" s="14" customFormat="1">
      <c r="A1643" s="14"/>
      <c r="B1643" s="249"/>
      <c r="C1643" s="250"/>
      <c r="D1643" s="232" t="s">
        <v>161</v>
      </c>
      <c r="E1643" s="251" t="s">
        <v>1</v>
      </c>
      <c r="F1643" s="252" t="s">
        <v>1227</v>
      </c>
      <c r="G1643" s="250"/>
      <c r="H1643" s="253">
        <v>3.4199999999999999</v>
      </c>
      <c r="I1643" s="254"/>
      <c r="J1643" s="250"/>
      <c r="K1643" s="250"/>
      <c r="L1643" s="255"/>
      <c r="M1643" s="256"/>
      <c r="N1643" s="257"/>
      <c r="O1643" s="257"/>
      <c r="P1643" s="257"/>
      <c r="Q1643" s="257"/>
      <c r="R1643" s="257"/>
      <c r="S1643" s="257"/>
      <c r="T1643" s="25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9" t="s">
        <v>161</v>
      </c>
      <c r="AU1643" s="259" t="s">
        <v>86</v>
      </c>
      <c r="AV1643" s="14" t="s">
        <v>86</v>
      </c>
      <c r="AW1643" s="14" t="s">
        <v>33</v>
      </c>
      <c r="AX1643" s="14" t="s">
        <v>77</v>
      </c>
      <c r="AY1643" s="259" t="s">
        <v>145</v>
      </c>
    </row>
    <row r="1644" s="14" customFormat="1">
      <c r="A1644" s="14"/>
      <c r="B1644" s="249"/>
      <c r="C1644" s="250"/>
      <c r="D1644" s="232" t="s">
        <v>161</v>
      </c>
      <c r="E1644" s="251" t="s">
        <v>1</v>
      </c>
      <c r="F1644" s="252" t="s">
        <v>1228</v>
      </c>
      <c r="G1644" s="250"/>
      <c r="H1644" s="253">
        <v>-1.891</v>
      </c>
      <c r="I1644" s="254"/>
      <c r="J1644" s="250"/>
      <c r="K1644" s="250"/>
      <c r="L1644" s="255"/>
      <c r="M1644" s="256"/>
      <c r="N1644" s="257"/>
      <c r="O1644" s="257"/>
      <c r="P1644" s="257"/>
      <c r="Q1644" s="257"/>
      <c r="R1644" s="257"/>
      <c r="S1644" s="257"/>
      <c r="T1644" s="25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9" t="s">
        <v>161</v>
      </c>
      <c r="AU1644" s="259" t="s">
        <v>86</v>
      </c>
      <c r="AV1644" s="14" t="s">
        <v>86</v>
      </c>
      <c r="AW1644" s="14" t="s">
        <v>33</v>
      </c>
      <c r="AX1644" s="14" t="s">
        <v>77</v>
      </c>
      <c r="AY1644" s="259" t="s">
        <v>145</v>
      </c>
    </row>
    <row r="1645" s="14" customFormat="1">
      <c r="A1645" s="14"/>
      <c r="B1645" s="249"/>
      <c r="C1645" s="250"/>
      <c r="D1645" s="232" t="s">
        <v>161</v>
      </c>
      <c r="E1645" s="251" t="s">
        <v>1</v>
      </c>
      <c r="F1645" s="252" t="s">
        <v>1229</v>
      </c>
      <c r="G1645" s="250"/>
      <c r="H1645" s="253">
        <v>-5.2000000000000002</v>
      </c>
      <c r="I1645" s="254"/>
      <c r="J1645" s="250"/>
      <c r="K1645" s="250"/>
      <c r="L1645" s="255"/>
      <c r="M1645" s="256"/>
      <c r="N1645" s="257"/>
      <c r="O1645" s="257"/>
      <c r="P1645" s="257"/>
      <c r="Q1645" s="257"/>
      <c r="R1645" s="257"/>
      <c r="S1645" s="257"/>
      <c r="T1645" s="25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9" t="s">
        <v>161</v>
      </c>
      <c r="AU1645" s="259" t="s">
        <v>86</v>
      </c>
      <c r="AV1645" s="14" t="s">
        <v>86</v>
      </c>
      <c r="AW1645" s="14" t="s">
        <v>33</v>
      </c>
      <c r="AX1645" s="14" t="s">
        <v>77</v>
      </c>
      <c r="AY1645" s="259" t="s">
        <v>145</v>
      </c>
    </row>
    <row r="1646" s="16" customFormat="1">
      <c r="A1646" s="16"/>
      <c r="B1646" s="271"/>
      <c r="C1646" s="272"/>
      <c r="D1646" s="232" t="s">
        <v>161</v>
      </c>
      <c r="E1646" s="273" t="s">
        <v>1</v>
      </c>
      <c r="F1646" s="274" t="s">
        <v>244</v>
      </c>
      <c r="G1646" s="272"/>
      <c r="H1646" s="275">
        <v>37.429000000000002</v>
      </c>
      <c r="I1646" s="276"/>
      <c r="J1646" s="272"/>
      <c r="K1646" s="272"/>
      <c r="L1646" s="277"/>
      <c r="M1646" s="278"/>
      <c r="N1646" s="279"/>
      <c r="O1646" s="279"/>
      <c r="P1646" s="279"/>
      <c r="Q1646" s="279"/>
      <c r="R1646" s="279"/>
      <c r="S1646" s="279"/>
      <c r="T1646" s="280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1" t="s">
        <v>161</v>
      </c>
      <c r="AU1646" s="281" t="s">
        <v>86</v>
      </c>
      <c r="AV1646" s="16" t="s">
        <v>146</v>
      </c>
      <c r="AW1646" s="16" t="s">
        <v>33</v>
      </c>
      <c r="AX1646" s="16" t="s">
        <v>77</v>
      </c>
      <c r="AY1646" s="281" t="s">
        <v>145</v>
      </c>
    </row>
    <row r="1647" s="15" customFormat="1">
      <c r="A1647" s="15"/>
      <c r="B1647" s="260"/>
      <c r="C1647" s="261"/>
      <c r="D1647" s="232" t="s">
        <v>161</v>
      </c>
      <c r="E1647" s="262" t="s">
        <v>1</v>
      </c>
      <c r="F1647" s="263" t="s">
        <v>165</v>
      </c>
      <c r="G1647" s="261"/>
      <c r="H1647" s="264">
        <v>118.693</v>
      </c>
      <c r="I1647" s="265"/>
      <c r="J1647" s="261"/>
      <c r="K1647" s="261"/>
      <c r="L1647" s="266"/>
      <c r="M1647" s="267"/>
      <c r="N1647" s="268"/>
      <c r="O1647" s="268"/>
      <c r="P1647" s="268"/>
      <c r="Q1647" s="268"/>
      <c r="R1647" s="268"/>
      <c r="S1647" s="268"/>
      <c r="T1647" s="269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70" t="s">
        <v>161</v>
      </c>
      <c r="AU1647" s="270" t="s">
        <v>86</v>
      </c>
      <c r="AV1647" s="15" t="s">
        <v>155</v>
      </c>
      <c r="AW1647" s="15" t="s">
        <v>33</v>
      </c>
      <c r="AX1647" s="15" t="s">
        <v>14</v>
      </c>
      <c r="AY1647" s="270" t="s">
        <v>145</v>
      </c>
    </row>
    <row r="1648" s="12" customFormat="1" ht="22.8" customHeight="1">
      <c r="A1648" s="12"/>
      <c r="B1648" s="203"/>
      <c r="C1648" s="204"/>
      <c r="D1648" s="205" t="s">
        <v>76</v>
      </c>
      <c r="E1648" s="217" t="s">
        <v>1236</v>
      </c>
      <c r="F1648" s="217" t="s">
        <v>1237</v>
      </c>
      <c r="G1648" s="204"/>
      <c r="H1648" s="204"/>
      <c r="I1648" s="207"/>
      <c r="J1648" s="218">
        <f>BK1648</f>
        <v>0</v>
      </c>
      <c r="K1648" s="204"/>
      <c r="L1648" s="209"/>
      <c r="M1648" s="210"/>
      <c r="N1648" s="211"/>
      <c r="O1648" s="211"/>
      <c r="P1648" s="212">
        <f>SUM(P1649:P1787)</f>
        <v>0</v>
      </c>
      <c r="Q1648" s="211"/>
      <c r="R1648" s="212">
        <f>SUM(R1649:R1787)</f>
        <v>0.32554150000000004</v>
      </c>
      <c r="S1648" s="211"/>
      <c r="T1648" s="213">
        <f>SUM(T1649:T1787)</f>
        <v>0.09950152000000001</v>
      </c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R1648" s="214" t="s">
        <v>86</v>
      </c>
      <c r="AT1648" s="215" t="s">
        <v>76</v>
      </c>
      <c r="AU1648" s="215" t="s">
        <v>14</v>
      </c>
      <c r="AY1648" s="214" t="s">
        <v>145</v>
      </c>
      <c r="BK1648" s="216">
        <f>SUM(BK1649:BK1787)</f>
        <v>0</v>
      </c>
    </row>
    <row r="1649" s="2" customFormat="1" ht="16.5" customHeight="1">
      <c r="A1649" s="39"/>
      <c r="B1649" s="40"/>
      <c r="C1649" s="219" t="s">
        <v>1238</v>
      </c>
      <c r="D1649" s="219" t="s">
        <v>150</v>
      </c>
      <c r="E1649" s="220" t="s">
        <v>1239</v>
      </c>
      <c r="F1649" s="221" t="s">
        <v>1240</v>
      </c>
      <c r="G1649" s="222" t="s">
        <v>175</v>
      </c>
      <c r="H1649" s="223">
        <v>220.54300000000001</v>
      </c>
      <c r="I1649" s="224"/>
      <c r="J1649" s="225">
        <f>ROUND(I1649*H1649,2)</f>
        <v>0</v>
      </c>
      <c r="K1649" s="221" t="s">
        <v>154</v>
      </c>
      <c r="L1649" s="45"/>
      <c r="M1649" s="226" t="s">
        <v>1</v>
      </c>
      <c r="N1649" s="227" t="s">
        <v>42</v>
      </c>
      <c r="O1649" s="92"/>
      <c r="P1649" s="228">
        <f>O1649*H1649</f>
        <v>0</v>
      </c>
      <c r="Q1649" s="228">
        <v>0.001</v>
      </c>
      <c r="R1649" s="228">
        <f>Q1649*H1649</f>
        <v>0.22054300000000002</v>
      </c>
      <c r="S1649" s="228">
        <v>0.00031</v>
      </c>
      <c r="T1649" s="229">
        <f>S1649*H1649</f>
        <v>0.068368330000000005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0" t="s">
        <v>296</v>
      </c>
      <c r="AT1649" s="230" t="s">
        <v>150</v>
      </c>
      <c r="AU1649" s="230" t="s">
        <v>86</v>
      </c>
      <c r="AY1649" s="18" t="s">
        <v>145</v>
      </c>
      <c r="BE1649" s="231">
        <f>IF(N1649="základní",J1649,0)</f>
        <v>0</v>
      </c>
      <c r="BF1649" s="231">
        <f>IF(N1649="snížená",J1649,0)</f>
        <v>0</v>
      </c>
      <c r="BG1649" s="231">
        <f>IF(N1649="zákl. přenesená",J1649,0)</f>
        <v>0</v>
      </c>
      <c r="BH1649" s="231">
        <f>IF(N1649="sníž. přenesená",J1649,0)</f>
        <v>0</v>
      </c>
      <c r="BI1649" s="231">
        <f>IF(N1649="nulová",J1649,0)</f>
        <v>0</v>
      </c>
      <c r="BJ1649" s="18" t="s">
        <v>14</v>
      </c>
      <c r="BK1649" s="231">
        <f>ROUND(I1649*H1649,2)</f>
        <v>0</v>
      </c>
      <c r="BL1649" s="18" t="s">
        <v>296</v>
      </c>
      <c r="BM1649" s="230" t="s">
        <v>1241</v>
      </c>
    </row>
    <row r="1650" s="2" customFormat="1">
      <c r="A1650" s="39"/>
      <c r="B1650" s="40"/>
      <c r="C1650" s="41"/>
      <c r="D1650" s="232" t="s">
        <v>157</v>
      </c>
      <c r="E1650" s="41"/>
      <c r="F1650" s="233" t="s">
        <v>1242</v>
      </c>
      <c r="G1650" s="41"/>
      <c r="H1650" s="41"/>
      <c r="I1650" s="234"/>
      <c r="J1650" s="41"/>
      <c r="K1650" s="41"/>
      <c r="L1650" s="45"/>
      <c r="M1650" s="235"/>
      <c r="N1650" s="236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157</v>
      </c>
      <c r="AU1650" s="18" t="s">
        <v>86</v>
      </c>
    </row>
    <row r="1651" s="2" customFormat="1">
      <c r="A1651" s="39"/>
      <c r="B1651" s="40"/>
      <c r="C1651" s="41"/>
      <c r="D1651" s="237" t="s">
        <v>159</v>
      </c>
      <c r="E1651" s="41"/>
      <c r="F1651" s="238" t="s">
        <v>1243</v>
      </c>
      <c r="G1651" s="41"/>
      <c r="H1651" s="41"/>
      <c r="I1651" s="234"/>
      <c r="J1651" s="41"/>
      <c r="K1651" s="41"/>
      <c r="L1651" s="45"/>
      <c r="M1651" s="235"/>
      <c r="N1651" s="236"/>
      <c r="O1651" s="92"/>
      <c r="P1651" s="92"/>
      <c r="Q1651" s="92"/>
      <c r="R1651" s="92"/>
      <c r="S1651" s="92"/>
      <c r="T1651" s="93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159</v>
      </c>
      <c r="AU1651" s="18" t="s">
        <v>86</v>
      </c>
    </row>
    <row r="1652" s="13" customFormat="1">
      <c r="A1652" s="13"/>
      <c r="B1652" s="239"/>
      <c r="C1652" s="240"/>
      <c r="D1652" s="232" t="s">
        <v>161</v>
      </c>
      <c r="E1652" s="241" t="s">
        <v>1</v>
      </c>
      <c r="F1652" s="242" t="s">
        <v>162</v>
      </c>
      <c r="G1652" s="240"/>
      <c r="H1652" s="241" t="s">
        <v>1</v>
      </c>
      <c r="I1652" s="243"/>
      <c r="J1652" s="240"/>
      <c r="K1652" s="240"/>
      <c r="L1652" s="244"/>
      <c r="M1652" s="245"/>
      <c r="N1652" s="246"/>
      <c r="O1652" s="246"/>
      <c r="P1652" s="246"/>
      <c r="Q1652" s="246"/>
      <c r="R1652" s="246"/>
      <c r="S1652" s="246"/>
      <c r="T1652" s="247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8" t="s">
        <v>161</v>
      </c>
      <c r="AU1652" s="248" t="s">
        <v>86</v>
      </c>
      <c r="AV1652" s="13" t="s">
        <v>14</v>
      </c>
      <c r="AW1652" s="13" t="s">
        <v>33</v>
      </c>
      <c r="AX1652" s="13" t="s">
        <v>77</v>
      </c>
      <c r="AY1652" s="248" t="s">
        <v>145</v>
      </c>
    </row>
    <row r="1653" s="13" customFormat="1">
      <c r="A1653" s="13"/>
      <c r="B1653" s="239"/>
      <c r="C1653" s="240"/>
      <c r="D1653" s="232" t="s">
        <v>161</v>
      </c>
      <c r="E1653" s="241" t="s">
        <v>1</v>
      </c>
      <c r="F1653" s="242" t="s">
        <v>662</v>
      </c>
      <c r="G1653" s="240"/>
      <c r="H1653" s="241" t="s">
        <v>1</v>
      </c>
      <c r="I1653" s="243"/>
      <c r="J1653" s="240"/>
      <c r="K1653" s="240"/>
      <c r="L1653" s="244"/>
      <c r="M1653" s="245"/>
      <c r="N1653" s="246"/>
      <c r="O1653" s="246"/>
      <c r="P1653" s="246"/>
      <c r="Q1653" s="246"/>
      <c r="R1653" s="246"/>
      <c r="S1653" s="246"/>
      <c r="T1653" s="247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8" t="s">
        <v>161</v>
      </c>
      <c r="AU1653" s="248" t="s">
        <v>86</v>
      </c>
      <c r="AV1653" s="13" t="s">
        <v>14</v>
      </c>
      <c r="AW1653" s="13" t="s">
        <v>33</v>
      </c>
      <c r="AX1653" s="13" t="s">
        <v>77</v>
      </c>
      <c r="AY1653" s="248" t="s">
        <v>145</v>
      </c>
    </row>
    <row r="1654" s="13" customFormat="1">
      <c r="A1654" s="13"/>
      <c r="B1654" s="239"/>
      <c r="C1654" s="240"/>
      <c r="D1654" s="232" t="s">
        <v>161</v>
      </c>
      <c r="E1654" s="241" t="s">
        <v>1</v>
      </c>
      <c r="F1654" s="242" t="s">
        <v>222</v>
      </c>
      <c r="G1654" s="240"/>
      <c r="H1654" s="241" t="s">
        <v>1</v>
      </c>
      <c r="I1654" s="243"/>
      <c r="J1654" s="240"/>
      <c r="K1654" s="240"/>
      <c r="L1654" s="244"/>
      <c r="M1654" s="245"/>
      <c r="N1654" s="246"/>
      <c r="O1654" s="246"/>
      <c r="P1654" s="246"/>
      <c r="Q1654" s="246"/>
      <c r="R1654" s="246"/>
      <c r="S1654" s="246"/>
      <c r="T1654" s="247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8" t="s">
        <v>161</v>
      </c>
      <c r="AU1654" s="248" t="s">
        <v>86</v>
      </c>
      <c r="AV1654" s="13" t="s">
        <v>14</v>
      </c>
      <c r="AW1654" s="13" t="s">
        <v>33</v>
      </c>
      <c r="AX1654" s="13" t="s">
        <v>77</v>
      </c>
      <c r="AY1654" s="248" t="s">
        <v>145</v>
      </c>
    </row>
    <row r="1655" s="14" customFormat="1">
      <c r="A1655" s="14"/>
      <c r="B1655" s="249"/>
      <c r="C1655" s="250"/>
      <c r="D1655" s="232" t="s">
        <v>161</v>
      </c>
      <c r="E1655" s="251" t="s">
        <v>1</v>
      </c>
      <c r="F1655" s="252" t="s">
        <v>538</v>
      </c>
      <c r="G1655" s="250"/>
      <c r="H1655" s="253">
        <v>47.420000000000002</v>
      </c>
      <c r="I1655" s="254"/>
      <c r="J1655" s="250"/>
      <c r="K1655" s="250"/>
      <c r="L1655" s="255"/>
      <c r="M1655" s="256"/>
      <c r="N1655" s="257"/>
      <c r="O1655" s="257"/>
      <c r="P1655" s="257"/>
      <c r="Q1655" s="257"/>
      <c r="R1655" s="257"/>
      <c r="S1655" s="257"/>
      <c r="T1655" s="258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9" t="s">
        <v>161</v>
      </c>
      <c r="AU1655" s="259" t="s">
        <v>86</v>
      </c>
      <c r="AV1655" s="14" t="s">
        <v>86</v>
      </c>
      <c r="AW1655" s="14" t="s">
        <v>33</v>
      </c>
      <c r="AX1655" s="14" t="s">
        <v>77</v>
      </c>
      <c r="AY1655" s="259" t="s">
        <v>145</v>
      </c>
    </row>
    <row r="1656" s="16" customFormat="1">
      <c r="A1656" s="16"/>
      <c r="B1656" s="271"/>
      <c r="C1656" s="272"/>
      <c r="D1656" s="232" t="s">
        <v>161</v>
      </c>
      <c r="E1656" s="273" t="s">
        <v>1</v>
      </c>
      <c r="F1656" s="274" t="s">
        <v>244</v>
      </c>
      <c r="G1656" s="272"/>
      <c r="H1656" s="275">
        <v>47.420000000000002</v>
      </c>
      <c r="I1656" s="276"/>
      <c r="J1656" s="272"/>
      <c r="K1656" s="272"/>
      <c r="L1656" s="277"/>
      <c r="M1656" s="278"/>
      <c r="N1656" s="279"/>
      <c r="O1656" s="279"/>
      <c r="P1656" s="279"/>
      <c r="Q1656" s="279"/>
      <c r="R1656" s="279"/>
      <c r="S1656" s="279"/>
      <c r="T1656" s="280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81" t="s">
        <v>161</v>
      </c>
      <c r="AU1656" s="281" t="s">
        <v>86</v>
      </c>
      <c r="AV1656" s="16" t="s">
        <v>146</v>
      </c>
      <c r="AW1656" s="16" t="s">
        <v>33</v>
      </c>
      <c r="AX1656" s="16" t="s">
        <v>77</v>
      </c>
      <c r="AY1656" s="281" t="s">
        <v>145</v>
      </c>
    </row>
    <row r="1657" s="13" customFormat="1">
      <c r="A1657" s="13"/>
      <c r="B1657" s="239"/>
      <c r="C1657" s="240"/>
      <c r="D1657" s="232" t="s">
        <v>161</v>
      </c>
      <c r="E1657" s="241" t="s">
        <v>1</v>
      </c>
      <c r="F1657" s="242" t="s">
        <v>162</v>
      </c>
      <c r="G1657" s="240"/>
      <c r="H1657" s="241" t="s">
        <v>1</v>
      </c>
      <c r="I1657" s="243"/>
      <c r="J1657" s="240"/>
      <c r="K1657" s="240"/>
      <c r="L1657" s="244"/>
      <c r="M1657" s="245"/>
      <c r="N1657" s="246"/>
      <c r="O1657" s="246"/>
      <c r="P1657" s="246"/>
      <c r="Q1657" s="246"/>
      <c r="R1657" s="246"/>
      <c r="S1657" s="246"/>
      <c r="T1657" s="247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8" t="s">
        <v>161</v>
      </c>
      <c r="AU1657" s="248" t="s">
        <v>86</v>
      </c>
      <c r="AV1657" s="13" t="s">
        <v>14</v>
      </c>
      <c r="AW1657" s="13" t="s">
        <v>33</v>
      </c>
      <c r="AX1657" s="13" t="s">
        <v>77</v>
      </c>
      <c r="AY1657" s="248" t="s">
        <v>145</v>
      </c>
    </row>
    <row r="1658" s="13" customFormat="1">
      <c r="A1658" s="13"/>
      <c r="B1658" s="239"/>
      <c r="C1658" s="240"/>
      <c r="D1658" s="232" t="s">
        <v>161</v>
      </c>
      <c r="E1658" s="241" t="s">
        <v>1</v>
      </c>
      <c r="F1658" s="242" t="s">
        <v>1244</v>
      </c>
      <c r="G1658" s="240"/>
      <c r="H1658" s="241" t="s">
        <v>1</v>
      </c>
      <c r="I1658" s="243"/>
      <c r="J1658" s="240"/>
      <c r="K1658" s="240"/>
      <c r="L1658" s="244"/>
      <c r="M1658" s="245"/>
      <c r="N1658" s="246"/>
      <c r="O1658" s="246"/>
      <c r="P1658" s="246"/>
      <c r="Q1658" s="246"/>
      <c r="R1658" s="246"/>
      <c r="S1658" s="246"/>
      <c r="T1658" s="247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8" t="s">
        <v>161</v>
      </c>
      <c r="AU1658" s="248" t="s">
        <v>86</v>
      </c>
      <c r="AV1658" s="13" t="s">
        <v>14</v>
      </c>
      <c r="AW1658" s="13" t="s">
        <v>33</v>
      </c>
      <c r="AX1658" s="13" t="s">
        <v>77</v>
      </c>
      <c r="AY1658" s="248" t="s">
        <v>145</v>
      </c>
    </row>
    <row r="1659" s="13" customFormat="1">
      <c r="A1659" s="13"/>
      <c r="B1659" s="239"/>
      <c r="C1659" s="240"/>
      <c r="D1659" s="232" t="s">
        <v>161</v>
      </c>
      <c r="E1659" s="241" t="s">
        <v>1</v>
      </c>
      <c r="F1659" s="242" t="s">
        <v>545</v>
      </c>
      <c r="G1659" s="240"/>
      <c r="H1659" s="241" t="s">
        <v>1</v>
      </c>
      <c r="I1659" s="243"/>
      <c r="J1659" s="240"/>
      <c r="K1659" s="240"/>
      <c r="L1659" s="244"/>
      <c r="M1659" s="245"/>
      <c r="N1659" s="246"/>
      <c r="O1659" s="246"/>
      <c r="P1659" s="246"/>
      <c r="Q1659" s="246"/>
      <c r="R1659" s="246"/>
      <c r="S1659" s="246"/>
      <c r="T1659" s="247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8" t="s">
        <v>161</v>
      </c>
      <c r="AU1659" s="248" t="s">
        <v>86</v>
      </c>
      <c r="AV1659" s="13" t="s">
        <v>14</v>
      </c>
      <c r="AW1659" s="13" t="s">
        <v>33</v>
      </c>
      <c r="AX1659" s="13" t="s">
        <v>77</v>
      </c>
      <c r="AY1659" s="248" t="s">
        <v>145</v>
      </c>
    </row>
    <row r="1660" s="14" customFormat="1">
      <c r="A1660" s="14"/>
      <c r="B1660" s="249"/>
      <c r="C1660" s="250"/>
      <c r="D1660" s="232" t="s">
        <v>161</v>
      </c>
      <c r="E1660" s="251" t="s">
        <v>1</v>
      </c>
      <c r="F1660" s="252" t="s">
        <v>546</v>
      </c>
      <c r="G1660" s="250"/>
      <c r="H1660" s="253">
        <v>43.289999999999999</v>
      </c>
      <c r="I1660" s="254"/>
      <c r="J1660" s="250"/>
      <c r="K1660" s="250"/>
      <c r="L1660" s="255"/>
      <c r="M1660" s="256"/>
      <c r="N1660" s="257"/>
      <c r="O1660" s="257"/>
      <c r="P1660" s="257"/>
      <c r="Q1660" s="257"/>
      <c r="R1660" s="257"/>
      <c r="S1660" s="257"/>
      <c r="T1660" s="258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9" t="s">
        <v>161</v>
      </c>
      <c r="AU1660" s="259" t="s">
        <v>86</v>
      </c>
      <c r="AV1660" s="14" t="s">
        <v>86</v>
      </c>
      <c r="AW1660" s="14" t="s">
        <v>33</v>
      </c>
      <c r="AX1660" s="14" t="s">
        <v>77</v>
      </c>
      <c r="AY1660" s="259" t="s">
        <v>145</v>
      </c>
    </row>
    <row r="1661" s="14" customFormat="1">
      <c r="A1661" s="14"/>
      <c r="B1661" s="249"/>
      <c r="C1661" s="250"/>
      <c r="D1661" s="232" t="s">
        <v>161</v>
      </c>
      <c r="E1661" s="251" t="s">
        <v>1</v>
      </c>
      <c r="F1661" s="252" t="s">
        <v>547</v>
      </c>
      <c r="G1661" s="250"/>
      <c r="H1661" s="253">
        <v>2.4620000000000002</v>
      </c>
      <c r="I1661" s="254"/>
      <c r="J1661" s="250"/>
      <c r="K1661" s="250"/>
      <c r="L1661" s="255"/>
      <c r="M1661" s="256"/>
      <c r="N1661" s="257"/>
      <c r="O1661" s="257"/>
      <c r="P1661" s="257"/>
      <c r="Q1661" s="257"/>
      <c r="R1661" s="257"/>
      <c r="S1661" s="257"/>
      <c r="T1661" s="25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9" t="s">
        <v>161</v>
      </c>
      <c r="AU1661" s="259" t="s">
        <v>86</v>
      </c>
      <c r="AV1661" s="14" t="s">
        <v>86</v>
      </c>
      <c r="AW1661" s="14" t="s">
        <v>33</v>
      </c>
      <c r="AX1661" s="14" t="s">
        <v>77</v>
      </c>
      <c r="AY1661" s="259" t="s">
        <v>145</v>
      </c>
    </row>
    <row r="1662" s="14" customFormat="1">
      <c r="A1662" s="14"/>
      <c r="B1662" s="249"/>
      <c r="C1662" s="250"/>
      <c r="D1662" s="232" t="s">
        <v>161</v>
      </c>
      <c r="E1662" s="251" t="s">
        <v>1</v>
      </c>
      <c r="F1662" s="252" t="s">
        <v>548</v>
      </c>
      <c r="G1662" s="250"/>
      <c r="H1662" s="253">
        <v>-2.3639999999999999</v>
      </c>
      <c r="I1662" s="254"/>
      <c r="J1662" s="250"/>
      <c r="K1662" s="250"/>
      <c r="L1662" s="255"/>
      <c r="M1662" s="256"/>
      <c r="N1662" s="257"/>
      <c r="O1662" s="257"/>
      <c r="P1662" s="257"/>
      <c r="Q1662" s="257"/>
      <c r="R1662" s="257"/>
      <c r="S1662" s="257"/>
      <c r="T1662" s="25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9" t="s">
        <v>161</v>
      </c>
      <c r="AU1662" s="259" t="s">
        <v>86</v>
      </c>
      <c r="AV1662" s="14" t="s">
        <v>86</v>
      </c>
      <c r="AW1662" s="14" t="s">
        <v>33</v>
      </c>
      <c r="AX1662" s="14" t="s">
        <v>77</v>
      </c>
      <c r="AY1662" s="259" t="s">
        <v>145</v>
      </c>
    </row>
    <row r="1663" s="13" customFormat="1">
      <c r="A1663" s="13"/>
      <c r="B1663" s="239"/>
      <c r="C1663" s="240"/>
      <c r="D1663" s="232" t="s">
        <v>161</v>
      </c>
      <c r="E1663" s="241" t="s">
        <v>1</v>
      </c>
      <c r="F1663" s="242" t="s">
        <v>431</v>
      </c>
      <c r="G1663" s="240"/>
      <c r="H1663" s="241" t="s">
        <v>1</v>
      </c>
      <c r="I1663" s="243"/>
      <c r="J1663" s="240"/>
      <c r="K1663" s="240"/>
      <c r="L1663" s="244"/>
      <c r="M1663" s="245"/>
      <c r="N1663" s="246"/>
      <c r="O1663" s="246"/>
      <c r="P1663" s="246"/>
      <c r="Q1663" s="246"/>
      <c r="R1663" s="246"/>
      <c r="S1663" s="246"/>
      <c r="T1663" s="247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8" t="s">
        <v>161</v>
      </c>
      <c r="AU1663" s="248" t="s">
        <v>86</v>
      </c>
      <c r="AV1663" s="13" t="s">
        <v>14</v>
      </c>
      <c r="AW1663" s="13" t="s">
        <v>33</v>
      </c>
      <c r="AX1663" s="13" t="s">
        <v>77</v>
      </c>
      <c r="AY1663" s="248" t="s">
        <v>145</v>
      </c>
    </row>
    <row r="1664" s="14" customFormat="1">
      <c r="A1664" s="14"/>
      <c r="B1664" s="249"/>
      <c r="C1664" s="250"/>
      <c r="D1664" s="232" t="s">
        <v>161</v>
      </c>
      <c r="E1664" s="251" t="s">
        <v>1</v>
      </c>
      <c r="F1664" s="252" t="s">
        <v>549</v>
      </c>
      <c r="G1664" s="250"/>
      <c r="H1664" s="253">
        <v>67.5</v>
      </c>
      <c r="I1664" s="254"/>
      <c r="J1664" s="250"/>
      <c r="K1664" s="250"/>
      <c r="L1664" s="255"/>
      <c r="M1664" s="256"/>
      <c r="N1664" s="257"/>
      <c r="O1664" s="257"/>
      <c r="P1664" s="257"/>
      <c r="Q1664" s="257"/>
      <c r="R1664" s="257"/>
      <c r="S1664" s="257"/>
      <c r="T1664" s="25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9" t="s">
        <v>161</v>
      </c>
      <c r="AU1664" s="259" t="s">
        <v>86</v>
      </c>
      <c r="AV1664" s="14" t="s">
        <v>86</v>
      </c>
      <c r="AW1664" s="14" t="s">
        <v>33</v>
      </c>
      <c r="AX1664" s="14" t="s">
        <v>77</v>
      </c>
      <c r="AY1664" s="259" t="s">
        <v>145</v>
      </c>
    </row>
    <row r="1665" s="13" customFormat="1">
      <c r="A1665" s="13"/>
      <c r="B1665" s="239"/>
      <c r="C1665" s="240"/>
      <c r="D1665" s="232" t="s">
        <v>161</v>
      </c>
      <c r="E1665" s="241" t="s">
        <v>1</v>
      </c>
      <c r="F1665" s="242" t="s">
        <v>246</v>
      </c>
      <c r="G1665" s="240"/>
      <c r="H1665" s="241" t="s">
        <v>1</v>
      </c>
      <c r="I1665" s="243"/>
      <c r="J1665" s="240"/>
      <c r="K1665" s="240"/>
      <c r="L1665" s="244"/>
      <c r="M1665" s="245"/>
      <c r="N1665" s="246"/>
      <c r="O1665" s="246"/>
      <c r="P1665" s="246"/>
      <c r="Q1665" s="246"/>
      <c r="R1665" s="246"/>
      <c r="S1665" s="246"/>
      <c r="T1665" s="247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8" t="s">
        <v>161</v>
      </c>
      <c r="AU1665" s="248" t="s">
        <v>86</v>
      </c>
      <c r="AV1665" s="13" t="s">
        <v>14</v>
      </c>
      <c r="AW1665" s="13" t="s">
        <v>33</v>
      </c>
      <c r="AX1665" s="13" t="s">
        <v>77</v>
      </c>
      <c r="AY1665" s="248" t="s">
        <v>145</v>
      </c>
    </row>
    <row r="1666" s="14" customFormat="1">
      <c r="A1666" s="14"/>
      <c r="B1666" s="249"/>
      <c r="C1666" s="250"/>
      <c r="D1666" s="232" t="s">
        <v>161</v>
      </c>
      <c r="E1666" s="251" t="s">
        <v>1</v>
      </c>
      <c r="F1666" s="252" t="s">
        <v>550</v>
      </c>
      <c r="G1666" s="250"/>
      <c r="H1666" s="253">
        <v>62.234999999999999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161</v>
      </c>
      <c r="AU1666" s="259" t="s">
        <v>86</v>
      </c>
      <c r="AV1666" s="14" t="s">
        <v>86</v>
      </c>
      <c r="AW1666" s="14" t="s">
        <v>33</v>
      </c>
      <c r="AX1666" s="14" t="s">
        <v>77</v>
      </c>
      <c r="AY1666" s="259" t="s">
        <v>145</v>
      </c>
    </row>
    <row r="1667" s="16" customFormat="1">
      <c r="A1667" s="16"/>
      <c r="B1667" s="271"/>
      <c r="C1667" s="272"/>
      <c r="D1667" s="232" t="s">
        <v>161</v>
      </c>
      <c r="E1667" s="273" t="s">
        <v>1</v>
      </c>
      <c r="F1667" s="274" t="s">
        <v>244</v>
      </c>
      <c r="G1667" s="272"/>
      <c r="H1667" s="275">
        <v>173.12299999999999</v>
      </c>
      <c r="I1667" s="276"/>
      <c r="J1667" s="272"/>
      <c r="K1667" s="272"/>
      <c r="L1667" s="277"/>
      <c r="M1667" s="278"/>
      <c r="N1667" s="279"/>
      <c r="O1667" s="279"/>
      <c r="P1667" s="279"/>
      <c r="Q1667" s="279"/>
      <c r="R1667" s="279"/>
      <c r="S1667" s="279"/>
      <c r="T1667" s="280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T1667" s="281" t="s">
        <v>161</v>
      </c>
      <c r="AU1667" s="281" t="s">
        <v>86</v>
      </c>
      <c r="AV1667" s="16" t="s">
        <v>146</v>
      </c>
      <c r="AW1667" s="16" t="s">
        <v>33</v>
      </c>
      <c r="AX1667" s="16" t="s">
        <v>77</v>
      </c>
      <c r="AY1667" s="281" t="s">
        <v>145</v>
      </c>
    </row>
    <row r="1668" s="15" customFormat="1">
      <c r="A1668" s="15"/>
      <c r="B1668" s="260"/>
      <c r="C1668" s="261"/>
      <c r="D1668" s="232" t="s">
        <v>161</v>
      </c>
      <c r="E1668" s="262" t="s">
        <v>1</v>
      </c>
      <c r="F1668" s="263" t="s">
        <v>165</v>
      </c>
      <c r="G1668" s="261"/>
      <c r="H1668" s="264">
        <v>220.54300000000001</v>
      </c>
      <c r="I1668" s="265"/>
      <c r="J1668" s="261"/>
      <c r="K1668" s="261"/>
      <c r="L1668" s="266"/>
      <c r="M1668" s="267"/>
      <c r="N1668" s="268"/>
      <c r="O1668" s="268"/>
      <c r="P1668" s="268"/>
      <c r="Q1668" s="268"/>
      <c r="R1668" s="268"/>
      <c r="S1668" s="268"/>
      <c r="T1668" s="269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70" t="s">
        <v>161</v>
      </c>
      <c r="AU1668" s="270" t="s">
        <v>86</v>
      </c>
      <c r="AV1668" s="15" t="s">
        <v>155</v>
      </c>
      <c r="AW1668" s="15" t="s">
        <v>33</v>
      </c>
      <c r="AX1668" s="15" t="s">
        <v>14</v>
      </c>
      <c r="AY1668" s="270" t="s">
        <v>145</v>
      </c>
    </row>
    <row r="1669" s="2" customFormat="1" ht="24.15" customHeight="1">
      <c r="A1669" s="39"/>
      <c r="B1669" s="40"/>
      <c r="C1669" s="219" t="s">
        <v>1245</v>
      </c>
      <c r="D1669" s="219" t="s">
        <v>150</v>
      </c>
      <c r="E1669" s="220" t="s">
        <v>1246</v>
      </c>
      <c r="F1669" s="221" t="s">
        <v>1247</v>
      </c>
      <c r="G1669" s="222" t="s">
        <v>175</v>
      </c>
      <c r="H1669" s="223">
        <v>116.535</v>
      </c>
      <c r="I1669" s="224"/>
      <c r="J1669" s="225">
        <f>ROUND(I1669*H1669,2)</f>
        <v>0</v>
      </c>
      <c r="K1669" s="221" t="s">
        <v>154</v>
      </c>
      <c r="L1669" s="45"/>
      <c r="M1669" s="226" t="s">
        <v>1</v>
      </c>
      <c r="N1669" s="227" t="s">
        <v>42</v>
      </c>
      <c r="O1669" s="92"/>
      <c r="P1669" s="228">
        <f>O1669*H1669</f>
        <v>0</v>
      </c>
      <c r="Q1669" s="228">
        <v>0</v>
      </c>
      <c r="R1669" s="228">
        <f>Q1669*H1669</f>
        <v>0</v>
      </c>
      <c r="S1669" s="228">
        <v>0.00025000000000000001</v>
      </c>
      <c r="T1669" s="229">
        <f>S1669*H1669</f>
        <v>0.02913375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0" t="s">
        <v>296</v>
      </c>
      <c r="AT1669" s="230" t="s">
        <v>150</v>
      </c>
      <c r="AU1669" s="230" t="s">
        <v>86</v>
      </c>
      <c r="AY1669" s="18" t="s">
        <v>145</v>
      </c>
      <c r="BE1669" s="231">
        <f>IF(N1669="základní",J1669,0)</f>
        <v>0</v>
      </c>
      <c r="BF1669" s="231">
        <f>IF(N1669="snížená",J1669,0)</f>
        <v>0</v>
      </c>
      <c r="BG1669" s="231">
        <f>IF(N1669="zákl. přenesená",J1669,0)</f>
        <v>0</v>
      </c>
      <c r="BH1669" s="231">
        <f>IF(N1669="sníž. přenesená",J1669,0)</f>
        <v>0</v>
      </c>
      <c r="BI1669" s="231">
        <f>IF(N1669="nulová",J1669,0)</f>
        <v>0</v>
      </c>
      <c r="BJ1669" s="18" t="s">
        <v>14</v>
      </c>
      <c r="BK1669" s="231">
        <f>ROUND(I1669*H1669,2)</f>
        <v>0</v>
      </c>
      <c r="BL1669" s="18" t="s">
        <v>296</v>
      </c>
      <c r="BM1669" s="230" t="s">
        <v>1248</v>
      </c>
    </row>
    <row r="1670" s="2" customFormat="1">
      <c r="A1670" s="39"/>
      <c r="B1670" s="40"/>
      <c r="C1670" s="41"/>
      <c r="D1670" s="232" t="s">
        <v>157</v>
      </c>
      <c r="E1670" s="41"/>
      <c r="F1670" s="233" t="s">
        <v>1249</v>
      </c>
      <c r="G1670" s="41"/>
      <c r="H1670" s="41"/>
      <c r="I1670" s="234"/>
      <c r="J1670" s="41"/>
      <c r="K1670" s="41"/>
      <c r="L1670" s="45"/>
      <c r="M1670" s="235"/>
      <c r="N1670" s="236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157</v>
      </c>
      <c r="AU1670" s="18" t="s">
        <v>86</v>
      </c>
    </row>
    <row r="1671" s="2" customFormat="1">
      <c r="A1671" s="39"/>
      <c r="B1671" s="40"/>
      <c r="C1671" s="41"/>
      <c r="D1671" s="237" t="s">
        <v>159</v>
      </c>
      <c r="E1671" s="41"/>
      <c r="F1671" s="238" t="s">
        <v>1250</v>
      </c>
      <c r="G1671" s="41"/>
      <c r="H1671" s="41"/>
      <c r="I1671" s="234"/>
      <c r="J1671" s="41"/>
      <c r="K1671" s="41"/>
      <c r="L1671" s="45"/>
      <c r="M1671" s="235"/>
      <c r="N1671" s="236"/>
      <c r="O1671" s="92"/>
      <c r="P1671" s="92"/>
      <c r="Q1671" s="92"/>
      <c r="R1671" s="92"/>
      <c r="S1671" s="92"/>
      <c r="T1671" s="93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T1671" s="18" t="s">
        <v>159</v>
      </c>
      <c r="AU1671" s="18" t="s">
        <v>86</v>
      </c>
    </row>
    <row r="1672" s="13" customFormat="1">
      <c r="A1672" s="13"/>
      <c r="B1672" s="239"/>
      <c r="C1672" s="240"/>
      <c r="D1672" s="232" t="s">
        <v>161</v>
      </c>
      <c r="E1672" s="241" t="s">
        <v>1</v>
      </c>
      <c r="F1672" s="242" t="s">
        <v>162</v>
      </c>
      <c r="G1672" s="240"/>
      <c r="H1672" s="241" t="s">
        <v>1</v>
      </c>
      <c r="I1672" s="243"/>
      <c r="J1672" s="240"/>
      <c r="K1672" s="240"/>
      <c r="L1672" s="244"/>
      <c r="M1672" s="245"/>
      <c r="N1672" s="246"/>
      <c r="O1672" s="246"/>
      <c r="P1672" s="246"/>
      <c r="Q1672" s="246"/>
      <c r="R1672" s="246"/>
      <c r="S1672" s="246"/>
      <c r="T1672" s="247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8" t="s">
        <v>161</v>
      </c>
      <c r="AU1672" s="248" t="s">
        <v>86</v>
      </c>
      <c r="AV1672" s="13" t="s">
        <v>14</v>
      </c>
      <c r="AW1672" s="13" t="s">
        <v>33</v>
      </c>
      <c r="AX1672" s="13" t="s">
        <v>77</v>
      </c>
      <c r="AY1672" s="248" t="s">
        <v>145</v>
      </c>
    </row>
    <row r="1673" s="13" customFormat="1">
      <c r="A1673" s="13"/>
      <c r="B1673" s="239"/>
      <c r="C1673" s="240"/>
      <c r="D1673" s="232" t="s">
        <v>161</v>
      </c>
      <c r="E1673" s="241" t="s">
        <v>1</v>
      </c>
      <c r="F1673" s="242" t="s">
        <v>263</v>
      </c>
      <c r="G1673" s="240"/>
      <c r="H1673" s="241" t="s">
        <v>1</v>
      </c>
      <c r="I1673" s="243"/>
      <c r="J1673" s="240"/>
      <c r="K1673" s="240"/>
      <c r="L1673" s="244"/>
      <c r="M1673" s="245"/>
      <c r="N1673" s="246"/>
      <c r="O1673" s="246"/>
      <c r="P1673" s="246"/>
      <c r="Q1673" s="246"/>
      <c r="R1673" s="246"/>
      <c r="S1673" s="246"/>
      <c r="T1673" s="247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8" t="s">
        <v>161</v>
      </c>
      <c r="AU1673" s="248" t="s">
        <v>86</v>
      </c>
      <c r="AV1673" s="13" t="s">
        <v>14</v>
      </c>
      <c r="AW1673" s="13" t="s">
        <v>33</v>
      </c>
      <c r="AX1673" s="13" t="s">
        <v>77</v>
      </c>
      <c r="AY1673" s="248" t="s">
        <v>145</v>
      </c>
    </row>
    <row r="1674" s="14" customFormat="1">
      <c r="A1674" s="14"/>
      <c r="B1674" s="249"/>
      <c r="C1674" s="250"/>
      <c r="D1674" s="232" t="s">
        <v>161</v>
      </c>
      <c r="E1674" s="251" t="s">
        <v>1</v>
      </c>
      <c r="F1674" s="252" t="s">
        <v>1251</v>
      </c>
      <c r="G1674" s="250"/>
      <c r="H1674" s="253">
        <v>38.640000000000001</v>
      </c>
      <c r="I1674" s="254"/>
      <c r="J1674" s="250"/>
      <c r="K1674" s="250"/>
      <c r="L1674" s="255"/>
      <c r="M1674" s="256"/>
      <c r="N1674" s="257"/>
      <c r="O1674" s="257"/>
      <c r="P1674" s="257"/>
      <c r="Q1674" s="257"/>
      <c r="R1674" s="257"/>
      <c r="S1674" s="257"/>
      <c r="T1674" s="25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9" t="s">
        <v>161</v>
      </c>
      <c r="AU1674" s="259" t="s">
        <v>86</v>
      </c>
      <c r="AV1674" s="14" t="s">
        <v>86</v>
      </c>
      <c r="AW1674" s="14" t="s">
        <v>33</v>
      </c>
      <c r="AX1674" s="14" t="s">
        <v>77</v>
      </c>
      <c r="AY1674" s="259" t="s">
        <v>145</v>
      </c>
    </row>
    <row r="1675" s="13" customFormat="1">
      <c r="A1675" s="13"/>
      <c r="B1675" s="239"/>
      <c r="C1675" s="240"/>
      <c r="D1675" s="232" t="s">
        <v>161</v>
      </c>
      <c r="E1675" s="241" t="s">
        <v>1</v>
      </c>
      <c r="F1675" s="242" t="s">
        <v>265</v>
      </c>
      <c r="G1675" s="240"/>
      <c r="H1675" s="241" t="s">
        <v>1</v>
      </c>
      <c r="I1675" s="243"/>
      <c r="J1675" s="240"/>
      <c r="K1675" s="240"/>
      <c r="L1675" s="244"/>
      <c r="M1675" s="245"/>
      <c r="N1675" s="246"/>
      <c r="O1675" s="246"/>
      <c r="P1675" s="246"/>
      <c r="Q1675" s="246"/>
      <c r="R1675" s="246"/>
      <c r="S1675" s="246"/>
      <c r="T1675" s="247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8" t="s">
        <v>161</v>
      </c>
      <c r="AU1675" s="248" t="s">
        <v>86</v>
      </c>
      <c r="AV1675" s="13" t="s">
        <v>14</v>
      </c>
      <c r="AW1675" s="13" t="s">
        <v>33</v>
      </c>
      <c r="AX1675" s="13" t="s">
        <v>77</v>
      </c>
      <c r="AY1675" s="248" t="s">
        <v>145</v>
      </c>
    </row>
    <row r="1676" s="14" customFormat="1">
      <c r="A1676" s="14"/>
      <c r="B1676" s="249"/>
      <c r="C1676" s="250"/>
      <c r="D1676" s="232" t="s">
        <v>161</v>
      </c>
      <c r="E1676" s="251" t="s">
        <v>1</v>
      </c>
      <c r="F1676" s="252" t="s">
        <v>1252</v>
      </c>
      <c r="G1676" s="250"/>
      <c r="H1676" s="253">
        <v>15.66</v>
      </c>
      <c r="I1676" s="254"/>
      <c r="J1676" s="250"/>
      <c r="K1676" s="250"/>
      <c r="L1676" s="255"/>
      <c r="M1676" s="256"/>
      <c r="N1676" s="257"/>
      <c r="O1676" s="257"/>
      <c r="P1676" s="257"/>
      <c r="Q1676" s="257"/>
      <c r="R1676" s="257"/>
      <c r="S1676" s="257"/>
      <c r="T1676" s="25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9" t="s">
        <v>161</v>
      </c>
      <c r="AU1676" s="259" t="s">
        <v>86</v>
      </c>
      <c r="AV1676" s="14" t="s">
        <v>86</v>
      </c>
      <c r="AW1676" s="14" t="s">
        <v>33</v>
      </c>
      <c r="AX1676" s="14" t="s">
        <v>77</v>
      </c>
      <c r="AY1676" s="259" t="s">
        <v>145</v>
      </c>
    </row>
    <row r="1677" s="13" customFormat="1">
      <c r="A1677" s="13"/>
      <c r="B1677" s="239"/>
      <c r="C1677" s="240"/>
      <c r="D1677" s="232" t="s">
        <v>161</v>
      </c>
      <c r="E1677" s="241" t="s">
        <v>1</v>
      </c>
      <c r="F1677" s="242" t="s">
        <v>246</v>
      </c>
      <c r="G1677" s="240"/>
      <c r="H1677" s="241" t="s">
        <v>1</v>
      </c>
      <c r="I1677" s="243"/>
      <c r="J1677" s="240"/>
      <c r="K1677" s="240"/>
      <c r="L1677" s="244"/>
      <c r="M1677" s="245"/>
      <c r="N1677" s="246"/>
      <c r="O1677" s="246"/>
      <c r="P1677" s="246"/>
      <c r="Q1677" s="246"/>
      <c r="R1677" s="246"/>
      <c r="S1677" s="246"/>
      <c r="T1677" s="247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8" t="s">
        <v>161</v>
      </c>
      <c r="AU1677" s="248" t="s">
        <v>86</v>
      </c>
      <c r="AV1677" s="13" t="s">
        <v>14</v>
      </c>
      <c r="AW1677" s="13" t="s">
        <v>33</v>
      </c>
      <c r="AX1677" s="13" t="s">
        <v>77</v>
      </c>
      <c r="AY1677" s="248" t="s">
        <v>145</v>
      </c>
    </row>
    <row r="1678" s="14" customFormat="1">
      <c r="A1678" s="14"/>
      <c r="B1678" s="249"/>
      <c r="C1678" s="250"/>
      <c r="D1678" s="232" t="s">
        <v>161</v>
      </c>
      <c r="E1678" s="251" t="s">
        <v>1</v>
      </c>
      <c r="F1678" s="252" t="s">
        <v>550</v>
      </c>
      <c r="G1678" s="250"/>
      <c r="H1678" s="253">
        <v>62.234999999999999</v>
      </c>
      <c r="I1678" s="254"/>
      <c r="J1678" s="250"/>
      <c r="K1678" s="250"/>
      <c r="L1678" s="255"/>
      <c r="M1678" s="256"/>
      <c r="N1678" s="257"/>
      <c r="O1678" s="257"/>
      <c r="P1678" s="257"/>
      <c r="Q1678" s="257"/>
      <c r="R1678" s="257"/>
      <c r="S1678" s="257"/>
      <c r="T1678" s="25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9" t="s">
        <v>161</v>
      </c>
      <c r="AU1678" s="259" t="s">
        <v>86</v>
      </c>
      <c r="AV1678" s="14" t="s">
        <v>86</v>
      </c>
      <c r="AW1678" s="14" t="s">
        <v>33</v>
      </c>
      <c r="AX1678" s="14" t="s">
        <v>77</v>
      </c>
      <c r="AY1678" s="259" t="s">
        <v>145</v>
      </c>
    </row>
    <row r="1679" s="15" customFormat="1">
      <c r="A1679" s="15"/>
      <c r="B1679" s="260"/>
      <c r="C1679" s="261"/>
      <c r="D1679" s="232" t="s">
        <v>161</v>
      </c>
      <c r="E1679" s="262" t="s">
        <v>1</v>
      </c>
      <c r="F1679" s="263" t="s">
        <v>165</v>
      </c>
      <c r="G1679" s="261"/>
      <c r="H1679" s="264">
        <v>116.535</v>
      </c>
      <c r="I1679" s="265"/>
      <c r="J1679" s="261"/>
      <c r="K1679" s="261"/>
      <c r="L1679" s="266"/>
      <c r="M1679" s="267"/>
      <c r="N1679" s="268"/>
      <c r="O1679" s="268"/>
      <c r="P1679" s="268"/>
      <c r="Q1679" s="268"/>
      <c r="R1679" s="268"/>
      <c r="S1679" s="268"/>
      <c r="T1679" s="269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70" t="s">
        <v>161</v>
      </c>
      <c r="AU1679" s="270" t="s">
        <v>86</v>
      </c>
      <c r="AV1679" s="15" t="s">
        <v>155</v>
      </c>
      <c r="AW1679" s="15" t="s">
        <v>33</v>
      </c>
      <c r="AX1679" s="15" t="s">
        <v>14</v>
      </c>
      <c r="AY1679" s="270" t="s">
        <v>145</v>
      </c>
    </row>
    <row r="1680" s="2" customFormat="1" ht="24.15" customHeight="1">
      <c r="A1680" s="39"/>
      <c r="B1680" s="40"/>
      <c r="C1680" s="219" t="s">
        <v>1253</v>
      </c>
      <c r="D1680" s="219" t="s">
        <v>150</v>
      </c>
      <c r="E1680" s="220" t="s">
        <v>1254</v>
      </c>
      <c r="F1680" s="221" t="s">
        <v>1255</v>
      </c>
      <c r="G1680" s="222" t="s">
        <v>175</v>
      </c>
      <c r="H1680" s="223">
        <v>66.647999999999996</v>
      </c>
      <c r="I1680" s="224"/>
      <c r="J1680" s="225">
        <f>ROUND(I1680*H1680,2)</f>
        <v>0</v>
      </c>
      <c r="K1680" s="221" t="s">
        <v>1</v>
      </c>
      <c r="L1680" s="45"/>
      <c r="M1680" s="226" t="s">
        <v>1</v>
      </c>
      <c r="N1680" s="227" t="s">
        <v>42</v>
      </c>
      <c r="O1680" s="92"/>
      <c r="P1680" s="228">
        <f>O1680*H1680</f>
        <v>0</v>
      </c>
      <c r="Q1680" s="228">
        <v>0</v>
      </c>
      <c r="R1680" s="228">
        <f>Q1680*H1680</f>
        <v>0</v>
      </c>
      <c r="S1680" s="228">
        <v>3.0000000000000001E-05</v>
      </c>
      <c r="T1680" s="229">
        <f>S1680*H1680</f>
        <v>0.0019994399999999999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30" t="s">
        <v>296</v>
      </c>
      <c r="AT1680" s="230" t="s">
        <v>150</v>
      </c>
      <c r="AU1680" s="230" t="s">
        <v>86</v>
      </c>
      <c r="AY1680" s="18" t="s">
        <v>145</v>
      </c>
      <c r="BE1680" s="231">
        <f>IF(N1680="základní",J1680,0)</f>
        <v>0</v>
      </c>
      <c r="BF1680" s="231">
        <f>IF(N1680="snížená",J1680,0)</f>
        <v>0</v>
      </c>
      <c r="BG1680" s="231">
        <f>IF(N1680="zákl. přenesená",J1680,0)</f>
        <v>0</v>
      </c>
      <c r="BH1680" s="231">
        <f>IF(N1680="sníž. přenesená",J1680,0)</f>
        <v>0</v>
      </c>
      <c r="BI1680" s="231">
        <f>IF(N1680="nulová",J1680,0)</f>
        <v>0</v>
      </c>
      <c r="BJ1680" s="18" t="s">
        <v>14</v>
      </c>
      <c r="BK1680" s="231">
        <f>ROUND(I1680*H1680,2)</f>
        <v>0</v>
      </c>
      <c r="BL1680" s="18" t="s">
        <v>296</v>
      </c>
      <c r="BM1680" s="230" t="s">
        <v>1256</v>
      </c>
    </row>
    <row r="1681" s="2" customFormat="1">
      <c r="A1681" s="39"/>
      <c r="B1681" s="40"/>
      <c r="C1681" s="41"/>
      <c r="D1681" s="232" t="s">
        <v>157</v>
      </c>
      <c r="E1681" s="41"/>
      <c r="F1681" s="233" t="s">
        <v>1257</v>
      </c>
      <c r="G1681" s="41"/>
      <c r="H1681" s="41"/>
      <c r="I1681" s="234"/>
      <c r="J1681" s="41"/>
      <c r="K1681" s="41"/>
      <c r="L1681" s="45"/>
      <c r="M1681" s="235"/>
      <c r="N1681" s="236"/>
      <c r="O1681" s="92"/>
      <c r="P1681" s="92"/>
      <c r="Q1681" s="92"/>
      <c r="R1681" s="92"/>
      <c r="S1681" s="92"/>
      <c r="T1681" s="93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T1681" s="18" t="s">
        <v>157</v>
      </c>
      <c r="AU1681" s="18" t="s">
        <v>86</v>
      </c>
    </row>
    <row r="1682" s="13" customFormat="1">
      <c r="A1682" s="13"/>
      <c r="B1682" s="239"/>
      <c r="C1682" s="240"/>
      <c r="D1682" s="232" t="s">
        <v>161</v>
      </c>
      <c r="E1682" s="241" t="s">
        <v>1</v>
      </c>
      <c r="F1682" s="242" t="s">
        <v>163</v>
      </c>
      <c r="G1682" s="240"/>
      <c r="H1682" s="241" t="s">
        <v>1</v>
      </c>
      <c r="I1682" s="243"/>
      <c r="J1682" s="240"/>
      <c r="K1682" s="240"/>
      <c r="L1682" s="244"/>
      <c r="M1682" s="245"/>
      <c r="N1682" s="246"/>
      <c r="O1682" s="246"/>
      <c r="P1682" s="246"/>
      <c r="Q1682" s="246"/>
      <c r="R1682" s="246"/>
      <c r="S1682" s="246"/>
      <c r="T1682" s="247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8" t="s">
        <v>161</v>
      </c>
      <c r="AU1682" s="248" t="s">
        <v>86</v>
      </c>
      <c r="AV1682" s="13" t="s">
        <v>14</v>
      </c>
      <c r="AW1682" s="13" t="s">
        <v>33</v>
      </c>
      <c r="AX1682" s="13" t="s">
        <v>77</v>
      </c>
      <c r="AY1682" s="248" t="s">
        <v>145</v>
      </c>
    </row>
    <row r="1683" s="14" customFormat="1">
      <c r="A1683" s="14"/>
      <c r="B1683" s="249"/>
      <c r="C1683" s="250"/>
      <c r="D1683" s="232" t="s">
        <v>161</v>
      </c>
      <c r="E1683" s="251" t="s">
        <v>1</v>
      </c>
      <c r="F1683" s="252" t="s">
        <v>1258</v>
      </c>
      <c r="G1683" s="250"/>
      <c r="H1683" s="253">
        <v>1.28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9" t="s">
        <v>161</v>
      </c>
      <c r="AU1683" s="259" t="s">
        <v>86</v>
      </c>
      <c r="AV1683" s="14" t="s">
        <v>86</v>
      </c>
      <c r="AW1683" s="14" t="s">
        <v>33</v>
      </c>
      <c r="AX1683" s="14" t="s">
        <v>77</v>
      </c>
      <c r="AY1683" s="259" t="s">
        <v>145</v>
      </c>
    </row>
    <row r="1684" s="14" customFormat="1">
      <c r="A1684" s="14"/>
      <c r="B1684" s="249"/>
      <c r="C1684" s="250"/>
      <c r="D1684" s="232" t="s">
        <v>161</v>
      </c>
      <c r="E1684" s="251" t="s">
        <v>1</v>
      </c>
      <c r="F1684" s="252" t="s">
        <v>1259</v>
      </c>
      <c r="G1684" s="250"/>
      <c r="H1684" s="253">
        <v>7.04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161</v>
      </c>
      <c r="AU1684" s="259" t="s">
        <v>86</v>
      </c>
      <c r="AV1684" s="14" t="s">
        <v>86</v>
      </c>
      <c r="AW1684" s="14" t="s">
        <v>33</v>
      </c>
      <c r="AX1684" s="14" t="s">
        <v>77</v>
      </c>
      <c r="AY1684" s="259" t="s">
        <v>145</v>
      </c>
    </row>
    <row r="1685" s="14" customFormat="1">
      <c r="A1685" s="14"/>
      <c r="B1685" s="249"/>
      <c r="C1685" s="250"/>
      <c r="D1685" s="232" t="s">
        <v>161</v>
      </c>
      <c r="E1685" s="251" t="s">
        <v>1</v>
      </c>
      <c r="F1685" s="252" t="s">
        <v>1260</v>
      </c>
      <c r="G1685" s="250"/>
      <c r="H1685" s="253">
        <v>1.5760000000000001</v>
      </c>
      <c r="I1685" s="254"/>
      <c r="J1685" s="250"/>
      <c r="K1685" s="250"/>
      <c r="L1685" s="255"/>
      <c r="M1685" s="256"/>
      <c r="N1685" s="257"/>
      <c r="O1685" s="257"/>
      <c r="P1685" s="257"/>
      <c r="Q1685" s="257"/>
      <c r="R1685" s="257"/>
      <c r="S1685" s="257"/>
      <c r="T1685" s="25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9" t="s">
        <v>161</v>
      </c>
      <c r="AU1685" s="259" t="s">
        <v>86</v>
      </c>
      <c r="AV1685" s="14" t="s">
        <v>86</v>
      </c>
      <c r="AW1685" s="14" t="s">
        <v>33</v>
      </c>
      <c r="AX1685" s="14" t="s">
        <v>77</v>
      </c>
      <c r="AY1685" s="259" t="s">
        <v>145</v>
      </c>
    </row>
    <row r="1686" s="13" customFormat="1">
      <c r="A1686" s="13"/>
      <c r="B1686" s="239"/>
      <c r="C1686" s="240"/>
      <c r="D1686" s="232" t="s">
        <v>161</v>
      </c>
      <c r="E1686" s="241" t="s">
        <v>1</v>
      </c>
      <c r="F1686" s="242" t="s">
        <v>258</v>
      </c>
      <c r="G1686" s="240"/>
      <c r="H1686" s="241" t="s">
        <v>1</v>
      </c>
      <c r="I1686" s="243"/>
      <c r="J1686" s="240"/>
      <c r="K1686" s="240"/>
      <c r="L1686" s="244"/>
      <c r="M1686" s="245"/>
      <c r="N1686" s="246"/>
      <c r="O1686" s="246"/>
      <c r="P1686" s="246"/>
      <c r="Q1686" s="246"/>
      <c r="R1686" s="246"/>
      <c r="S1686" s="246"/>
      <c r="T1686" s="247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8" t="s">
        <v>161</v>
      </c>
      <c r="AU1686" s="248" t="s">
        <v>86</v>
      </c>
      <c r="AV1686" s="13" t="s">
        <v>14</v>
      </c>
      <c r="AW1686" s="13" t="s">
        <v>33</v>
      </c>
      <c r="AX1686" s="13" t="s">
        <v>77</v>
      </c>
      <c r="AY1686" s="248" t="s">
        <v>145</v>
      </c>
    </row>
    <row r="1687" s="14" customFormat="1">
      <c r="A1687" s="14"/>
      <c r="B1687" s="249"/>
      <c r="C1687" s="250"/>
      <c r="D1687" s="232" t="s">
        <v>161</v>
      </c>
      <c r="E1687" s="251" t="s">
        <v>1</v>
      </c>
      <c r="F1687" s="252" t="s">
        <v>1261</v>
      </c>
      <c r="G1687" s="250"/>
      <c r="H1687" s="253">
        <v>11.82</v>
      </c>
      <c r="I1687" s="254"/>
      <c r="J1687" s="250"/>
      <c r="K1687" s="250"/>
      <c r="L1687" s="255"/>
      <c r="M1687" s="256"/>
      <c r="N1687" s="257"/>
      <c r="O1687" s="257"/>
      <c r="P1687" s="257"/>
      <c r="Q1687" s="257"/>
      <c r="R1687" s="257"/>
      <c r="S1687" s="257"/>
      <c r="T1687" s="25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9" t="s">
        <v>161</v>
      </c>
      <c r="AU1687" s="259" t="s">
        <v>86</v>
      </c>
      <c r="AV1687" s="14" t="s">
        <v>86</v>
      </c>
      <c r="AW1687" s="14" t="s">
        <v>33</v>
      </c>
      <c r="AX1687" s="14" t="s">
        <v>77</v>
      </c>
      <c r="AY1687" s="259" t="s">
        <v>145</v>
      </c>
    </row>
    <row r="1688" s="13" customFormat="1">
      <c r="A1688" s="13"/>
      <c r="B1688" s="239"/>
      <c r="C1688" s="240"/>
      <c r="D1688" s="232" t="s">
        <v>161</v>
      </c>
      <c r="E1688" s="241" t="s">
        <v>1</v>
      </c>
      <c r="F1688" s="242" t="s">
        <v>245</v>
      </c>
      <c r="G1688" s="240"/>
      <c r="H1688" s="241" t="s">
        <v>1</v>
      </c>
      <c r="I1688" s="243"/>
      <c r="J1688" s="240"/>
      <c r="K1688" s="240"/>
      <c r="L1688" s="244"/>
      <c r="M1688" s="245"/>
      <c r="N1688" s="246"/>
      <c r="O1688" s="246"/>
      <c r="P1688" s="246"/>
      <c r="Q1688" s="246"/>
      <c r="R1688" s="246"/>
      <c r="S1688" s="246"/>
      <c r="T1688" s="247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8" t="s">
        <v>161</v>
      </c>
      <c r="AU1688" s="248" t="s">
        <v>86</v>
      </c>
      <c r="AV1688" s="13" t="s">
        <v>14</v>
      </c>
      <c r="AW1688" s="13" t="s">
        <v>33</v>
      </c>
      <c r="AX1688" s="13" t="s">
        <v>77</v>
      </c>
      <c r="AY1688" s="248" t="s">
        <v>145</v>
      </c>
    </row>
    <row r="1689" s="14" customFormat="1">
      <c r="A1689" s="14"/>
      <c r="B1689" s="249"/>
      <c r="C1689" s="250"/>
      <c r="D1689" s="232" t="s">
        <v>161</v>
      </c>
      <c r="E1689" s="251" t="s">
        <v>1</v>
      </c>
      <c r="F1689" s="252" t="s">
        <v>1262</v>
      </c>
      <c r="G1689" s="250"/>
      <c r="H1689" s="253">
        <v>2.6000000000000001</v>
      </c>
      <c r="I1689" s="254"/>
      <c r="J1689" s="250"/>
      <c r="K1689" s="250"/>
      <c r="L1689" s="255"/>
      <c r="M1689" s="256"/>
      <c r="N1689" s="257"/>
      <c r="O1689" s="257"/>
      <c r="P1689" s="257"/>
      <c r="Q1689" s="257"/>
      <c r="R1689" s="257"/>
      <c r="S1689" s="257"/>
      <c r="T1689" s="25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9" t="s">
        <v>161</v>
      </c>
      <c r="AU1689" s="259" t="s">
        <v>86</v>
      </c>
      <c r="AV1689" s="14" t="s">
        <v>86</v>
      </c>
      <c r="AW1689" s="14" t="s">
        <v>33</v>
      </c>
      <c r="AX1689" s="14" t="s">
        <v>77</v>
      </c>
      <c r="AY1689" s="259" t="s">
        <v>145</v>
      </c>
    </row>
    <row r="1690" s="14" customFormat="1">
      <c r="A1690" s="14"/>
      <c r="B1690" s="249"/>
      <c r="C1690" s="250"/>
      <c r="D1690" s="232" t="s">
        <v>161</v>
      </c>
      <c r="E1690" s="251" t="s">
        <v>1</v>
      </c>
      <c r="F1690" s="252" t="s">
        <v>1263</v>
      </c>
      <c r="G1690" s="250"/>
      <c r="H1690" s="253">
        <v>1.6799999999999999</v>
      </c>
      <c r="I1690" s="254"/>
      <c r="J1690" s="250"/>
      <c r="K1690" s="250"/>
      <c r="L1690" s="255"/>
      <c r="M1690" s="256"/>
      <c r="N1690" s="257"/>
      <c r="O1690" s="257"/>
      <c r="P1690" s="257"/>
      <c r="Q1690" s="257"/>
      <c r="R1690" s="257"/>
      <c r="S1690" s="257"/>
      <c r="T1690" s="25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9" t="s">
        <v>161</v>
      </c>
      <c r="AU1690" s="259" t="s">
        <v>86</v>
      </c>
      <c r="AV1690" s="14" t="s">
        <v>86</v>
      </c>
      <c r="AW1690" s="14" t="s">
        <v>33</v>
      </c>
      <c r="AX1690" s="14" t="s">
        <v>77</v>
      </c>
      <c r="AY1690" s="259" t="s">
        <v>145</v>
      </c>
    </row>
    <row r="1691" s="14" customFormat="1">
      <c r="A1691" s="14"/>
      <c r="B1691" s="249"/>
      <c r="C1691" s="250"/>
      <c r="D1691" s="232" t="s">
        <v>161</v>
      </c>
      <c r="E1691" s="251" t="s">
        <v>1</v>
      </c>
      <c r="F1691" s="252" t="s">
        <v>1264</v>
      </c>
      <c r="G1691" s="250"/>
      <c r="H1691" s="253">
        <v>3.5459999999999998</v>
      </c>
      <c r="I1691" s="254"/>
      <c r="J1691" s="250"/>
      <c r="K1691" s="250"/>
      <c r="L1691" s="255"/>
      <c r="M1691" s="256"/>
      <c r="N1691" s="257"/>
      <c r="O1691" s="257"/>
      <c r="P1691" s="257"/>
      <c r="Q1691" s="257"/>
      <c r="R1691" s="257"/>
      <c r="S1691" s="257"/>
      <c r="T1691" s="25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9" t="s">
        <v>161</v>
      </c>
      <c r="AU1691" s="259" t="s">
        <v>86</v>
      </c>
      <c r="AV1691" s="14" t="s">
        <v>86</v>
      </c>
      <c r="AW1691" s="14" t="s">
        <v>33</v>
      </c>
      <c r="AX1691" s="14" t="s">
        <v>77</v>
      </c>
      <c r="AY1691" s="259" t="s">
        <v>145</v>
      </c>
    </row>
    <row r="1692" s="14" customFormat="1">
      <c r="A1692" s="14"/>
      <c r="B1692" s="249"/>
      <c r="C1692" s="250"/>
      <c r="D1692" s="232" t="s">
        <v>161</v>
      </c>
      <c r="E1692" s="251" t="s">
        <v>1</v>
      </c>
      <c r="F1692" s="252" t="s">
        <v>1265</v>
      </c>
      <c r="G1692" s="250"/>
      <c r="H1692" s="253">
        <v>4.7279999999999998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9" t="s">
        <v>161</v>
      </c>
      <c r="AU1692" s="259" t="s">
        <v>86</v>
      </c>
      <c r="AV1692" s="14" t="s">
        <v>86</v>
      </c>
      <c r="AW1692" s="14" t="s">
        <v>33</v>
      </c>
      <c r="AX1692" s="14" t="s">
        <v>77</v>
      </c>
      <c r="AY1692" s="259" t="s">
        <v>145</v>
      </c>
    </row>
    <row r="1693" s="13" customFormat="1">
      <c r="A1693" s="13"/>
      <c r="B1693" s="239"/>
      <c r="C1693" s="240"/>
      <c r="D1693" s="232" t="s">
        <v>161</v>
      </c>
      <c r="E1693" s="241" t="s">
        <v>1</v>
      </c>
      <c r="F1693" s="242" t="s">
        <v>263</v>
      </c>
      <c r="G1693" s="240"/>
      <c r="H1693" s="241" t="s">
        <v>1</v>
      </c>
      <c r="I1693" s="243"/>
      <c r="J1693" s="240"/>
      <c r="K1693" s="240"/>
      <c r="L1693" s="244"/>
      <c r="M1693" s="245"/>
      <c r="N1693" s="246"/>
      <c r="O1693" s="246"/>
      <c r="P1693" s="246"/>
      <c r="Q1693" s="246"/>
      <c r="R1693" s="246"/>
      <c r="S1693" s="246"/>
      <c r="T1693" s="247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8" t="s">
        <v>161</v>
      </c>
      <c r="AU1693" s="248" t="s">
        <v>86</v>
      </c>
      <c r="AV1693" s="13" t="s">
        <v>14</v>
      </c>
      <c r="AW1693" s="13" t="s">
        <v>33</v>
      </c>
      <c r="AX1693" s="13" t="s">
        <v>77</v>
      </c>
      <c r="AY1693" s="248" t="s">
        <v>145</v>
      </c>
    </row>
    <row r="1694" s="14" customFormat="1">
      <c r="A1694" s="14"/>
      <c r="B1694" s="249"/>
      <c r="C1694" s="250"/>
      <c r="D1694" s="232" t="s">
        <v>161</v>
      </c>
      <c r="E1694" s="251" t="s">
        <v>1</v>
      </c>
      <c r="F1694" s="252" t="s">
        <v>1266</v>
      </c>
      <c r="G1694" s="250"/>
      <c r="H1694" s="253">
        <v>5.2000000000000002</v>
      </c>
      <c r="I1694" s="254"/>
      <c r="J1694" s="250"/>
      <c r="K1694" s="250"/>
      <c r="L1694" s="255"/>
      <c r="M1694" s="256"/>
      <c r="N1694" s="257"/>
      <c r="O1694" s="257"/>
      <c r="P1694" s="257"/>
      <c r="Q1694" s="257"/>
      <c r="R1694" s="257"/>
      <c r="S1694" s="257"/>
      <c r="T1694" s="25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9" t="s">
        <v>161</v>
      </c>
      <c r="AU1694" s="259" t="s">
        <v>86</v>
      </c>
      <c r="AV1694" s="14" t="s">
        <v>86</v>
      </c>
      <c r="AW1694" s="14" t="s">
        <v>33</v>
      </c>
      <c r="AX1694" s="14" t="s">
        <v>77</v>
      </c>
      <c r="AY1694" s="259" t="s">
        <v>145</v>
      </c>
    </row>
    <row r="1695" s="14" customFormat="1">
      <c r="A1695" s="14"/>
      <c r="B1695" s="249"/>
      <c r="C1695" s="250"/>
      <c r="D1695" s="232" t="s">
        <v>161</v>
      </c>
      <c r="E1695" s="251" t="s">
        <v>1</v>
      </c>
      <c r="F1695" s="252" t="s">
        <v>1267</v>
      </c>
      <c r="G1695" s="250"/>
      <c r="H1695" s="253">
        <v>3.3599999999999999</v>
      </c>
      <c r="I1695" s="254"/>
      <c r="J1695" s="250"/>
      <c r="K1695" s="250"/>
      <c r="L1695" s="255"/>
      <c r="M1695" s="256"/>
      <c r="N1695" s="257"/>
      <c r="O1695" s="257"/>
      <c r="P1695" s="257"/>
      <c r="Q1695" s="257"/>
      <c r="R1695" s="257"/>
      <c r="S1695" s="257"/>
      <c r="T1695" s="25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9" t="s">
        <v>161</v>
      </c>
      <c r="AU1695" s="259" t="s">
        <v>86</v>
      </c>
      <c r="AV1695" s="14" t="s">
        <v>86</v>
      </c>
      <c r="AW1695" s="14" t="s">
        <v>33</v>
      </c>
      <c r="AX1695" s="14" t="s">
        <v>77</v>
      </c>
      <c r="AY1695" s="259" t="s">
        <v>145</v>
      </c>
    </row>
    <row r="1696" s="14" customFormat="1">
      <c r="A1696" s="14"/>
      <c r="B1696" s="249"/>
      <c r="C1696" s="250"/>
      <c r="D1696" s="232" t="s">
        <v>161</v>
      </c>
      <c r="E1696" s="251" t="s">
        <v>1</v>
      </c>
      <c r="F1696" s="252" t="s">
        <v>1268</v>
      </c>
      <c r="G1696" s="250"/>
      <c r="H1696" s="253">
        <v>3.1520000000000001</v>
      </c>
      <c r="I1696" s="254"/>
      <c r="J1696" s="250"/>
      <c r="K1696" s="250"/>
      <c r="L1696" s="255"/>
      <c r="M1696" s="256"/>
      <c r="N1696" s="257"/>
      <c r="O1696" s="257"/>
      <c r="P1696" s="257"/>
      <c r="Q1696" s="257"/>
      <c r="R1696" s="257"/>
      <c r="S1696" s="257"/>
      <c r="T1696" s="258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9" t="s">
        <v>161</v>
      </c>
      <c r="AU1696" s="259" t="s">
        <v>86</v>
      </c>
      <c r="AV1696" s="14" t="s">
        <v>86</v>
      </c>
      <c r="AW1696" s="14" t="s">
        <v>33</v>
      </c>
      <c r="AX1696" s="14" t="s">
        <v>77</v>
      </c>
      <c r="AY1696" s="259" t="s">
        <v>145</v>
      </c>
    </row>
    <row r="1697" s="13" customFormat="1">
      <c r="A1697" s="13"/>
      <c r="B1697" s="239"/>
      <c r="C1697" s="240"/>
      <c r="D1697" s="232" t="s">
        <v>161</v>
      </c>
      <c r="E1697" s="241" t="s">
        <v>1</v>
      </c>
      <c r="F1697" s="242" t="s">
        <v>1269</v>
      </c>
      <c r="G1697" s="240"/>
      <c r="H1697" s="241" t="s">
        <v>1</v>
      </c>
      <c r="I1697" s="243"/>
      <c r="J1697" s="240"/>
      <c r="K1697" s="240"/>
      <c r="L1697" s="244"/>
      <c r="M1697" s="245"/>
      <c r="N1697" s="246"/>
      <c r="O1697" s="246"/>
      <c r="P1697" s="246"/>
      <c r="Q1697" s="246"/>
      <c r="R1697" s="246"/>
      <c r="S1697" s="246"/>
      <c r="T1697" s="247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8" t="s">
        <v>161</v>
      </c>
      <c r="AU1697" s="248" t="s">
        <v>86</v>
      </c>
      <c r="AV1697" s="13" t="s">
        <v>14</v>
      </c>
      <c r="AW1697" s="13" t="s">
        <v>33</v>
      </c>
      <c r="AX1697" s="13" t="s">
        <v>77</v>
      </c>
      <c r="AY1697" s="248" t="s">
        <v>145</v>
      </c>
    </row>
    <row r="1698" s="14" customFormat="1">
      <c r="A1698" s="14"/>
      <c r="B1698" s="249"/>
      <c r="C1698" s="250"/>
      <c r="D1698" s="232" t="s">
        <v>161</v>
      </c>
      <c r="E1698" s="251" t="s">
        <v>1</v>
      </c>
      <c r="F1698" s="252" t="s">
        <v>1270</v>
      </c>
      <c r="G1698" s="250"/>
      <c r="H1698" s="253">
        <v>1.7729999999999999</v>
      </c>
      <c r="I1698" s="254"/>
      <c r="J1698" s="250"/>
      <c r="K1698" s="250"/>
      <c r="L1698" s="255"/>
      <c r="M1698" s="256"/>
      <c r="N1698" s="257"/>
      <c r="O1698" s="257"/>
      <c r="P1698" s="257"/>
      <c r="Q1698" s="257"/>
      <c r="R1698" s="257"/>
      <c r="S1698" s="257"/>
      <c r="T1698" s="25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9" t="s">
        <v>161</v>
      </c>
      <c r="AU1698" s="259" t="s">
        <v>86</v>
      </c>
      <c r="AV1698" s="14" t="s">
        <v>86</v>
      </c>
      <c r="AW1698" s="14" t="s">
        <v>33</v>
      </c>
      <c r="AX1698" s="14" t="s">
        <v>77</v>
      </c>
      <c r="AY1698" s="259" t="s">
        <v>145</v>
      </c>
    </row>
    <row r="1699" s="14" customFormat="1">
      <c r="A1699" s="14"/>
      <c r="B1699" s="249"/>
      <c r="C1699" s="250"/>
      <c r="D1699" s="232" t="s">
        <v>161</v>
      </c>
      <c r="E1699" s="251" t="s">
        <v>1</v>
      </c>
      <c r="F1699" s="252" t="s">
        <v>1262</v>
      </c>
      <c r="G1699" s="250"/>
      <c r="H1699" s="253">
        <v>2.6000000000000001</v>
      </c>
      <c r="I1699" s="254"/>
      <c r="J1699" s="250"/>
      <c r="K1699" s="250"/>
      <c r="L1699" s="255"/>
      <c r="M1699" s="256"/>
      <c r="N1699" s="257"/>
      <c r="O1699" s="257"/>
      <c r="P1699" s="257"/>
      <c r="Q1699" s="257"/>
      <c r="R1699" s="257"/>
      <c r="S1699" s="257"/>
      <c r="T1699" s="25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9" t="s">
        <v>161</v>
      </c>
      <c r="AU1699" s="259" t="s">
        <v>86</v>
      </c>
      <c r="AV1699" s="14" t="s">
        <v>86</v>
      </c>
      <c r="AW1699" s="14" t="s">
        <v>33</v>
      </c>
      <c r="AX1699" s="14" t="s">
        <v>77</v>
      </c>
      <c r="AY1699" s="259" t="s">
        <v>145</v>
      </c>
    </row>
    <row r="1700" s="14" customFormat="1">
      <c r="A1700" s="14"/>
      <c r="B1700" s="249"/>
      <c r="C1700" s="250"/>
      <c r="D1700" s="232" t="s">
        <v>161</v>
      </c>
      <c r="E1700" s="251" t="s">
        <v>1</v>
      </c>
      <c r="F1700" s="252" t="s">
        <v>1263</v>
      </c>
      <c r="G1700" s="250"/>
      <c r="H1700" s="253">
        <v>1.6799999999999999</v>
      </c>
      <c r="I1700" s="254"/>
      <c r="J1700" s="250"/>
      <c r="K1700" s="250"/>
      <c r="L1700" s="255"/>
      <c r="M1700" s="256"/>
      <c r="N1700" s="257"/>
      <c r="O1700" s="257"/>
      <c r="P1700" s="257"/>
      <c r="Q1700" s="257"/>
      <c r="R1700" s="257"/>
      <c r="S1700" s="257"/>
      <c r="T1700" s="25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9" t="s">
        <v>161</v>
      </c>
      <c r="AU1700" s="259" t="s">
        <v>86</v>
      </c>
      <c r="AV1700" s="14" t="s">
        <v>86</v>
      </c>
      <c r="AW1700" s="14" t="s">
        <v>33</v>
      </c>
      <c r="AX1700" s="14" t="s">
        <v>77</v>
      </c>
      <c r="AY1700" s="259" t="s">
        <v>145</v>
      </c>
    </row>
    <row r="1701" s="13" customFormat="1">
      <c r="A1701" s="13"/>
      <c r="B1701" s="239"/>
      <c r="C1701" s="240"/>
      <c r="D1701" s="232" t="s">
        <v>161</v>
      </c>
      <c r="E1701" s="241" t="s">
        <v>1</v>
      </c>
      <c r="F1701" s="242" t="s">
        <v>246</v>
      </c>
      <c r="G1701" s="240"/>
      <c r="H1701" s="241" t="s">
        <v>1</v>
      </c>
      <c r="I1701" s="243"/>
      <c r="J1701" s="240"/>
      <c r="K1701" s="240"/>
      <c r="L1701" s="244"/>
      <c r="M1701" s="245"/>
      <c r="N1701" s="246"/>
      <c r="O1701" s="246"/>
      <c r="P1701" s="246"/>
      <c r="Q1701" s="246"/>
      <c r="R1701" s="246"/>
      <c r="S1701" s="246"/>
      <c r="T1701" s="247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8" t="s">
        <v>161</v>
      </c>
      <c r="AU1701" s="248" t="s">
        <v>86</v>
      </c>
      <c r="AV1701" s="13" t="s">
        <v>14</v>
      </c>
      <c r="AW1701" s="13" t="s">
        <v>33</v>
      </c>
      <c r="AX1701" s="13" t="s">
        <v>77</v>
      </c>
      <c r="AY1701" s="248" t="s">
        <v>145</v>
      </c>
    </row>
    <row r="1702" s="14" customFormat="1">
      <c r="A1702" s="14"/>
      <c r="B1702" s="249"/>
      <c r="C1702" s="250"/>
      <c r="D1702" s="232" t="s">
        <v>161</v>
      </c>
      <c r="E1702" s="251" t="s">
        <v>1</v>
      </c>
      <c r="F1702" s="252" t="s">
        <v>1270</v>
      </c>
      <c r="G1702" s="250"/>
      <c r="H1702" s="253">
        <v>1.7729999999999999</v>
      </c>
      <c r="I1702" s="254"/>
      <c r="J1702" s="250"/>
      <c r="K1702" s="250"/>
      <c r="L1702" s="255"/>
      <c r="M1702" s="256"/>
      <c r="N1702" s="257"/>
      <c r="O1702" s="257"/>
      <c r="P1702" s="257"/>
      <c r="Q1702" s="257"/>
      <c r="R1702" s="257"/>
      <c r="S1702" s="257"/>
      <c r="T1702" s="258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9" t="s">
        <v>161</v>
      </c>
      <c r="AU1702" s="259" t="s">
        <v>86</v>
      </c>
      <c r="AV1702" s="14" t="s">
        <v>86</v>
      </c>
      <c r="AW1702" s="14" t="s">
        <v>33</v>
      </c>
      <c r="AX1702" s="14" t="s">
        <v>77</v>
      </c>
      <c r="AY1702" s="259" t="s">
        <v>145</v>
      </c>
    </row>
    <row r="1703" s="14" customFormat="1">
      <c r="A1703" s="14"/>
      <c r="B1703" s="249"/>
      <c r="C1703" s="250"/>
      <c r="D1703" s="232" t="s">
        <v>161</v>
      </c>
      <c r="E1703" s="251" t="s">
        <v>1</v>
      </c>
      <c r="F1703" s="252" t="s">
        <v>1271</v>
      </c>
      <c r="G1703" s="250"/>
      <c r="H1703" s="253">
        <v>7.7999999999999998</v>
      </c>
      <c r="I1703" s="254"/>
      <c r="J1703" s="250"/>
      <c r="K1703" s="250"/>
      <c r="L1703" s="255"/>
      <c r="M1703" s="256"/>
      <c r="N1703" s="257"/>
      <c r="O1703" s="257"/>
      <c r="P1703" s="257"/>
      <c r="Q1703" s="257"/>
      <c r="R1703" s="257"/>
      <c r="S1703" s="257"/>
      <c r="T1703" s="25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9" t="s">
        <v>161</v>
      </c>
      <c r="AU1703" s="259" t="s">
        <v>86</v>
      </c>
      <c r="AV1703" s="14" t="s">
        <v>86</v>
      </c>
      <c r="AW1703" s="14" t="s">
        <v>33</v>
      </c>
      <c r="AX1703" s="14" t="s">
        <v>77</v>
      </c>
      <c r="AY1703" s="259" t="s">
        <v>145</v>
      </c>
    </row>
    <row r="1704" s="14" customFormat="1">
      <c r="A1704" s="14"/>
      <c r="B1704" s="249"/>
      <c r="C1704" s="250"/>
      <c r="D1704" s="232" t="s">
        <v>161</v>
      </c>
      <c r="E1704" s="251" t="s">
        <v>1</v>
      </c>
      <c r="F1704" s="252" t="s">
        <v>1272</v>
      </c>
      <c r="G1704" s="250"/>
      <c r="H1704" s="253">
        <v>5.04</v>
      </c>
      <c r="I1704" s="254"/>
      <c r="J1704" s="250"/>
      <c r="K1704" s="250"/>
      <c r="L1704" s="255"/>
      <c r="M1704" s="256"/>
      <c r="N1704" s="257"/>
      <c r="O1704" s="257"/>
      <c r="P1704" s="257"/>
      <c r="Q1704" s="257"/>
      <c r="R1704" s="257"/>
      <c r="S1704" s="257"/>
      <c r="T1704" s="25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9" t="s">
        <v>161</v>
      </c>
      <c r="AU1704" s="259" t="s">
        <v>86</v>
      </c>
      <c r="AV1704" s="14" t="s">
        <v>86</v>
      </c>
      <c r="AW1704" s="14" t="s">
        <v>33</v>
      </c>
      <c r="AX1704" s="14" t="s">
        <v>77</v>
      </c>
      <c r="AY1704" s="259" t="s">
        <v>145</v>
      </c>
    </row>
    <row r="1705" s="15" customFormat="1">
      <c r="A1705" s="15"/>
      <c r="B1705" s="260"/>
      <c r="C1705" s="261"/>
      <c r="D1705" s="232" t="s">
        <v>161</v>
      </c>
      <c r="E1705" s="262" t="s">
        <v>1</v>
      </c>
      <c r="F1705" s="263" t="s">
        <v>165</v>
      </c>
      <c r="G1705" s="261"/>
      <c r="H1705" s="264">
        <v>66.647999999999996</v>
      </c>
      <c r="I1705" s="265"/>
      <c r="J1705" s="261"/>
      <c r="K1705" s="261"/>
      <c r="L1705" s="266"/>
      <c r="M1705" s="267"/>
      <c r="N1705" s="268"/>
      <c r="O1705" s="268"/>
      <c r="P1705" s="268"/>
      <c r="Q1705" s="268"/>
      <c r="R1705" s="268"/>
      <c r="S1705" s="268"/>
      <c r="T1705" s="269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0" t="s">
        <v>161</v>
      </c>
      <c r="AU1705" s="270" t="s">
        <v>86</v>
      </c>
      <c r="AV1705" s="15" t="s">
        <v>155</v>
      </c>
      <c r="AW1705" s="15" t="s">
        <v>33</v>
      </c>
      <c r="AX1705" s="15" t="s">
        <v>14</v>
      </c>
      <c r="AY1705" s="270" t="s">
        <v>145</v>
      </c>
    </row>
    <row r="1706" s="2" customFormat="1" ht="24.15" customHeight="1">
      <c r="A1706" s="39"/>
      <c r="B1706" s="40"/>
      <c r="C1706" s="219" t="s">
        <v>1273</v>
      </c>
      <c r="D1706" s="219" t="s">
        <v>150</v>
      </c>
      <c r="E1706" s="220" t="s">
        <v>1274</v>
      </c>
      <c r="F1706" s="221" t="s">
        <v>1275</v>
      </c>
      <c r="G1706" s="222" t="s">
        <v>175</v>
      </c>
      <c r="H1706" s="223">
        <v>209.99700000000001</v>
      </c>
      <c r="I1706" s="224"/>
      <c r="J1706" s="225">
        <f>ROUND(I1706*H1706,2)</f>
        <v>0</v>
      </c>
      <c r="K1706" s="221" t="s">
        <v>154</v>
      </c>
      <c r="L1706" s="45"/>
      <c r="M1706" s="226" t="s">
        <v>1</v>
      </c>
      <c r="N1706" s="227" t="s">
        <v>42</v>
      </c>
      <c r="O1706" s="92"/>
      <c r="P1706" s="228">
        <f>O1706*H1706</f>
        <v>0</v>
      </c>
      <c r="Q1706" s="228">
        <v>0.00021000000000000001</v>
      </c>
      <c r="R1706" s="228">
        <f>Q1706*H1706</f>
        <v>0.044099370000000006</v>
      </c>
      <c r="S1706" s="228">
        <v>0</v>
      </c>
      <c r="T1706" s="229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30" t="s">
        <v>296</v>
      </c>
      <c r="AT1706" s="230" t="s">
        <v>150</v>
      </c>
      <c r="AU1706" s="230" t="s">
        <v>86</v>
      </c>
      <c r="AY1706" s="18" t="s">
        <v>145</v>
      </c>
      <c r="BE1706" s="231">
        <f>IF(N1706="základní",J1706,0)</f>
        <v>0</v>
      </c>
      <c r="BF1706" s="231">
        <f>IF(N1706="snížená",J1706,0)</f>
        <v>0</v>
      </c>
      <c r="BG1706" s="231">
        <f>IF(N1706="zákl. přenesená",J1706,0)</f>
        <v>0</v>
      </c>
      <c r="BH1706" s="231">
        <f>IF(N1706="sníž. přenesená",J1706,0)</f>
        <v>0</v>
      </c>
      <c r="BI1706" s="231">
        <f>IF(N1706="nulová",J1706,0)</f>
        <v>0</v>
      </c>
      <c r="BJ1706" s="18" t="s">
        <v>14</v>
      </c>
      <c r="BK1706" s="231">
        <f>ROUND(I1706*H1706,2)</f>
        <v>0</v>
      </c>
      <c r="BL1706" s="18" t="s">
        <v>296</v>
      </c>
      <c r="BM1706" s="230" t="s">
        <v>1276</v>
      </c>
    </row>
    <row r="1707" s="2" customFormat="1">
      <c r="A1707" s="39"/>
      <c r="B1707" s="40"/>
      <c r="C1707" s="41"/>
      <c r="D1707" s="232" t="s">
        <v>157</v>
      </c>
      <c r="E1707" s="41"/>
      <c r="F1707" s="233" t="s">
        <v>1277</v>
      </c>
      <c r="G1707" s="41"/>
      <c r="H1707" s="41"/>
      <c r="I1707" s="234"/>
      <c r="J1707" s="41"/>
      <c r="K1707" s="41"/>
      <c r="L1707" s="45"/>
      <c r="M1707" s="235"/>
      <c r="N1707" s="236"/>
      <c r="O1707" s="92"/>
      <c r="P1707" s="92"/>
      <c r="Q1707" s="92"/>
      <c r="R1707" s="92"/>
      <c r="S1707" s="92"/>
      <c r="T1707" s="93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T1707" s="18" t="s">
        <v>157</v>
      </c>
      <c r="AU1707" s="18" t="s">
        <v>86</v>
      </c>
    </row>
    <row r="1708" s="2" customFormat="1">
      <c r="A1708" s="39"/>
      <c r="B1708" s="40"/>
      <c r="C1708" s="41"/>
      <c r="D1708" s="237" t="s">
        <v>159</v>
      </c>
      <c r="E1708" s="41"/>
      <c r="F1708" s="238" t="s">
        <v>1278</v>
      </c>
      <c r="G1708" s="41"/>
      <c r="H1708" s="41"/>
      <c r="I1708" s="234"/>
      <c r="J1708" s="41"/>
      <c r="K1708" s="41"/>
      <c r="L1708" s="45"/>
      <c r="M1708" s="235"/>
      <c r="N1708" s="236"/>
      <c r="O1708" s="92"/>
      <c r="P1708" s="92"/>
      <c r="Q1708" s="92"/>
      <c r="R1708" s="92"/>
      <c r="S1708" s="92"/>
      <c r="T1708" s="93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T1708" s="18" t="s">
        <v>159</v>
      </c>
      <c r="AU1708" s="18" t="s">
        <v>86</v>
      </c>
    </row>
    <row r="1709" s="13" customFormat="1">
      <c r="A1709" s="13"/>
      <c r="B1709" s="239"/>
      <c r="C1709" s="240"/>
      <c r="D1709" s="232" t="s">
        <v>161</v>
      </c>
      <c r="E1709" s="241" t="s">
        <v>1</v>
      </c>
      <c r="F1709" s="242" t="s">
        <v>162</v>
      </c>
      <c r="G1709" s="240"/>
      <c r="H1709" s="241" t="s">
        <v>1</v>
      </c>
      <c r="I1709" s="243"/>
      <c r="J1709" s="240"/>
      <c r="K1709" s="240"/>
      <c r="L1709" s="244"/>
      <c r="M1709" s="245"/>
      <c r="N1709" s="246"/>
      <c r="O1709" s="246"/>
      <c r="P1709" s="246"/>
      <c r="Q1709" s="246"/>
      <c r="R1709" s="246"/>
      <c r="S1709" s="246"/>
      <c r="T1709" s="247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8" t="s">
        <v>161</v>
      </c>
      <c r="AU1709" s="248" t="s">
        <v>86</v>
      </c>
      <c r="AV1709" s="13" t="s">
        <v>14</v>
      </c>
      <c r="AW1709" s="13" t="s">
        <v>33</v>
      </c>
      <c r="AX1709" s="13" t="s">
        <v>77</v>
      </c>
      <c r="AY1709" s="248" t="s">
        <v>145</v>
      </c>
    </row>
    <row r="1710" s="13" customFormat="1">
      <c r="A1710" s="13"/>
      <c r="B1710" s="239"/>
      <c r="C1710" s="240"/>
      <c r="D1710" s="232" t="s">
        <v>161</v>
      </c>
      <c r="E1710" s="241" t="s">
        <v>1</v>
      </c>
      <c r="F1710" s="242" t="s">
        <v>1279</v>
      </c>
      <c r="G1710" s="240"/>
      <c r="H1710" s="241" t="s">
        <v>1</v>
      </c>
      <c r="I1710" s="243"/>
      <c r="J1710" s="240"/>
      <c r="K1710" s="240"/>
      <c r="L1710" s="244"/>
      <c r="M1710" s="245"/>
      <c r="N1710" s="246"/>
      <c r="O1710" s="246"/>
      <c r="P1710" s="246"/>
      <c r="Q1710" s="246"/>
      <c r="R1710" s="246"/>
      <c r="S1710" s="246"/>
      <c r="T1710" s="247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8" t="s">
        <v>161</v>
      </c>
      <c r="AU1710" s="248" t="s">
        <v>86</v>
      </c>
      <c r="AV1710" s="13" t="s">
        <v>14</v>
      </c>
      <c r="AW1710" s="13" t="s">
        <v>33</v>
      </c>
      <c r="AX1710" s="13" t="s">
        <v>77</v>
      </c>
      <c r="AY1710" s="248" t="s">
        <v>145</v>
      </c>
    </row>
    <row r="1711" s="13" customFormat="1">
      <c r="A1711" s="13"/>
      <c r="B1711" s="239"/>
      <c r="C1711" s="240"/>
      <c r="D1711" s="232" t="s">
        <v>161</v>
      </c>
      <c r="E1711" s="241" t="s">
        <v>1</v>
      </c>
      <c r="F1711" s="242" t="s">
        <v>163</v>
      </c>
      <c r="G1711" s="240"/>
      <c r="H1711" s="241" t="s">
        <v>1</v>
      </c>
      <c r="I1711" s="243"/>
      <c r="J1711" s="240"/>
      <c r="K1711" s="240"/>
      <c r="L1711" s="244"/>
      <c r="M1711" s="245"/>
      <c r="N1711" s="246"/>
      <c r="O1711" s="246"/>
      <c r="P1711" s="246"/>
      <c r="Q1711" s="246"/>
      <c r="R1711" s="246"/>
      <c r="S1711" s="246"/>
      <c r="T1711" s="247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8" t="s">
        <v>161</v>
      </c>
      <c r="AU1711" s="248" t="s">
        <v>86</v>
      </c>
      <c r="AV1711" s="13" t="s">
        <v>14</v>
      </c>
      <c r="AW1711" s="13" t="s">
        <v>33</v>
      </c>
      <c r="AX1711" s="13" t="s">
        <v>77</v>
      </c>
      <c r="AY1711" s="248" t="s">
        <v>145</v>
      </c>
    </row>
    <row r="1712" s="14" customFormat="1">
      <c r="A1712" s="14"/>
      <c r="B1712" s="249"/>
      <c r="C1712" s="250"/>
      <c r="D1712" s="232" t="s">
        <v>161</v>
      </c>
      <c r="E1712" s="251" t="s">
        <v>1</v>
      </c>
      <c r="F1712" s="252" t="s">
        <v>637</v>
      </c>
      <c r="G1712" s="250"/>
      <c r="H1712" s="253">
        <v>5.1699999999999999</v>
      </c>
      <c r="I1712" s="254"/>
      <c r="J1712" s="250"/>
      <c r="K1712" s="250"/>
      <c r="L1712" s="255"/>
      <c r="M1712" s="256"/>
      <c r="N1712" s="257"/>
      <c r="O1712" s="257"/>
      <c r="P1712" s="257"/>
      <c r="Q1712" s="257"/>
      <c r="R1712" s="257"/>
      <c r="S1712" s="257"/>
      <c r="T1712" s="25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9" t="s">
        <v>161</v>
      </c>
      <c r="AU1712" s="259" t="s">
        <v>86</v>
      </c>
      <c r="AV1712" s="14" t="s">
        <v>86</v>
      </c>
      <c r="AW1712" s="14" t="s">
        <v>33</v>
      </c>
      <c r="AX1712" s="14" t="s">
        <v>77</v>
      </c>
      <c r="AY1712" s="259" t="s">
        <v>145</v>
      </c>
    </row>
    <row r="1713" s="13" customFormat="1">
      <c r="A1713" s="13"/>
      <c r="B1713" s="239"/>
      <c r="C1713" s="240"/>
      <c r="D1713" s="232" t="s">
        <v>161</v>
      </c>
      <c r="E1713" s="241" t="s">
        <v>1</v>
      </c>
      <c r="F1713" s="242" t="s">
        <v>258</v>
      </c>
      <c r="G1713" s="240"/>
      <c r="H1713" s="241" t="s">
        <v>1</v>
      </c>
      <c r="I1713" s="243"/>
      <c r="J1713" s="240"/>
      <c r="K1713" s="240"/>
      <c r="L1713" s="244"/>
      <c r="M1713" s="245"/>
      <c r="N1713" s="246"/>
      <c r="O1713" s="246"/>
      <c r="P1713" s="246"/>
      <c r="Q1713" s="246"/>
      <c r="R1713" s="246"/>
      <c r="S1713" s="246"/>
      <c r="T1713" s="247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8" t="s">
        <v>161</v>
      </c>
      <c r="AU1713" s="248" t="s">
        <v>86</v>
      </c>
      <c r="AV1713" s="13" t="s">
        <v>14</v>
      </c>
      <c r="AW1713" s="13" t="s">
        <v>33</v>
      </c>
      <c r="AX1713" s="13" t="s">
        <v>77</v>
      </c>
      <c r="AY1713" s="248" t="s">
        <v>145</v>
      </c>
    </row>
    <row r="1714" s="14" customFormat="1">
      <c r="A1714" s="14"/>
      <c r="B1714" s="249"/>
      <c r="C1714" s="250"/>
      <c r="D1714" s="232" t="s">
        <v>161</v>
      </c>
      <c r="E1714" s="251" t="s">
        <v>1</v>
      </c>
      <c r="F1714" s="252" t="s">
        <v>638</v>
      </c>
      <c r="G1714" s="250"/>
      <c r="H1714" s="253">
        <v>2.96</v>
      </c>
      <c r="I1714" s="254"/>
      <c r="J1714" s="250"/>
      <c r="K1714" s="250"/>
      <c r="L1714" s="255"/>
      <c r="M1714" s="256"/>
      <c r="N1714" s="257"/>
      <c r="O1714" s="257"/>
      <c r="P1714" s="257"/>
      <c r="Q1714" s="257"/>
      <c r="R1714" s="257"/>
      <c r="S1714" s="257"/>
      <c r="T1714" s="258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9" t="s">
        <v>161</v>
      </c>
      <c r="AU1714" s="259" t="s">
        <v>86</v>
      </c>
      <c r="AV1714" s="14" t="s">
        <v>86</v>
      </c>
      <c r="AW1714" s="14" t="s">
        <v>33</v>
      </c>
      <c r="AX1714" s="14" t="s">
        <v>77</v>
      </c>
      <c r="AY1714" s="259" t="s">
        <v>145</v>
      </c>
    </row>
    <row r="1715" s="13" customFormat="1">
      <c r="A1715" s="13"/>
      <c r="B1715" s="239"/>
      <c r="C1715" s="240"/>
      <c r="D1715" s="232" t="s">
        <v>161</v>
      </c>
      <c r="E1715" s="241" t="s">
        <v>1</v>
      </c>
      <c r="F1715" s="242" t="s">
        <v>1280</v>
      </c>
      <c r="G1715" s="240"/>
      <c r="H1715" s="241" t="s">
        <v>1</v>
      </c>
      <c r="I1715" s="243"/>
      <c r="J1715" s="240"/>
      <c r="K1715" s="240"/>
      <c r="L1715" s="244"/>
      <c r="M1715" s="245"/>
      <c r="N1715" s="246"/>
      <c r="O1715" s="246"/>
      <c r="P1715" s="246"/>
      <c r="Q1715" s="246"/>
      <c r="R1715" s="246"/>
      <c r="S1715" s="246"/>
      <c r="T1715" s="247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8" t="s">
        <v>161</v>
      </c>
      <c r="AU1715" s="248" t="s">
        <v>86</v>
      </c>
      <c r="AV1715" s="13" t="s">
        <v>14</v>
      </c>
      <c r="AW1715" s="13" t="s">
        <v>33</v>
      </c>
      <c r="AX1715" s="13" t="s">
        <v>77</v>
      </c>
      <c r="AY1715" s="248" t="s">
        <v>145</v>
      </c>
    </row>
    <row r="1716" s="13" customFormat="1">
      <c r="A1716" s="13"/>
      <c r="B1716" s="239"/>
      <c r="C1716" s="240"/>
      <c r="D1716" s="232" t="s">
        <v>161</v>
      </c>
      <c r="E1716" s="241" t="s">
        <v>1</v>
      </c>
      <c r="F1716" s="242" t="s">
        <v>163</v>
      </c>
      <c r="G1716" s="240"/>
      <c r="H1716" s="241" t="s">
        <v>1</v>
      </c>
      <c r="I1716" s="243"/>
      <c r="J1716" s="240"/>
      <c r="K1716" s="240"/>
      <c r="L1716" s="244"/>
      <c r="M1716" s="245"/>
      <c r="N1716" s="246"/>
      <c r="O1716" s="246"/>
      <c r="P1716" s="246"/>
      <c r="Q1716" s="246"/>
      <c r="R1716" s="246"/>
      <c r="S1716" s="246"/>
      <c r="T1716" s="247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8" t="s">
        <v>161</v>
      </c>
      <c r="AU1716" s="248" t="s">
        <v>86</v>
      </c>
      <c r="AV1716" s="13" t="s">
        <v>14</v>
      </c>
      <c r="AW1716" s="13" t="s">
        <v>33</v>
      </c>
      <c r="AX1716" s="13" t="s">
        <v>77</v>
      </c>
      <c r="AY1716" s="248" t="s">
        <v>145</v>
      </c>
    </row>
    <row r="1717" s="14" customFormat="1">
      <c r="A1717" s="14"/>
      <c r="B1717" s="249"/>
      <c r="C1717" s="250"/>
      <c r="D1717" s="232" t="s">
        <v>161</v>
      </c>
      <c r="E1717" s="251" t="s">
        <v>1</v>
      </c>
      <c r="F1717" s="252" t="s">
        <v>1281</v>
      </c>
      <c r="G1717" s="250"/>
      <c r="H1717" s="253">
        <v>13.65</v>
      </c>
      <c r="I1717" s="254"/>
      <c r="J1717" s="250"/>
      <c r="K1717" s="250"/>
      <c r="L1717" s="255"/>
      <c r="M1717" s="256"/>
      <c r="N1717" s="257"/>
      <c r="O1717" s="257"/>
      <c r="P1717" s="257"/>
      <c r="Q1717" s="257"/>
      <c r="R1717" s="257"/>
      <c r="S1717" s="257"/>
      <c r="T1717" s="25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9" t="s">
        <v>161</v>
      </c>
      <c r="AU1717" s="259" t="s">
        <v>86</v>
      </c>
      <c r="AV1717" s="14" t="s">
        <v>86</v>
      </c>
      <c r="AW1717" s="14" t="s">
        <v>33</v>
      </c>
      <c r="AX1717" s="14" t="s">
        <v>77</v>
      </c>
      <c r="AY1717" s="259" t="s">
        <v>145</v>
      </c>
    </row>
    <row r="1718" s="14" customFormat="1">
      <c r="A1718" s="14"/>
      <c r="B1718" s="249"/>
      <c r="C1718" s="250"/>
      <c r="D1718" s="232" t="s">
        <v>161</v>
      </c>
      <c r="E1718" s="251" t="s">
        <v>1</v>
      </c>
      <c r="F1718" s="252" t="s">
        <v>1282</v>
      </c>
      <c r="G1718" s="250"/>
      <c r="H1718" s="253">
        <v>1.0800000000000001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161</v>
      </c>
      <c r="AU1718" s="259" t="s">
        <v>86</v>
      </c>
      <c r="AV1718" s="14" t="s">
        <v>86</v>
      </c>
      <c r="AW1718" s="14" t="s">
        <v>33</v>
      </c>
      <c r="AX1718" s="14" t="s">
        <v>77</v>
      </c>
      <c r="AY1718" s="259" t="s">
        <v>145</v>
      </c>
    </row>
    <row r="1719" s="14" customFormat="1">
      <c r="A1719" s="14"/>
      <c r="B1719" s="249"/>
      <c r="C1719" s="250"/>
      <c r="D1719" s="232" t="s">
        <v>161</v>
      </c>
      <c r="E1719" s="251" t="s">
        <v>1</v>
      </c>
      <c r="F1719" s="252" t="s">
        <v>1283</v>
      </c>
      <c r="G1719" s="250"/>
      <c r="H1719" s="253">
        <v>-0.71999999999999997</v>
      </c>
      <c r="I1719" s="254"/>
      <c r="J1719" s="250"/>
      <c r="K1719" s="250"/>
      <c r="L1719" s="255"/>
      <c r="M1719" s="256"/>
      <c r="N1719" s="257"/>
      <c r="O1719" s="257"/>
      <c r="P1719" s="257"/>
      <c r="Q1719" s="257"/>
      <c r="R1719" s="257"/>
      <c r="S1719" s="257"/>
      <c r="T1719" s="258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9" t="s">
        <v>161</v>
      </c>
      <c r="AU1719" s="259" t="s">
        <v>86</v>
      </c>
      <c r="AV1719" s="14" t="s">
        <v>86</v>
      </c>
      <c r="AW1719" s="14" t="s">
        <v>33</v>
      </c>
      <c r="AX1719" s="14" t="s">
        <v>77</v>
      </c>
      <c r="AY1719" s="259" t="s">
        <v>145</v>
      </c>
    </row>
    <row r="1720" s="13" customFormat="1">
      <c r="A1720" s="13"/>
      <c r="B1720" s="239"/>
      <c r="C1720" s="240"/>
      <c r="D1720" s="232" t="s">
        <v>161</v>
      </c>
      <c r="E1720" s="241" t="s">
        <v>1</v>
      </c>
      <c r="F1720" s="242" t="s">
        <v>258</v>
      </c>
      <c r="G1720" s="240"/>
      <c r="H1720" s="241" t="s">
        <v>1</v>
      </c>
      <c r="I1720" s="243"/>
      <c r="J1720" s="240"/>
      <c r="K1720" s="240"/>
      <c r="L1720" s="244"/>
      <c r="M1720" s="245"/>
      <c r="N1720" s="246"/>
      <c r="O1720" s="246"/>
      <c r="P1720" s="246"/>
      <c r="Q1720" s="246"/>
      <c r="R1720" s="246"/>
      <c r="S1720" s="246"/>
      <c r="T1720" s="247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8" t="s">
        <v>161</v>
      </c>
      <c r="AU1720" s="248" t="s">
        <v>86</v>
      </c>
      <c r="AV1720" s="13" t="s">
        <v>14</v>
      </c>
      <c r="AW1720" s="13" t="s">
        <v>33</v>
      </c>
      <c r="AX1720" s="13" t="s">
        <v>77</v>
      </c>
      <c r="AY1720" s="248" t="s">
        <v>145</v>
      </c>
    </row>
    <row r="1721" s="14" customFormat="1">
      <c r="A1721" s="14"/>
      <c r="B1721" s="249"/>
      <c r="C1721" s="250"/>
      <c r="D1721" s="232" t="s">
        <v>161</v>
      </c>
      <c r="E1721" s="251" t="s">
        <v>1</v>
      </c>
      <c r="F1721" s="252" t="s">
        <v>1284</v>
      </c>
      <c r="G1721" s="250"/>
      <c r="H1721" s="253">
        <v>10.199999999999999</v>
      </c>
      <c r="I1721" s="254"/>
      <c r="J1721" s="250"/>
      <c r="K1721" s="250"/>
      <c r="L1721" s="255"/>
      <c r="M1721" s="256"/>
      <c r="N1721" s="257"/>
      <c r="O1721" s="257"/>
      <c r="P1721" s="257"/>
      <c r="Q1721" s="257"/>
      <c r="R1721" s="257"/>
      <c r="S1721" s="257"/>
      <c r="T1721" s="258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9" t="s">
        <v>161</v>
      </c>
      <c r="AU1721" s="259" t="s">
        <v>86</v>
      </c>
      <c r="AV1721" s="14" t="s">
        <v>86</v>
      </c>
      <c r="AW1721" s="14" t="s">
        <v>33</v>
      </c>
      <c r="AX1721" s="14" t="s">
        <v>77</v>
      </c>
      <c r="AY1721" s="259" t="s">
        <v>145</v>
      </c>
    </row>
    <row r="1722" s="14" customFormat="1">
      <c r="A1722" s="14"/>
      <c r="B1722" s="249"/>
      <c r="C1722" s="250"/>
      <c r="D1722" s="232" t="s">
        <v>161</v>
      </c>
      <c r="E1722" s="251" t="s">
        <v>1</v>
      </c>
      <c r="F1722" s="252" t="s">
        <v>1285</v>
      </c>
      <c r="G1722" s="250"/>
      <c r="H1722" s="253">
        <v>3.149</v>
      </c>
      <c r="I1722" s="254"/>
      <c r="J1722" s="250"/>
      <c r="K1722" s="250"/>
      <c r="L1722" s="255"/>
      <c r="M1722" s="256"/>
      <c r="N1722" s="257"/>
      <c r="O1722" s="257"/>
      <c r="P1722" s="257"/>
      <c r="Q1722" s="257"/>
      <c r="R1722" s="257"/>
      <c r="S1722" s="257"/>
      <c r="T1722" s="25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9" t="s">
        <v>161</v>
      </c>
      <c r="AU1722" s="259" t="s">
        <v>86</v>
      </c>
      <c r="AV1722" s="14" t="s">
        <v>86</v>
      </c>
      <c r="AW1722" s="14" t="s">
        <v>33</v>
      </c>
      <c r="AX1722" s="14" t="s">
        <v>77</v>
      </c>
      <c r="AY1722" s="259" t="s">
        <v>145</v>
      </c>
    </row>
    <row r="1723" s="13" customFormat="1">
      <c r="A1723" s="13"/>
      <c r="B1723" s="239"/>
      <c r="C1723" s="240"/>
      <c r="D1723" s="232" t="s">
        <v>161</v>
      </c>
      <c r="E1723" s="241" t="s">
        <v>1</v>
      </c>
      <c r="F1723" s="242" t="s">
        <v>245</v>
      </c>
      <c r="G1723" s="240"/>
      <c r="H1723" s="241" t="s">
        <v>1</v>
      </c>
      <c r="I1723" s="243"/>
      <c r="J1723" s="240"/>
      <c r="K1723" s="240"/>
      <c r="L1723" s="244"/>
      <c r="M1723" s="245"/>
      <c r="N1723" s="246"/>
      <c r="O1723" s="246"/>
      <c r="P1723" s="246"/>
      <c r="Q1723" s="246"/>
      <c r="R1723" s="246"/>
      <c r="S1723" s="246"/>
      <c r="T1723" s="247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8" t="s">
        <v>161</v>
      </c>
      <c r="AU1723" s="248" t="s">
        <v>86</v>
      </c>
      <c r="AV1723" s="13" t="s">
        <v>14</v>
      </c>
      <c r="AW1723" s="13" t="s">
        <v>33</v>
      </c>
      <c r="AX1723" s="13" t="s">
        <v>77</v>
      </c>
      <c r="AY1723" s="248" t="s">
        <v>145</v>
      </c>
    </row>
    <row r="1724" s="14" customFormat="1">
      <c r="A1724" s="14"/>
      <c r="B1724" s="249"/>
      <c r="C1724" s="250"/>
      <c r="D1724" s="232" t="s">
        <v>161</v>
      </c>
      <c r="E1724" s="251" t="s">
        <v>1</v>
      </c>
      <c r="F1724" s="252" t="s">
        <v>1286</v>
      </c>
      <c r="G1724" s="250"/>
      <c r="H1724" s="253">
        <v>57.710000000000001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9" t="s">
        <v>161</v>
      </c>
      <c r="AU1724" s="259" t="s">
        <v>86</v>
      </c>
      <c r="AV1724" s="14" t="s">
        <v>86</v>
      </c>
      <c r="AW1724" s="14" t="s">
        <v>33</v>
      </c>
      <c r="AX1724" s="14" t="s">
        <v>77</v>
      </c>
      <c r="AY1724" s="259" t="s">
        <v>145</v>
      </c>
    </row>
    <row r="1725" s="14" customFormat="1">
      <c r="A1725" s="14"/>
      <c r="B1725" s="249"/>
      <c r="C1725" s="250"/>
      <c r="D1725" s="232" t="s">
        <v>161</v>
      </c>
      <c r="E1725" s="251" t="s">
        <v>1</v>
      </c>
      <c r="F1725" s="252" t="s">
        <v>1216</v>
      </c>
      <c r="G1725" s="250"/>
      <c r="H1725" s="253">
        <v>2.8250000000000002</v>
      </c>
      <c r="I1725" s="254"/>
      <c r="J1725" s="250"/>
      <c r="K1725" s="250"/>
      <c r="L1725" s="255"/>
      <c r="M1725" s="256"/>
      <c r="N1725" s="257"/>
      <c r="O1725" s="257"/>
      <c r="P1725" s="257"/>
      <c r="Q1725" s="257"/>
      <c r="R1725" s="257"/>
      <c r="S1725" s="257"/>
      <c r="T1725" s="25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9" t="s">
        <v>161</v>
      </c>
      <c r="AU1725" s="259" t="s">
        <v>86</v>
      </c>
      <c r="AV1725" s="14" t="s">
        <v>86</v>
      </c>
      <c r="AW1725" s="14" t="s">
        <v>33</v>
      </c>
      <c r="AX1725" s="14" t="s">
        <v>77</v>
      </c>
      <c r="AY1725" s="259" t="s">
        <v>145</v>
      </c>
    </row>
    <row r="1726" s="14" customFormat="1">
      <c r="A1726" s="14"/>
      <c r="B1726" s="249"/>
      <c r="C1726" s="250"/>
      <c r="D1726" s="232" t="s">
        <v>161</v>
      </c>
      <c r="E1726" s="251" t="s">
        <v>1</v>
      </c>
      <c r="F1726" s="252" t="s">
        <v>1287</v>
      </c>
      <c r="G1726" s="250"/>
      <c r="H1726" s="253">
        <v>1.5900000000000001</v>
      </c>
      <c r="I1726" s="254"/>
      <c r="J1726" s="250"/>
      <c r="K1726" s="250"/>
      <c r="L1726" s="255"/>
      <c r="M1726" s="256"/>
      <c r="N1726" s="257"/>
      <c r="O1726" s="257"/>
      <c r="P1726" s="257"/>
      <c r="Q1726" s="257"/>
      <c r="R1726" s="257"/>
      <c r="S1726" s="257"/>
      <c r="T1726" s="25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9" t="s">
        <v>161</v>
      </c>
      <c r="AU1726" s="259" t="s">
        <v>86</v>
      </c>
      <c r="AV1726" s="14" t="s">
        <v>86</v>
      </c>
      <c r="AW1726" s="14" t="s">
        <v>33</v>
      </c>
      <c r="AX1726" s="14" t="s">
        <v>77</v>
      </c>
      <c r="AY1726" s="259" t="s">
        <v>145</v>
      </c>
    </row>
    <row r="1727" s="14" customFormat="1">
      <c r="A1727" s="14"/>
      <c r="B1727" s="249"/>
      <c r="C1727" s="250"/>
      <c r="D1727" s="232" t="s">
        <v>161</v>
      </c>
      <c r="E1727" s="251" t="s">
        <v>1</v>
      </c>
      <c r="F1727" s="252" t="s">
        <v>1218</v>
      </c>
      <c r="G1727" s="250"/>
      <c r="H1727" s="253">
        <v>-4.7279999999999998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9" t="s">
        <v>161</v>
      </c>
      <c r="AU1727" s="259" t="s">
        <v>86</v>
      </c>
      <c r="AV1727" s="14" t="s">
        <v>86</v>
      </c>
      <c r="AW1727" s="14" t="s">
        <v>33</v>
      </c>
      <c r="AX1727" s="14" t="s">
        <v>77</v>
      </c>
      <c r="AY1727" s="259" t="s">
        <v>145</v>
      </c>
    </row>
    <row r="1728" s="14" customFormat="1">
      <c r="A1728" s="14"/>
      <c r="B1728" s="249"/>
      <c r="C1728" s="250"/>
      <c r="D1728" s="232" t="s">
        <v>161</v>
      </c>
      <c r="E1728" s="251" t="s">
        <v>1</v>
      </c>
      <c r="F1728" s="252" t="s">
        <v>1219</v>
      </c>
      <c r="G1728" s="250"/>
      <c r="H1728" s="253">
        <v>-3.5459999999999998</v>
      </c>
      <c r="I1728" s="254"/>
      <c r="J1728" s="250"/>
      <c r="K1728" s="250"/>
      <c r="L1728" s="255"/>
      <c r="M1728" s="256"/>
      <c r="N1728" s="257"/>
      <c r="O1728" s="257"/>
      <c r="P1728" s="257"/>
      <c r="Q1728" s="257"/>
      <c r="R1728" s="257"/>
      <c r="S1728" s="257"/>
      <c r="T1728" s="25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9" t="s">
        <v>161</v>
      </c>
      <c r="AU1728" s="259" t="s">
        <v>86</v>
      </c>
      <c r="AV1728" s="14" t="s">
        <v>86</v>
      </c>
      <c r="AW1728" s="14" t="s">
        <v>33</v>
      </c>
      <c r="AX1728" s="14" t="s">
        <v>77</v>
      </c>
      <c r="AY1728" s="259" t="s">
        <v>145</v>
      </c>
    </row>
    <row r="1729" s="14" customFormat="1">
      <c r="A1729" s="14"/>
      <c r="B1729" s="249"/>
      <c r="C1729" s="250"/>
      <c r="D1729" s="232" t="s">
        <v>161</v>
      </c>
      <c r="E1729" s="251" t="s">
        <v>1</v>
      </c>
      <c r="F1729" s="252" t="s">
        <v>1220</v>
      </c>
      <c r="G1729" s="250"/>
      <c r="H1729" s="253">
        <v>-4</v>
      </c>
      <c r="I1729" s="254"/>
      <c r="J1729" s="250"/>
      <c r="K1729" s="250"/>
      <c r="L1729" s="255"/>
      <c r="M1729" s="256"/>
      <c r="N1729" s="257"/>
      <c r="O1729" s="257"/>
      <c r="P1729" s="257"/>
      <c r="Q1729" s="257"/>
      <c r="R1729" s="257"/>
      <c r="S1729" s="257"/>
      <c r="T1729" s="25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9" t="s">
        <v>161</v>
      </c>
      <c r="AU1729" s="259" t="s">
        <v>86</v>
      </c>
      <c r="AV1729" s="14" t="s">
        <v>86</v>
      </c>
      <c r="AW1729" s="14" t="s">
        <v>33</v>
      </c>
      <c r="AX1729" s="14" t="s">
        <v>77</v>
      </c>
      <c r="AY1729" s="259" t="s">
        <v>145</v>
      </c>
    </row>
    <row r="1730" s="13" customFormat="1">
      <c r="A1730" s="13"/>
      <c r="B1730" s="239"/>
      <c r="C1730" s="240"/>
      <c r="D1730" s="232" t="s">
        <v>161</v>
      </c>
      <c r="E1730" s="241" t="s">
        <v>1</v>
      </c>
      <c r="F1730" s="242" t="s">
        <v>263</v>
      </c>
      <c r="G1730" s="240"/>
      <c r="H1730" s="241" t="s">
        <v>1</v>
      </c>
      <c r="I1730" s="243"/>
      <c r="J1730" s="240"/>
      <c r="K1730" s="240"/>
      <c r="L1730" s="244"/>
      <c r="M1730" s="245"/>
      <c r="N1730" s="246"/>
      <c r="O1730" s="246"/>
      <c r="P1730" s="246"/>
      <c r="Q1730" s="246"/>
      <c r="R1730" s="246"/>
      <c r="S1730" s="246"/>
      <c r="T1730" s="247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8" t="s">
        <v>161</v>
      </c>
      <c r="AU1730" s="248" t="s">
        <v>86</v>
      </c>
      <c r="AV1730" s="13" t="s">
        <v>14</v>
      </c>
      <c r="AW1730" s="13" t="s">
        <v>33</v>
      </c>
      <c r="AX1730" s="13" t="s">
        <v>77</v>
      </c>
      <c r="AY1730" s="248" t="s">
        <v>145</v>
      </c>
    </row>
    <row r="1731" s="14" customFormat="1">
      <c r="A1731" s="14"/>
      <c r="B1731" s="249"/>
      <c r="C1731" s="250"/>
      <c r="D1731" s="232" t="s">
        <v>161</v>
      </c>
      <c r="E1731" s="251" t="s">
        <v>1</v>
      </c>
      <c r="F1731" s="252" t="s">
        <v>1288</v>
      </c>
      <c r="G1731" s="250"/>
      <c r="H1731" s="253">
        <v>50.460000000000001</v>
      </c>
      <c r="I1731" s="254"/>
      <c r="J1731" s="250"/>
      <c r="K1731" s="250"/>
      <c r="L1731" s="255"/>
      <c r="M1731" s="256"/>
      <c r="N1731" s="257"/>
      <c r="O1731" s="257"/>
      <c r="P1731" s="257"/>
      <c r="Q1731" s="257"/>
      <c r="R1731" s="257"/>
      <c r="S1731" s="257"/>
      <c r="T1731" s="258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9" t="s">
        <v>161</v>
      </c>
      <c r="AU1731" s="259" t="s">
        <v>86</v>
      </c>
      <c r="AV1731" s="14" t="s">
        <v>86</v>
      </c>
      <c r="AW1731" s="14" t="s">
        <v>33</v>
      </c>
      <c r="AX1731" s="14" t="s">
        <v>77</v>
      </c>
      <c r="AY1731" s="259" t="s">
        <v>145</v>
      </c>
    </row>
    <row r="1732" s="14" customFormat="1">
      <c r="A1732" s="14"/>
      <c r="B1732" s="249"/>
      <c r="C1732" s="250"/>
      <c r="D1732" s="232" t="s">
        <v>161</v>
      </c>
      <c r="E1732" s="251" t="s">
        <v>1</v>
      </c>
      <c r="F1732" s="252" t="s">
        <v>1289</v>
      </c>
      <c r="G1732" s="250"/>
      <c r="H1732" s="253">
        <v>1.5900000000000001</v>
      </c>
      <c r="I1732" s="254"/>
      <c r="J1732" s="250"/>
      <c r="K1732" s="250"/>
      <c r="L1732" s="255"/>
      <c r="M1732" s="256"/>
      <c r="N1732" s="257"/>
      <c r="O1732" s="257"/>
      <c r="P1732" s="257"/>
      <c r="Q1732" s="257"/>
      <c r="R1732" s="257"/>
      <c r="S1732" s="257"/>
      <c r="T1732" s="25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9" t="s">
        <v>161</v>
      </c>
      <c r="AU1732" s="259" t="s">
        <v>86</v>
      </c>
      <c r="AV1732" s="14" t="s">
        <v>86</v>
      </c>
      <c r="AW1732" s="14" t="s">
        <v>33</v>
      </c>
      <c r="AX1732" s="14" t="s">
        <v>77</v>
      </c>
      <c r="AY1732" s="259" t="s">
        <v>145</v>
      </c>
    </row>
    <row r="1733" s="14" customFormat="1">
      <c r="A1733" s="14"/>
      <c r="B1733" s="249"/>
      <c r="C1733" s="250"/>
      <c r="D1733" s="232" t="s">
        <v>161</v>
      </c>
      <c r="E1733" s="251" t="s">
        <v>1</v>
      </c>
      <c r="F1733" s="252" t="s">
        <v>1289</v>
      </c>
      <c r="G1733" s="250"/>
      <c r="H1733" s="253">
        <v>1.5900000000000001</v>
      </c>
      <c r="I1733" s="254"/>
      <c r="J1733" s="250"/>
      <c r="K1733" s="250"/>
      <c r="L1733" s="255"/>
      <c r="M1733" s="256"/>
      <c r="N1733" s="257"/>
      <c r="O1733" s="257"/>
      <c r="P1733" s="257"/>
      <c r="Q1733" s="257"/>
      <c r="R1733" s="257"/>
      <c r="S1733" s="257"/>
      <c r="T1733" s="258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9" t="s">
        <v>161</v>
      </c>
      <c r="AU1733" s="259" t="s">
        <v>86</v>
      </c>
      <c r="AV1733" s="14" t="s">
        <v>86</v>
      </c>
      <c r="AW1733" s="14" t="s">
        <v>33</v>
      </c>
      <c r="AX1733" s="14" t="s">
        <v>77</v>
      </c>
      <c r="AY1733" s="259" t="s">
        <v>145</v>
      </c>
    </row>
    <row r="1734" s="14" customFormat="1">
      <c r="A1734" s="14"/>
      <c r="B1734" s="249"/>
      <c r="C1734" s="250"/>
      <c r="D1734" s="232" t="s">
        <v>161</v>
      </c>
      <c r="E1734" s="251" t="s">
        <v>1</v>
      </c>
      <c r="F1734" s="252" t="s">
        <v>1223</v>
      </c>
      <c r="G1734" s="250"/>
      <c r="H1734" s="253">
        <v>-3.1520000000000001</v>
      </c>
      <c r="I1734" s="254"/>
      <c r="J1734" s="250"/>
      <c r="K1734" s="250"/>
      <c r="L1734" s="255"/>
      <c r="M1734" s="256"/>
      <c r="N1734" s="257"/>
      <c r="O1734" s="257"/>
      <c r="P1734" s="257"/>
      <c r="Q1734" s="257"/>
      <c r="R1734" s="257"/>
      <c r="S1734" s="257"/>
      <c r="T1734" s="258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9" t="s">
        <v>161</v>
      </c>
      <c r="AU1734" s="259" t="s">
        <v>86</v>
      </c>
      <c r="AV1734" s="14" t="s">
        <v>86</v>
      </c>
      <c r="AW1734" s="14" t="s">
        <v>33</v>
      </c>
      <c r="AX1734" s="14" t="s">
        <v>77</v>
      </c>
      <c r="AY1734" s="259" t="s">
        <v>145</v>
      </c>
    </row>
    <row r="1735" s="14" customFormat="1">
      <c r="A1735" s="14"/>
      <c r="B1735" s="249"/>
      <c r="C1735" s="250"/>
      <c r="D1735" s="232" t="s">
        <v>161</v>
      </c>
      <c r="E1735" s="251" t="s">
        <v>1</v>
      </c>
      <c r="F1735" s="252" t="s">
        <v>1220</v>
      </c>
      <c r="G1735" s="250"/>
      <c r="H1735" s="253">
        <v>-4</v>
      </c>
      <c r="I1735" s="254"/>
      <c r="J1735" s="250"/>
      <c r="K1735" s="250"/>
      <c r="L1735" s="255"/>
      <c r="M1735" s="256"/>
      <c r="N1735" s="257"/>
      <c r="O1735" s="257"/>
      <c r="P1735" s="257"/>
      <c r="Q1735" s="257"/>
      <c r="R1735" s="257"/>
      <c r="S1735" s="257"/>
      <c r="T1735" s="258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9" t="s">
        <v>161</v>
      </c>
      <c r="AU1735" s="259" t="s">
        <v>86</v>
      </c>
      <c r="AV1735" s="14" t="s">
        <v>86</v>
      </c>
      <c r="AW1735" s="14" t="s">
        <v>33</v>
      </c>
      <c r="AX1735" s="14" t="s">
        <v>77</v>
      </c>
      <c r="AY1735" s="259" t="s">
        <v>145</v>
      </c>
    </row>
    <row r="1736" s="13" customFormat="1">
      <c r="A1736" s="13"/>
      <c r="B1736" s="239"/>
      <c r="C1736" s="240"/>
      <c r="D1736" s="232" t="s">
        <v>161</v>
      </c>
      <c r="E1736" s="241" t="s">
        <v>1</v>
      </c>
      <c r="F1736" s="242" t="s">
        <v>265</v>
      </c>
      <c r="G1736" s="240"/>
      <c r="H1736" s="241" t="s">
        <v>1</v>
      </c>
      <c r="I1736" s="243"/>
      <c r="J1736" s="240"/>
      <c r="K1736" s="240"/>
      <c r="L1736" s="244"/>
      <c r="M1736" s="245"/>
      <c r="N1736" s="246"/>
      <c r="O1736" s="246"/>
      <c r="P1736" s="246"/>
      <c r="Q1736" s="246"/>
      <c r="R1736" s="246"/>
      <c r="S1736" s="246"/>
      <c r="T1736" s="247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8" t="s">
        <v>161</v>
      </c>
      <c r="AU1736" s="248" t="s">
        <v>86</v>
      </c>
      <c r="AV1736" s="13" t="s">
        <v>14</v>
      </c>
      <c r="AW1736" s="13" t="s">
        <v>33</v>
      </c>
      <c r="AX1736" s="13" t="s">
        <v>77</v>
      </c>
      <c r="AY1736" s="248" t="s">
        <v>145</v>
      </c>
    </row>
    <row r="1737" s="14" customFormat="1">
      <c r="A1737" s="14"/>
      <c r="B1737" s="249"/>
      <c r="C1737" s="250"/>
      <c r="D1737" s="232" t="s">
        <v>161</v>
      </c>
      <c r="E1737" s="251" t="s">
        <v>1</v>
      </c>
      <c r="F1737" s="252" t="s">
        <v>1290</v>
      </c>
      <c r="G1737" s="250"/>
      <c r="H1737" s="253">
        <v>21.315000000000001</v>
      </c>
      <c r="I1737" s="254"/>
      <c r="J1737" s="250"/>
      <c r="K1737" s="250"/>
      <c r="L1737" s="255"/>
      <c r="M1737" s="256"/>
      <c r="N1737" s="257"/>
      <c r="O1737" s="257"/>
      <c r="P1737" s="257"/>
      <c r="Q1737" s="257"/>
      <c r="R1737" s="257"/>
      <c r="S1737" s="257"/>
      <c r="T1737" s="258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9" t="s">
        <v>161</v>
      </c>
      <c r="AU1737" s="259" t="s">
        <v>86</v>
      </c>
      <c r="AV1737" s="14" t="s">
        <v>86</v>
      </c>
      <c r="AW1737" s="14" t="s">
        <v>33</v>
      </c>
      <c r="AX1737" s="14" t="s">
        <v>77</v>
      </c>
      <c r="AY1737" s="259" t="s">
        <v>145</v>
      </c>
    </row>
    <row r="1738" s="14" customFormat="1">
      <c r="A1738" s="14"/>
      <c r="B1738" s="249"/>
      <c r="C1738" s="250"/>
      <c r="D1738" s="232" t="s">
        <v>161</v>
      </c>
      <c r="E1738" s="251" t="s">
        <v>1</v>
      </c>
      <c r="F1738" s="252" t="s">
        <v>1216</v>
      </c>
      <c r="G1738" s="250"/>
      <c r="H1738" s="253">
        <v>2.8250000000000002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9" t="s">
        <v>161</v>
      </c>
      <c r="AU1738" s="259" t="s">
        <v>86</v>
      </c>
      <c r="AV1738" s="14" t="s">
        <v>86</v>
      </c>
      <c r="AW1738" s="14" t="s">
        <v>33</v>
      </c>
      <c r="AX1738" s="14" t="s">
        <v>77</v>
      </c>
      <c r="AY1738" s="259" t="s">
        <v>145</v>
      </c>
    </row>
    <row r="1739" s="14" customFormat="1">
      <c r="A1739" s="14"/>
      <c r="B1739" s="249"/>
      <c r="C1739" s="250"/>
      <c r="D1739" s="232" t="s">
        <v>161</v>
      </c>
      <c r="E1739" s="251" t="s">
        <v>1</v>
      </c>
      <c r="F1739" s="252" t="s">
        <v>1289</v>
      </c>
      <c r="G1739" s="250"/>
      <c r="H1739" s="253">
        <v>1.5900000000000001</v>
      </c>
      <c r="I1739" s="254"/>
      <c r="J1739" s="250"/>
      <c r="K1739" s="250"/>
      <c r="L1739" s="255"/>
      <c r="M1739" s="256"/>
      <c r="N1739" s="257"/>
      <c r="O1739" s="257"/>
      <c r="P1739" s="257"/>
      <c r="Q1739" s="257"/>
      <c r="R1739" s="257"/>
      <c r="S1739" s="257"/>
      <c r="T1739" s="258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9" t="s">
        <v>161</v>
      </c>
      <c r="AU1739" s="259" t="s">
        <v>86</v>
      </c>
      <c r="AV1739" s="14" t="s">
        <v>86</v>
      </c>
      <c r="AW1739" s="14" t="s">
        <v>33</v>
      </c>
      <c r="AX1739" s="14" t="s">
        <v>77</v>
      </c>
      <c r="AY1739" s="259" t="s">
        <v>145</v>
      </c>
    </row>
    <row r="1740" s="14" customFormat="1">
      <c r="A1740" s="14"/>
      <c r="B1740" s="249"/>
      <c r="C1740" s="250"/>
      <c r="D1740" s="232" t="s">
        <v>161</v>
      </c>
      <c r="E1740" s="251" t="s">
        <v>1</v>
      </c>
      <c r="F1740" s="252" t="s">
        <v>1291</v>
      </c>
      <c r="G1740" s="250"/>
      <c r="H1740" s="253">
        <v>-1.7729999999999999</v>
      </c>
      <c r="I1740" s="254"/>
      <c r="J1740" s="250"/>
      <c r="K1740" s="250"/>
      <c r="L1740" s="255"/>
      <c r="M1740" s="256"/>
      <c r="N1740" s="257"/>
      <c r="O1740" s="257"/>
      <c r="P1740" s="257"/>
      <c r="Q1740" s="257"/>
      <c r="R1740" s="257"/>
      <c r="S1740" s="257"/>
      <c r="T1740" s="258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9" t="s">
        <v>161</v>
      </c>
      <c r="AU1740" s="259" t="s">
        <v>86</v>
      </c>
      <c r="AV1740" s="14" t="s">
        <v>86</v>
      </c>
      <c r="AW1740" s="14" t="s">
        <v>33</v>
      </c>
      <c r="AX1740" s="14" t="s">
        <v>77</v>
      </c>
      <c r="AY1740" s="259" t="s">
        <v>145</v>
      </c>
    </row>
    <row r="1741" s="13" customFormat="1">
      <c r="A1741" s="13"/>
      <c r="B1741" s="239"/>
      <c r="C1741" s="240"/>
      <c r="D1741" s="232" t="s">
        <v>161</v>
      </c>
      <c r="E1741" s="241" t="s">
        <v>1</v>
      </c>
      <c r="F1741" s="242" t="s">
        <v>246</v>
      </c>
      <c r="G1741" s="240"/>
      <c r="H1741" s="241" t="s">
        <v>1</v>
      </c>
      <c r="I1741" s="243"/>
      <c r="J1741" s="240"/>
      <c r="K1741" s="240"/>
      <c r="L1741" s="244"/>
      <c r="M1741" s="245"/>
      <c r="N1741" s="246"/>
      <c r="O1741" s="246"/>
      <c r="P1741" s="246"/>
      <c r="Q1741" s="246"/>
      <c r="R1741" s="246"/>
      <c r="S1741" s="246"/>
      <c r="T1741" s="247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8" t="s">
        <v>161</v>
      </c>
      <c r="AU1741" s="248" t="s">
        <v>86</v>
      </c>
      <c r="AV1741" s="13" t="s">
        <v>14</v>
      </c>
      <c r="AW1741" s="13" t="s">
        <v>33</v>
      </c>
      <c r="AX1741" s="13" t="s">
        <v>77</v>
      </c>
      <c r="AY1741" s="248" t="s">
        <v>145</v>
      </c>
    </row>
    <row r="1742" s="14" customFormat="1">
      <c r="A1742" s="14"/>
      <c r="B1742" s="249"/>
      <c r="C1742" s="250"/>
      <c r="D1742" s="232" t="s">
        <v>161</v>
      </c>
      <c r="E1742" s="251" t="s">
        <v>1</v>
      </c>
      <c r="F1742" s="252" t="s">
        <v>1292</v>
      </c>
      <c r="G1742" s="250"/>
      <c r="H1742" s="253">
        <v>59.594999999999999</v>
      </c>
      <c r="I1742" s="254"/>
      <c r="J1742" s="250"/>
      <c r="K1742" s="250"/>
      <c r="L1742" s="255"/>
      <c r="M1742" s="256"/>
      <c r="N1742" s="257"/>
      <c r="O1742" s="257"/>
      <c r="P1742" s="257"/>
      <c r="Q1742" s="257"/>
      <c r="R1742" s="257"/>
      <c r="S1742" s="257"/>
      <c r="T1742" s="258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9" t="s">
        <v>161</v>
      </c>
      <c r="AU1742" s="259" t="s">
        <v>86</v>
      </c>
      <c r="AV1742" s="14" t="s">
        <v>86</v>
      </c>
      <c r="AW1742" s="14" t="s">
        <v>33</v>
      </c>
      <c r="AX1742" s="14" t="s">
        <v>77</v>
      </c>
      <c r="AY1742" s="259" t="s">
        <v>145</v>
      </c>
    </row>
    <row r="1743" s="14" customFormat="1">
      <c r="A1743" s="14"/>
      <c r="B1743" s="249"/>
      <c r="C1743" s="250"/>
      <c r="D1743" s="232" t="s">
        <v>161</v>
      </c>
      <c r="E1743" s="251" t="s">
        <v>1</v>
      </c>
      <c r="F1743" s="252" t="s">
        <v>1289</v>
      </c>
      <c r="G1743" s="250"/>
      <c r="H1743" s="253">
        <v>1.5900000000000001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9" t="s">
        <v>161</v>
      </c>
      <c r="AU1743" s="259" t="s">
        <v>86</v>
      </c>
      <c r="AV1743" s="14" t="s">
        <v>86</v>
      </c>
      <c r="AW1743" s="14" t="s">
        <v>33</v>
      </c>
      <c r="AX1743" s="14" t="s">
        <v>77</v>
      </c>
      <c r="AY1743" s="259" t="s">
        <v>145</v>
      </c>
    </row>
    <row r="1744" s="14" customFormat="1">
      <c r="A1744" s="14"/>
      <c r="B1744" s="249"/>
      <c r="C1744" s="250"/>
      <c r="D1744" s="232" t="s">
        <v>161</v>
      </c>
      <c r="E1744" s="251" t="s">
        <v>1</v>
      </c>
      <c r="F1744" s="252" t="s">
        <v>1291</v>
      </c>
      <c r="G1744" s="250"/>
      <c r="H1744" s="253">
        <v>-1.7729999999999999</v>
      </c>
      <c r="I1744" s="254"/>
      <c r="J1744" s="250"/>
      <c r="K1744" s="250"/>
      <c r="L1744" s="255"/>
      <c r="M1744" s="256"/>
      <c r="N1744" s="257"/>
      <c r="O1744" s="257"/>
      <c r="P1744" s="257"/>
      <c r="Q1744" s="257"/>
      <c r="R1744" s="257"/>
      <c r="S1744" s="257"/>
      <c r="T1744" s="258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9" t="s">
        <v>161</v>
      </c>
      <c r="AU1744" s="259" t="s">
        <v>86</v>
      </c>
      <c r="AV1744" s="14" t="s">
        <v>86</v>
      </c>
      <c r="AW1744" s="14" t="s">
        <v>33</v>
      </c>
      <c r="AX1744" s="14" t="s">
        <v>77</v>
      </c>
      <c r="AY1744" s="259" t="s">
        <v>145</v>
      </c>
    </row>
    <row r="1745" s="14" customFormat="1">
      <c r="A1745" s="14"/>
      <c r="B1745" s="249"/>
      <c r="C1745" s="250"/>
      <c r="D1745" s="232" t="s">
        <v>161</v>
      </c>
      <c r="E1745" s="251" t="s">
        <v>1</v>
      </c>
      <c r="F1745" s="252" t="s">
        <v>1229</v>
      </c>
      <c r="G1745" s="250"/>
      <c r="H1745" s="253">
        <v>-5.2000000000000002</v>
      </c>
      <c r="I1745" s="254"/>
      <c r="J1745" s="250"/>
      <c r="K1745" s="250"/>
      <c r="L1745" s="255"/>
      <c r="M1745" s="256"/>
      <c r="N1745" s="257"/>
      <c r="O1745" s="257"/>
      <c r="P1745" s="257"/>
      <c r="Q1745" s="257"/>
      <c r="R1745" s="257"/>
      <c r="S1745" s="257"/>
      <c r="T1745" s="258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9" t="s">
        <v>161</v>
      </c>
      <c r="AU1745" s="259" t="s">
        <v>86</v>
      </c>
      <c r="AV1745" s="14" t="s">
        <v>86</v>
      </c>
      <c r="AW1745" s="14" t="s">
        <v>33</v>
      </c>
      <c r="AX1745" s="14" t="s">
        <v>77</v>
      </c>
      <c r="AY1745" s="259" t="s">
        <v>145</v>
      </c>
    </row>
    <row r="1746" s="15" customFormat="1">
      <c r="A1746" s="15"/>
      <c r="B1746" s="260"/>
      <c r="C1746" s="261"/>
      <c r="D1746" s="232" t="s">
        <v>161</v>
      </c>
      <c r="E1746" s="262" t="s">
        <v>1</v>
      </c>
      <c r="F1746" s="263" t="s">
        <v>165</v>
      </c>
      <c r="G1746" s="261"/>
      <c r="H1746" s="264">
        <v>209.99700000000004</v>
      </c>
      <c r="I1746" s="265"/>
      <c r="J1746" s="261"/>
      <c r="K1746" s="261"/>
      <c r="L1746" s="266"/>
      <c r="M1746" s="267"/>
      <c r="N1746" s="268"/>
      <c r="O1746" s="268"/>
      <c r="P1746" s="268"/>
      <c r="Q1746" s="268"/>
      <c r="R1746" s="268"/>
      <c r="S1746" s="268"/>
      <c r="T1746" s="269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70" t="s">
        <v>161</v>
      </c>
      <c r="AU1746" s="270" t="s">
        <v>86</v>
      </c>
      <c r="AV1746" s="15" t="s">
        <v>155</v>
      </c>
      <c r="AW1746" s="15" t="s">
        <v>33</v>
      </c>
      <c r="AX1746" s="15" t="s">
        <v>14</v>
      </c>
      <c r="AY1746" s="270" t="s">
        <v>145</v>
      </c>
    </row>
    <row r="1747" s="2" customFormat="1" ht="24.15" customHeight="1">
      <c r="A1747" s="39"/>
      <c r="B1747" s="40"/>
      <c r="C1747" s="219" t="s">
        <v>1293</v>
      </c>
      <c r="D1747" s="219" t="s">
        <v>150</v>
      </c>
      <c r="E1747" s="220" t="s">
        <v>1294</v>
      </c>
      <c r="F1747" s="221" t="s">
        <v>1295</v>
      </c>
      <c r="G1747" s="222" t="s">
        <v>175</v>
      </c>
      <c r="H1747" s="223">
        <v>209.99700000000001</v>
      </c>
      <c r="I1747" s="224"/>
      <c r="J1747" s="225">
        <f>ROUND(I1747*H1747,2)</f>
        <v>0</v>
      </c>
      <c r="K1747" s="221" t="s">
        <v>154</v>
      </c>
      <c r="L1747" s="45"/>
      <c r="M1747" s="226" t="s">
        <v>1</v>
      </c>
      <c r="N1747" s="227" t="s">
        <v>42</v>
      </c>
      <c r="O1747" s="92"/>
      <c r="P1747" s="228">
        <f>O1747*H1747</f>
        <v>0</v>
      </c>
      <c r="Q1747" s="228">
        <v>0.00029</v>
      </c>
      <c r="R1747" s="228">
        <f>Q1747*H1747</f>
        <v>0.060899130000000003</v>
      </c>
      <c r="S1747" s="228">
        <v>0</v>
      </c>
      <c r="T1747" s="229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0" t="s">
        <v>296</v>
      </c>
      <c r="AT1747" s="230" t="s">
        <v>150</v>
      </c>
      <c r="AU1747" s="230" t="s">
        <v>86</v>
      </c>
      <c r="AY1747" s="18" t="s">
        <v>145</v>
      </c>
      <c r="BE1747" s="231">
        <f>IF(N1747="základní",J1747,0)</f>
        <v>0</v>
      </c>
      <c r="BF1747" s="231">
        <f>IF(N1747="snížená",J1747,0)</f>
        <v>0</v>
      </c>
      <c r="BG1747" s="231">
        <f>IF(N1747="zákl. přenesená",J1747,0)</f>
        <v>0</v>
      </c>
      <c r="BH1747" s="231">
        <f>IF(N1747="sníž. přenesená",J1747,0)</f>
        <v>0</v>
      </c>
      <c r="BI1747" s="231">
        <f>IF(N1747="nulová",J1747,0)</f>
        <v>0</v>
      </c>
      <c r="BJ1747" s="18" t="s">
        <v>14</v>
      </c>
      <c r="BK1747" s="231">
        <f>ROUND(I1747*H1747,2)</f>
        <v>0</v>
      </c>
      <c r="BL1747" s="18" t="s">
        <v>296</v>
      </c>
      <c r="BM1747" s="230" t="s">
        <v>1296</v>
      </c>
    </row>
    <row r="1748" s="2" customFormat="1">
      <c r="A1748" s="39"/>
      <c r="B1748" s="40"/>
      <c r="C1748" s="41"/>
      <c r="D1748" s="232" t="s">
        <v>157</v>
      </c>
      <c r="E1748" s="41"/>
      <c r="F1748" s="233" t="s">
        <v>1297</v>
      </c>
      <c r="G1748" s="41"/>
      <c r="H1748" s="41"/>
      <c r="I1748" s="234"/>
      <c r="J1748" s="41"/>
      <c r="K1748" s="41"/>
      <c r="L1748" s="45"/>
      <c r="M1748" s="235"/>
      <c r="N1748" s="236"/>
      <c r="O1748" s="92"/>
      <c r="P1748" s="92"/>
      <c r="Q1748" s="92"/>
      <c r="R1748" s="92"/>
      <c r="S1748" s="92"/>
      <c r="T1748" s="93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T1748" s="18" t="s">
        <v>157</v>
      </c>
      <c r="AU1748" s="18" t="s">
        <v>86</v>
      </c>
    </row>
    <row r="1749" s="2" customFormat="1">
      <c r="A1749" s="39"/>
      <c r="B1749" s="40"/>
      <c r="C1749" s="41"/>
      <c r="D1749" s="237" t="s">
        <v>159</v>
      </c>
      <c r="E1749" s="41"/>
      <c r="F1749" s="238" t="s">
        <v>1298</v>
      </c>
      <c r="G1749" s="41"/>
      <c r="H1749" s="41"/>
      <c r="I1749" s="234"/>
      <c r="J1749" s="41"/>
      <c r="K1749" s="41"/>
      <c r="L1749" s="45"/>
      <c r="M1749" s="235"/>
      <c r="N1749" s="236"/>
      <c r="O1749" s="92"/>
      <c r="P1749" s="92"/>
      <c r="Q1749" s="92"/>
      <c r="R1749" s="92"/>
      <c r="S1749" s="92"/>
      <c r="T1749" s="93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T1749" s="18" t="s">
        <v>159</v>
      </c>
      <c r="AU1749" s="18" t="s">
        <v>86</v>
      </c>
    </row>
    <row r="1750" s="13" customFormat="1">
      <c r="A1750" s="13"/>
      <c r="B1750" s="239"/>
      <c r="C1750" s="240"/>
      <c r="D1750" s="232" t="s">
        <v>161</v>
      </c>
      <c r="E1750" s="241" t="s">
        <v>1</v>
      </c>
      <c r="F1750" s="242" t="s">
        <v>162</v>
      </c>
      <c r="G1750" s="240"/>
      <c r="H1750" s="241" t="s">
        <v>1</v>
      </c>
      <c r="I1750" s="243"/>
      <c r="J1750" s="240"/>
      <c r="K1750" s="240"/>
      <c r="L1750" s="244"/>
      <c r="M1750" s="245"/>
      <c r="N1750" s="246"/>
      <c r="O1750" s="246"/>
      <c r="P1750" s="246"/>
      <c r="Q1750" s="246"/>
      <c r="R1750" s="246"/>
      <c r="S1750" s="246"/>
      <c r="T1750" s="247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8" t="s">
        <v>161</v>
      </c>
      <c r="AU1750" s="248" t="s">
        <v>86</v>
      </c>
      <c r="AV1750" s="13" t="s">
        <v>14</v>
      </c>
      <c r="AW1750" s="13" t="s">
        <v>33</v>
      </c>
      <c r="AX1750" s="13" t="s">
        <v>77</v>
      </c>
      <c r="AY1750" s="248" t="s">
        <v>145</v>
      </c>
    </row>
    <row r="1751" s="13" customFormat="1">
      <c r="A1751" s="13"/>
      <c r="B1751" s="239"/>
      <c r="C1751" s="240"/>
      <c r="D1751" s="232" t="s">
        <v>161</v>
      </c>
      <c r="E1751" s="241" t="s">
        <v>1</v>
      </c>
      <c r="F1751" s="242" t="s">
        <v>1279</v>
      </c>
      <c r="G1751" s="240"/>
      <c r="H1751" s="241" t="s">
        <v>1</v>
      </c>
      <c r="I1751" s="243"/>
      <c r="J1751" s="240"/>
      <c r="K1751" s="240"/>
      <c r="L1751" s="244"/>
      <c r="M1751" s="245"/>
      <c r="N1751" s="246"/>
      <c r="O1751" s="246"/>
      <c r="P1751" s="246"/>
      <c r="Q1751" s="246"/>
      <c r="R1751" s="246"/>
      <c r="S1751" s="246"/>
      <c r="T1751" s="247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8" t="s">
        <v>161</v>
      </c>
      <c r="AU1751" s="248" t="s">
        <v>86</v>
      </c>
      <c r="AV1751" s="13" t="s">
        <v>14</v>
      </c>
      <c r="AW1751" s="13" t="s">
        <v>33</v>
      </c>
      <c r="AX1751" s="13" t="s">
        <v>77</v>
      </c>
      <c r="AY1751" s="248" t="s">
        <v>145</v>
      </c>
    </row>
    <row r="1752" s="13" customFormat="1">
      <c r="A1752" s="13"/>
      <c r="B1752" s="239"/>
      <c r="C1752" s="240"/>
      <c r="D1752" s="232" t="s">
        <v>161</v>
      </c>
      <c r="E1752" s="241" t="s">
        <v>1</v>
      </c>
      <c r="F1752" s="242" t="s">
        <v>163</v>
      </c>
      <c r="G1752" s="240"/>
      <c r="H1752" s="241" t="s">
        <v>1</v>
      </c>
      <c r="I1752" s="243"/>
      <c r="J1752" s="240"/>
      <c r="K1752" s="240"/>
      <c r="L1752" s="244"/>
      <c r="M1752" s="245"/>
      <c r="N1752" s="246"/>
      <c r="O1752" s="246"/>
      <c r="P1752" s="246"/>
      <c r="Q1752" s="246"/>
      <c r="R1752" s="246"/>
      <c r="S1752" s="246"/>
      <c r="T1752" s="247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8" t="s">
        <v>161</v>
      </c>
      <c r="AU1752" s="248" t="s">
        <v>86</v>
      </c>
      <c r="AV1752" s="13" t="s">
        <v>14</v>
      </c>
      <c r="AW1752" s="13" t="s">
        <v>33</v>
      </c>
      <c r="AX1752" s="13" t="s">
        <v>77</v>
      </c>
      <c r="AY1752" s="248" t="s">
        <v>145</v>
      </c>
    </row>
    <row r="1753" s="14" customFormat="1">
      <c r="A1753" s="14"/>
      <c r="B1753" s="249"/>
      <c r="C1753" s="250"/>
      <c r="D1753" s="232" t="s">
        <v>161</v>
      </c>
      <c r="E1753" s="251" t="s">
        <v>1</v>
      </c>
      <c r="F1753" s="252" t="s">
        <v>637</v>
      </c>
      <c r="G1753" s="250"/>
      <c r="H1753" s="253">
        <v>5.1699999999999999</v>
      </c>
      <c r="I1753" s="254"/>
      <c r="J1753" s="250"/>
      <c r="K1753" s="250"/>
      <c r="L1753" s="255"/>
      <c r="M1753" s="256"/>
      <c r="N1753" s="257"/>
      <c r="O1753" s="257"/>
      <c r="P1753" s="257"/>
      <c r="Q1753" s="257"/>
      <c r="R1753" s="257"/>
      <c r="S1753" s="257"/>
      <c r="T1753" s="258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9" t="s">
        <v>161</v>
      </c>
      <c r="AU1753" s="259" t="s">
        <v>86</v>
      </c>
      <c r="AV1753" s="14" t="s">
        <v>86</v>
      </c>
      <c r="AW1753" s="14" t="s">
        <v>33</v>
      </c>
      <c r="AX1753" s="14" t="s">
        <v>77</v>
      </c>
      <c r="AY1753" s="259" t="s">
        <v>145</v>
      </c>
    </row>
    <row r="1754" s="13" customFormat="1">
      <c r="A1754" s="13"/>
      <c r="B1754" s="239"/>
      <c r="C1754" s="240"/>
      <c r="D1754" s="232" t="s">
        <v>161</v>
      </c>
      <c r="E1754" s="241" t="s">
        <v>1</v>
      </c>
      <c r="F1754" s="242" t="s">
        <v>258</v>
      </c>
      <c r="G1754" s="240"/>
      <c r="H1754" s="241" t="s">
        <v>1</v>
      </c>
      <c r="I1754" s="243"/>
      <c r="J1754" s="240"/>
      <c r="K1754" s="240"/>
      <c r="L1754" s="244"/>
      <c r="M1754" s="245"/>
      <c r="N1754" s="246"/>
      <c r="O1754" s="246"/>
      <c r="P1754" s="246"/>
      <c r="Q1754" s="246"/>
      <c r="R1754" s="246"/>
      <c r="S1754" s="246"/>
      <c r="T1754" s="247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8" t="s">
        <v>161</v>
      </c>
      <c r="AU1754" s="248" t="s">
        <v>86</v>
      </c>
      <c r="AV1754" s="13" t="s">
        <v>14</v>
      </c>
      <c r="AW1754" s="13" t="s">
        <v>33</v>
      </c>
      <c r="AX1754" s="13" t="s">
        <v>77</v>
      </c>
      <c r="AY1754" s="248" t="s">
        <v>145</v>
      </c>
    </row>
    <row r="1755" s="14" customFormat="1">
      <c r="A1755" s="14"/>
      <c r="B1755" s="249"/>
      <c r="C1755" s="250"/>
      <c r="D1755" s="232" t="s">
        <v>161</v>
      </c>
      <c r="E1755" s="251" t="s">
        <v>1</v>
      </c>
      <c r="F1755" s="252" t="s">
        <v>638</v>
      </c>
      <c r="G1755" s="250"/>
      <c r="H1755" s="253">
        <v>2.96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9" t="s">
        <v>161</v>
      </c>
      <c r="AU1755" s="259" t="s">
        <v>86</v>
      </c>
      <c r="AV1755" s="14" t="s">
        <v>86</v>
      </c>
      <c r="AW1755" s="14" t="s">
        <v>33</v>
      </c>
      <c r="AX1755" s="14" t="s">
        <v>77</v>
      </c>
      <c r="AY1755" s="259" t="s">
        <v>145</v>
      </c>
    </row>
    <row r="1756" s="13" customFormat="1">
      <c r="A1756" s="13"/>
      <c r="B1756" s="239"/>
      <c r="C1756" s="240"/>
      <c r="D1756" s="232" t="s">
        <v>161</v>
      </c>
      <c r="E1756" s="241" t="s">
        <v>1</v>
      </c>
      <c r="F1756" s="242" t="s">
        <v>1280</v>
      </c>
      <c r="G1756" s="240"/>
      <c r="H1756" s="241" t="s">
        <v>1</v>
      </c>
      <c r="I1756" s="243"/>
      <c r="J1756" s="240"/>
      <c r="K1756" s="240"/>
      <c r="L1756" s="244"/>
      <c r="M1756" s="245"/>
      <c r="N1756" s="246"/>
      <c r="O1756" s="246"/>
      <c r="P1756" s="246"/>
      <c r="Q1756" s="246"/>
      <c r="R1756" s="246"/>
      <c r="S1756" s="246"/>
      <c r="T1756" s="247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8" t="s">
        <v>161</v>
      </c>
      <c r="AU1756" s="248" t="s">
        <v>86</v>
      </c>
      <c r="AV1756" s="13" t="s">
        <v>14</v>
      </c>
      <c r="AW1756" s="13" t="s">
        <v>33</v>
      </c>
      <c r="AX1756" s="13" t="s">
        <v>77</v>
      </c>
      <c r="AY1756" s="248" t="s">
        <v>145</v>
      </c>
    </row>
    <row r="1757" s="13" customFormat="1">
      <c r="A1757" s="13"/>
      <c r="B1757" s="239"/>
      <c r="C1757" s="240"/>
      <c r="D1757" s="232" t="s">
        <v>161</v>
      </c>
      <c r="E1757" s="241" t="s">
        <v>1</v>
      </c>
      <c r="F1757" s="242" t="s">
        <v>163</v>
      </c>
      <c r="G1757" s="240"/>
      <c r="H1757" s="241" t="s">
        <v>1</v>
      </c>
      <c r="I1757" s="243"/>
      <c r="J1757" s="240"/>
      <c r="K1757" s="240"/>
      <c r="L1757" s="244"/>
      <c r="M1757" s="245"/>
      <c r="N1757" s="246"/>
      <c r="O1757" s="246"/>
      <c r="P1757" s="246"/>
      <c r="Q1757" s="246"/>
      <c r="R1757" s="246"/>
      <c r="S1757" s="246"/>
      <c r="T1757" s="247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8" t="s">
        <v>161</v>
      </c>
      <c r="AU1757" s="248" t="s">
        <v>86</v>
      </c>
      <c r="AV1757" s="13" t="s">
        <v>14</v>
      </c>
      <c r="AW1757" s="13" t="s">
        <v>33</v>
      </c>
      <c r="AX1757" s="13" t="s">
        <v>77</v>
      </c>
      <c r="AY1757" s="248" t="s">
        <v>145</v>
      </c>
    </row>
    <row r="1758" s="14" customFormat="1">
      <c r="A1758" s="14"/>
      <c r="B1758" s="249"/>
      <c r="C1758" s="250"/>
      <c r="D1758" s="232" t="s">
        <v>161</v>
      </c>
      <c r="E1758" s="251" t="s">
        <v>1</v>
      </c>
      <c r="F1758" s="252" t="s">
        <v>1281</v>
      </c>
      <c r="G1758" s="250"/>
      <c r="H1758" s="253">
        <v>13.65</v>
      </c>
      <c r="I1758" s="254"/>
      <c r="J1758" s="250"/>
      <c r="K1758" s="250"/>
      <c r="L1758" s="255"/>
      <c r="M1758" s="256"/>
      <c r="N1758" s="257"/>
      <c r="O1758" s="257"/>
      <c r="P1758" s="257"/>
      <c r="Q1758" s="257"/>
      <c r="R1758" s="257"/>
      <c r="S1758" s="257"/>
      <c r="T1758" s="258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9" t="s">
        <v>161</v>
      </c>
      <c r="AU1758" s="259" t="s">
        <v>86</v>
      </c>
      <c r="AV1758" s="14" t="s">
        <v>86</v>
      </c>
      <c r="AW1758" s="14" t="s">
        <v>33</v>
      </c>
      <c r="AX1758" s="14" t="s">
        <v>77</v>
      </c>
      <c r="AY1758" s="259" t="s">
        <v>145</v>
      </c>
    </row>
    <row r="1759" s="14" customFormat="1">
      <c r="A1759" s="14"/>
      <c r="B1759" s="249"/>
      <c r="C1759" s="250"/>
      <c r="D1759" s="232" t="s">
        <v>161</v>
      </c>
      <c r="E1759" s="251" t="s">
        <v>1</v>
      </c>
      <c r="F1759" s="252" t="s">
        <v>1282</v>
      </c>
      <c r="G1759" s="250"/>
      <c r="H1759" s="253">
        <v>1.0800000000000001</v>
      </c>
      <c r="I1759" s="254"/>
      <c r="J1759" s="250"/>
      <c r="K1759" s="250"/>
      <c r="L1759" s="255"/>
      <c r="M1759" s="256"/>
      <c r="N1759" s="257"/>
      <c r="O1759" s="257"/>
      <c r="P1759" s="257"/>
      <c r="Q1759" s="257"/>
      <c r="R1759" s="257"/>
      <c r="S1759" s="257"/>
      <c r="T1759" s="258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9" t="s">
        <v>161</v>
      </c>
      <c r="AU1759" s="259" t="s">
        <v>86</v>
      </c>
      <c r="AV1759" s="14" t="s">
        <v>86</v>
      </c>
      <c r="AW1759" s="14" t="s">
        <v>33</v>
      </c>
      <c r="AX1759" s="14" t="s">
        <v>77</v>
      </c>
      <c r="AY1759" s="259" t="s">
        <v>145</v>
      </c>
    </row>
    <row r="1760" s="14" customFormat="1">
      <c r="A1760" s="14"/>
      <c r="B1760" s="249"/>
      <c r="C1760" s="250"/>
      <c r="D1760" s="232" t="s">
        <v>161</v>
      </c>
      <c r="E1760" s="251" t="s">
        <v>1</v>
      </c>
      <c r="F1760" s="252" t="s">
        <v>1283</v>
      </c>
      <c r="G1760" s="250"/>
      <c r="H1760" s="253">
        <v>-0.71999999999999997</v>
      </c>
      <c r="I1760" s="254"/>
      <c r="J1760" s="250"/>
      <c r="K1760" s="250"/>
      <c r="L1760" s="255"/>
      <c r="M1760" s="256"/>
      <c r="N1760" s="257"/>
      <c r="O1760" s="257"/>
      <c r="P1760" s="257"/>
      <c r="Q1760" s="257"/>
      <c r="R1760" s="257"/>
      <c r="S1760" s="257"/>
      <c r="T1760" s="258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9" t="s">
        <v>161</v>
      </c>
      <c r="AU1760" s="259" t="s">
        <v>86</v>
      </c>
      <c r="AV1760" s="14" t="s">
        <v>86</v>
      </c>
      <c r="AW1760" s="14" t="s">
        <v>33</v>
      </c>
      <c r="AX1760" s="14" t="s">
        <v>77</v>
      </c>
      <c r="AY1760" s="259" t="s">
        <v>145</v>
      </c>
    </row>
    <row r="1761" s="13" customFormat="1">
      <c r="A1761" s="13"/>
      <c r="B1761" s="239"/>
      <c r="C1761" s="240"/>
      <c r="D1761" s="232" t="s">
        <v>161</v>
      </c>
      <c r="E1761" s="241" t="s">
        <v>1</v>
      </c>
      <c r="F1761" s="242" t="s">
        <v>258</v>
      </c>
      <c r="G1761" s="240"/>
      <c r="H1761" s="241" t="s">
        <v>1</v>
      </c>
      <c r="I1761" s="243"/>
      <c r="J1761" s="240"/>
      <c r="K1761" s="240"/>
      <c r="L1761" s="244"/>
      <c r="M1761" s="245"/>
      <c r="N1761" s="246"/>
      <c r="O1761" s="246"/>
      <c r="P1761" s="246"/>
      <c r="Q1761" s="246"/>
      <c r="R1761" s="246"/>
      <c r="S1761" s="246"/>
      <c r="T1761" s="247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8" t="s">
        <v>161</v>
      </c>
      <c r="AU1761" s="248" t="s">
        <v>86</v>
      </c>
      <c r="AV1761" s="13" t="s">
        <v>14</v>
      </c>
      <c r="AW1761" s="13" t="s">
        <v>33</v>
      </c>
      <c r="AX1761" s="13" t="s">
        <v>77</v>
      </c>
      <c r="AY1761" s="248" t="s">
        <v>145</v>
      </c>
    </row>
    <row r="1762" s="14" customFormat="1">
      <c r="A1762" s="14"/>
      <c r="B1762" s="249"/>
      <c r="C1762" s="250"/>
      <c r="D1762" s="232" t="s">
        <v>161</v>
      </c>
      <c r="E1762" s="251" t="s">
        <v>1</v>
      </c>
      <c r="F1762" s="252" t="s">
        <v>1284</v>
      </c>
      <c r="G1762" s="250"/>
      <c r="H1762" s="253">
        <v>10.199999999999999</v>
      </c>
      <c r="I1762" s="254"/>
      <c r="J1762" s="250"/>
      <c r="K1762" s="250"/>
      <c r="L1762" s="255"/>
      <c r="M1762" s="256"/>
      <c r="N1762" s="257"/>
      <c r="O1762" s="257"/>
      <c r="P1762" s="257"/>
      <c r="Q1762" s="257"/>
      <c r="R1762" s="257"/>
      <c r="S1762" s="257"/>
      <c r="T1762" s="258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9" t="s">
        <v>161</v>
      </c>
      <c r="AU1762" s="259" t="s">
        <v>86</v>
      </c>
      <c r="AV1762" s="14" t="s">
        <v>86</v>
      </c>
      <c r="AW1762" s="14" t="s">
        <v>33</v>
      </c>
      <c r="AX1762" s="14" t="s">
        <v>77</v>
      </c>
      <c r="AY1762" s="259" t="s">
        <v>145</v>
      </c>
    </row>
    <row r="1763" s="14" customFormat="1">
      <c r="A1763" s="14"/>
      <c r="B1763" s="249"/>
      <c r="C1763" s="250"/>
      <c r="D1763" s="232" t="s">
        <v>161</v>
      </c>
      <c r="E1763" s="251" t="s">
        <v>1</v>
      </c>
      <c r="F1763" s="252" t="s">
        <v>1285</v>
      </c>
      <c r="G1763" s="250"/>
      <c r="H1763" s="253">
        <v>3.149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9" t="s">
        <v>161</v>
      </c>
      <c r="AU1763" s="259" t="s">
        <v>86</v>
      </c>
      <c r="AV1763" s="14" t="s">
        <v>86</v>
      </c>
      <c r="AW1763" s="14" t="s">
        <v>33</v>
      </c>
      <c r="AX1763" s="14" t="s">
        <v>77</v>
      </c>
      <c r="AY1763" s="259" t="s">
        <v>145</v>
      </c>
    </row>
    <row r="1764" s="13" customFormat="1">
      <c r="A1764" s="13"/>
      <c r="B1764" s="239"/>
      <c r="C1764" s="240"/>
      <c r="D1764" s="232" t="s">
        <v>161</v>
      </c>
      <c r="E1764" s="241" t="s">
        <v>1</v>
      </c>
      <c r="F1764" s="242" t="s">
        <v>245</v>
      </c>
      <c r="G1764" s="240"/>
      <c r="H1764" s="241" t="s">
        <v>1</v>
      </c>
      <c r="I1764" s="243"/>
      <c r="J1764" s="240"/>
      <c r="K1764" s="240"/>
      <c r="L1764" s="244"/>
      <c r="M1764" s="245"/>
      <c r="N1764" s="246"/>
      <c r="O1764" s="246"/>
      <c r="P1764" s="246"/>
      <c r="Q1764" s="246"/>
      <c r="R1764" s="246"/>
      <c r="S1764" s="246"/>
      <c r="T1764" s="247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8" t="s">
        <v>161</v>
      </c>
      <c r="AU1764" s="248" t="s">
        <v>86</v>
      </c>
      <c r="AV1764" s="13" t="s">
        <v>14</v>
      </c>
      <c r="AW1764" s="13" t="s">
        <v>33</v>
      </c>
      <c r="AX1764" s="13" t="s">
        <v>77</v>
      </c>
      <c r="AY1764" s="248" t="s">
        <v>145</v>
      </c>
    </row>
    <row r="1765" s="14" customFormat="1">
      <c r="A1765" s="14"/>
      <c r="B1765" s="249"/>
      <c r="C1765" s="250"/>
      <c r="D1765" s="232" t="s">
        <v>161</v>
      </c>
      <c r="E1765" s="251" t="s">
        <v>1</v>
      </c>
      <c r="F1765" s="252" t="s">
        <v>1286</v>
      </c>
      <c r="G1765" s="250"/>
      <c r="H1765" s="253">
        <v>57.710000000000001</v>
      </c>
      <c r="I1765" s="254"/>
      <c r="J1765" s="250"/>
      <c r="K1765" s="250"/>
      <c r="L1765" s="255"/>
      <c r="M1765" s="256"/>
      <c r="N1765" s="257"/>
      <c r="O1765" s="257"/>
      <c r="P1765" s="257"/>
      <c r="Q1765" s="257"/>
      <c r="R1765" s="257"/>
      <c r="S1765" s="257"/>
      <c r="T1765" s="25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9" t="s">
        <v>161</v>
      </c>
      <c r="AU1765" s="259" t="s">
        <v>86</v>
      </c>
      <c r="AV1765" s="14" t="s">
        <v>86</v>
      </c>
      <c r="AW1765" s="14" t="s">
        <v>33</v>
      </c>
      <c r="AX1765" s="14" t="s">
        <v>77</v>
      </c>
      <c r="AY1765" s="259" t="s">
        <v>145</v>
      </c>
    </row>
    <row r="1766" s="14" customFormat="1">
      <c r="A1766" s="14"/>
      <c r="B1766" s="249"/>
      <c r="C1766" s="250"/>
      <c r="D1766" s="232" t="s">
        <v>161</v>
      </c>
      <c r="E1766" s="251" t="s">
        <v>1</v>
      </c>
      <c r="F1766" s="252" t="s">
        <v>1216</v>
      </c>
      <c r="G1766" s="250"/>
      <c r="H1766" s="253">
        <v>2.8250000000000002</v>
      </c>
      <c r="I1766" s="254"/>
      <c r="J1766" s="250"/>
      <c r="K1766" s="250"/>
      <c r="L1766" s="255"/>
      <c r="M1766" s="256"/>
      <c r="N1766" s="257"/>
      <c r="O1766" s="257"/>
      <c r="P1766" s="257"/>
      <c r="Q1766" s="257"/>
      <c r="R1766" s="257"/>
      <c r="S1766" s="257"/>
      <c r="T1766" s="258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9" t="s">
        <v>161</v>
      </c>
      <c r="AU1766" s="259" t="s">
        <v>86</v>
      </c>
      <c r="AV1766" s="14" t="s">
        <v>86</v>
      </c>
      <c r="AW1766" s="14" t="s">
        <v>33</v>
      </c>
      <c r="AX1766" s="14" t="s">
        <v>77</v>
      </c>
      <c r="AY1766" s="259" t="s">
        <v>145</v>
      </c>
    </row>
    <row r="1767" s="14" customFormat="1">
      <c r="A1767" s="14"/>
      <c r="B1767" s="249"/>
      <c r="C1767" s="250"/>
      <c r="D1767" s="232" t="s">
        <v>161</v>
      </c>
      <c r="E1767" s="251" t="s">
        <v>1</v>
      </c>
      <c r="F1767" s="252" t="s">
        <v>1287</v>
      </c>
      <c r="G1767" s="250"/>
      <c r="H1767" s="253">
        <v>1.5900000000000001</v>
      </c>
      <c r="I1767" s="254"/>
      <c r="J1767" s="250"/>
      <c r="K1767" s="250"/>
      <c r="L1767" s="255"/>
      <c r="M1767" s="256"/>
      <c r="N1767" s="257"/>
      <c r="O1767" s="257"/>
      <c r="P1767" s="257"/>
      <c r="Q1767" s="257"/>
      <c r="R1767" s="257"/>
      <c r="S1767" s="257"/>
      <c r="T1767" s="258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9" t="s">
        <v>161</v>
      </c>
      <c r="AU1767" s="259" t="s">
        <v>86</v>
      </c>
      <c r="AV1767" s="14" t="s">
        <v>86</v>
      </c>
      <c r="AW1767" s="14" t="s">
        <v>33</v>
      </c>
      <c r="AX1767" s="14" t="s">
        <v>77</v>
      </c>
      <c r="AY1767" s="259" t="s">
        <v>145</v>
      </c>
    </row>
    <row r="1768" s="14" customFormat="1">
      <c r="A1768" s="14"/>
      <c r="B1768" s="249"/>
      <c r="C1768" s="250"/>
      <c r="D1768" s="232" t="s">
        <v>161</v>
      </c>
      <c r="E1768" s="251" t="s">
        <v>1</v>
      </c>
      <c r="F1768" s="252" t="s">
        <v>1218</v>
      </c>
      <c r="G1768" s="250"/>
      <c r="H1768" s="253">
        <v>-4.7279999999999998</v>
      </c>
      <c r="I1768" s="254"/>
      <c r="J1768" s="250"/>
      <c r="K1768" s="250"/>
      <c r="L1768" s="255"/>
      <c r="M1768" s="256"/>
      <c r="N1768" s="257"/>
      <c r="O1768" s="257"/>
      <c r="P1768" s="257"/>
      <c r="Q1768" s="257"/>
      <c r="R1768" s="257"/>
      <c r="S1768" s="257"/>
      <c r="T1768" s="258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9" t="s">
        <v>161</v>
      </c>
      <c r="AU1768" s="259" t="s">
        <v>86</v>
      </c>
      <c r="AV1768" s="14" t="s">
        <v>86</v>
      </c>
      <c r="AW1768" s="14" t="s">
        <v>33</v>
      </c>
      <c r="AX1768" s="14" t="s">
        <v>77</v>
      </c>
      <c r="AY1768" s="259" t="s">
        <v>145</v>
      </c>
    </row>
    <row r="1769" s="14" customFormat="1">
      <c r="A1769" s="14"/>
      <c r="B1769" s="249"/>
      <c r="C1769" s="250"/>
      <c r="D1769" s="232" t="s">
        <v>161</v>
      </c>
      <c r="E1769" s="251" t="s">
        <v>1</v>
      </c>
      <c r="F1769" s="252" t="s">
        <v>1219</v>
      </c>
      <c r="G1769" s="250"/>
      <c r="H1769" s="253">
        <v>-3.5459999999999998</v>
      </c>
      <c r="I1769" s="254"/>
      <c r="J1769" s="250"/>
      <c r="K1769" s="250"/>
      <c r="L1769" s="255"/>
      <c r="M1769" s="256"/>
      <c r="N1769" s="257"/>
      <c r="O1769" s="257"/>
      <c r="P1769" s="257"/>
      <c r="Q1769" s="257"/>
      <c r="R1769" s="257"/>
      <c r="S1769" s="257"/>
      <c r="T1769" s="25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9" t="s">
        <v>161</v>
      </c>
      <c r="AU1769" s="259" t="s">
        <v>86</v>
      </c>
      <c r="AV1769" s="14" t="s">
        <v>86</v>
      </c>
      <c r="AW1769" s="14" t="s">
        <v>33</v>
      </c>
      <c r="AX1769" s="14" t="s">
        <v>77</v>
      </c>
      <c r="AY1769" s="259" t="s">
        <v>145</v>
      </c>
    </row>
    <row r="1770" s="14" customFormat="1">
      <c r="A1770" s="14"/>
      <c r="B1770" s="249"/>
      <c r="C1770" s="250"/>
      <c r="D1770" s="232" t="s">
        <v>161</v>
      </c>
      <c r="E1770" s="251" t="s">
        <v>1</v>
      </c>
      <c r="F1770" s="252" t="s">
        <v>1220</v>
      </c>
      <c r="G1770" s="250"/>
      <c r="H1770" s="253">
        <v>-4</v>
      </c>
      <c r="I1770" s="254"/>
      <c r="J1770" s="250"/>
      <c r="K1770" s="250"/>
      <c r="L1770" s="255"/>
      <c r="M1770" s="256"/>
      <c r="N1770" s="257"/>
      <c r="O1770" s="257"/>
      <c r="P1770" s="257"/>
      <c r="Q1770" s="257"/>
      <c r="R1770" s="257"/>
      <c r="S1770" s="257"/>
      <c r="T1770" s="258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9" t="s">
        <v>161</v>
      </c>
      <c r="AU1770" s="259" t="s">
        <v>86</v>
      </c>
      <c r="AV1770" s="14" t="s">
        <v>86</v>
      </c>
      <c r="AW1770" s="14" t="s">
        <v>33</v>
      </c>
      <c r="AX1770" s="14" t="s">
        <v>77</v>
      </c>
      <c r="AY1770" s="259" t="s">
        <v>145</v>
      </c>
    </row>
    <row r="1771" s="13" customFormat="1">
      <c r="A1771" s="13"/>
      <c r="B1771" s="239"/>
      <c r="C1771" s="240"/>
      <c r="D1771" s="232" t="s">
        <v>161</v>
      </c>
      <c r="E1771" s="241" t="s">
        <v>1</v>
      </c>
      <c r="F1771" s="242" t="s">
        <v>263</v>
      </c>
      <c r="G1771" s="240"/>
      <c r="H1771" s="241" t="s">
        <v>1</v>
      </c>
      <c r="I1771" s="243"/>
      <c r="J1771" s="240"/>
      <c r="K1771" s="240"/>
      <c r="L1771" s="244"/>
      <c r="M1771" s="245"/>
      <c r="N1771" s="246"/>
      <c r="O1771" s="246"/>
      <c r="P1771" s="246"/>
      <c r="Q1771" s="246"/>
      <c r="R1771" s="246"/>
      <c r="S1771" s="246"/>
      <c r="T1771" s="247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8" t="s">
        <v>161</v>
      </c>
      <c r="AU1771" s="248" t="s">
        <v>86</v>
      </c>
      <c r="AV1771" s="13" t="s">
        <v>14</v>
      </c>
      <c r="AW1771" s="13" t="s">
        <v>33</v>
      </c>
      <c r="AX1771" s="13" t="s">
        <v>77</v>
      </c>
      <c r="AY1771" s="248" t="s">
        <v>145</v>
      </c>
    </row>
    <row r="1772" s="14" customFormat="1">
      <c r="A1772" s="14"/>
      <c r="B1772" s="249"/>
      <c r="C1772" s="250"/>
      <c r="D1772" s="232" t="s">
        <v>161</v>
      </c>
      <c r="E1772" s="251" t="s">
        <v>1</v>
      </c>
      <c r="F1772" s="252" t="s">
        <v>1288</v>
      </c>
      <c r="G1772" s="250"/>
      <c r="H1772" s="253">
        <v>50.460000000000001</v>
      </c>
      <c r="I1772" s="254"/>
      <c r="J1772" s="250"/>
      <c r="K1772" s="250"/>
      <c r="L1772" s="255"/>
      <c r="M1772" s="256"/>
      <c r="N1772" s="257"/>
      <c r="O1772" s="257"/>
      <c r="P1772" s="257"/>
      <c r="Q1772" s="257"/>
      <c r="R1772" s="257"/>
      <c r="S1772" s="257"/>
      <c r="T1772" s="258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9" t="s">
        <v>161</v>
      </c>
      <c r="AU1772" s="259" t="s">
        <v>86</v>
      </c>
      <c r="AV1772" s="14" t="s">
        <v>86</v>
      </c>
      <c r="AW1772" s="14" t="s">
        <v>33</v>
      </c>
      <c r="AX1772" s="14" t="s">
        <v>77</v>
      </c>
      <c r="AY1772" s="259" t="s">
        <v>145</v>
      </c>
    </row>
    <row r="1773" s="14" customFormat="1">
      <c r="A1773" s="14"/>
      <c r="B1773" s="249"/>
      <c r="C1773" s="250"/>
      <c r="D1773" s="232" t="s">
        <v>161</v>
      </c>
      <c r="E1773" s="251" t="s">
        <v>1</v>
      </c>
      <c r="F1773" s="252" t="s">
        <v>1289</v>
      </c>
      <c r="G1773" s="250"/>
      <c r="H1773" s="253">
        <v>1.5900000000000001</v>
      </c>
      <c r="I1773" s="254"/>
      <c r="J1773" s="250"/>
      <c r="K1773" s="250"/>
      <c r="L1773" s="255"/>
      <c r="M1773" s="256"/>
      <c r="N1773" s="257"/>
      <c r="O1773" s="257"/>
      <c r="P1773" s="257"/>
      <c r="Q1773" s="257"/>
      <c r="R1773" s="257"/>
      <c r="S1773" s="257"/>
      <c r="T1773" s="258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9" t="s">
        <v>161</v>
      </c>
      <c r="AU1773" s="259" t="s">
        <v>86</v>
      </c>
      <c r="AV1773" s="14" t="s">
        <v>86</v>
      </c>
      <c r="AW1773" s="14" t="s">
        <v>33</v>
      </c>
      <c r="AX1773" s="14" t="s">
        <v>77</v>
      </c>
      <c r="AY1773" s="259" t="s">
        <v>145</v>
      </c>
    </row>
    <row r="1774" s="14" customFormat="1">
      <c r="A1774" s="14"/>
      <c r="B1774" s="249"/>
      <c r="C1774" s="250"/>
      <c r="D1774" s="232" t="s">
        <v>161</v>
      </c>
      <c r="E1774" s="251" t="s">
        <v>1</v>
      </c>
      <c r="F1774" s="252" t="s">
        <v>1289</v>
      </c>
      <c r="G1774" s="250"/>
      <c r="H1774" s="253">
        <v>1.5900000000000001</v>
      </c>
      <c r="I1774" s="254"/>
      <c r="J1774" s="250"/>
      <c r="K1774" s="250"/>
      <c r="L1774" s="255"/>
      <c r="M1774" s="256"/>
      <c r="N1774" s="257"/>
      <c r="O1774" s="257"/>
      <c r="P1774" s="257"/>
      <c r="Q1774" s="257"/>
      <c r="R1774" s="257"/>
      <c r="S1774" s="257"/>
      <c r="T1774" s="258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9" t="s">
        <v>161</v>
      </c>
      <c r="AU1774" s="259" t="s">
        <v>86</v>
      </c>
      <c r="AV1774" s="14" t="s">
        <v>86</v>
      </c>
      <c r="AW1774" s="14" t="s">
        <v>33</v>
      </c>
      <c r="AX1774" s="14" t="s">
        <v>77</v>
      </c>
      <c r="AY1774" s="259" t="s">
        <v>145</v>
      </c>
    </row>
    <row r="1775" s="14" customFormat="1">
      <c r="A1775" s="14"/>
      <c r="B1775" s="249"/>
      <c r="C1775" s="250"/>
      <c r="D1775" s="232" t="s">
        <v>161</v>
      </c>
      <c r="E1775" s="251" t="s">
        <v>1</v>
      </c>
      <c r="F1775" s="252" t="s">
        <v>1223</v>
      </c>
      <c r="G1775" s="250"/>
      <c r="H1775" s="253">
        <v>-3.1520000000000001</v>
      </c>
      <c r="I1775" s="254"/>
      <c r="J1775" s="250"/>
      <c r="K1775" s="250"/>
      <c r="L1775" s="255"/>
      <c r="M1775" s="256"/>
      <c r="N1775" s="257"/>
      <c r="O1775" s="257"/>
      <c r="P1775" s="257"/>
      <c r="Q1775" s="257"/>
      <c r="R1775" s="257"/>
      <c r="S1775" s="257"/>
      <c r="T1775" s="25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9" t="s">
        <v>161</v>
      </c>
      <c r="AU1775" s="259" t="s">
        <v>86</v>
      </c>
      <c r="AV1775" s="14" t="s">
        <v>86</v>
      </c>
      <c r="AW1775" s="14" t="s">
        <v>33</v>
      </c>
      <c r="AX1775" s="14" t="s">
        <v>77</v>
      </c>
      <c r="AY1775" s="259" t="s">
        <v>145</v>
      </c>
    </row>
    <row r="1776" s="14" customFormat="1">
      <c r="A1776" s="14"/>
      <c r="B1776" s="249"/>
      <c r="C1776" s="250"/>
      <c r="D1776" s="232" t="s">
        <v>161</v>
      </c>
      <c r="E1776" s="251" t="s">
        <v>1</v>
      </c>
      <c r="F1776" s="252" t="s">
        <v>1220</v>
      </c>
      <c r="G1776" s="250"/>
      <c r="H1776" s="253">
        <v>-4</v>
      </c>
      <c r="I1776" s="254"/>
      <c r="J1776" s="250"/>
      <c r="K1776" s="250"/>
      <c r="L1776" s="255"/>
      <c r="M1776" s="256"/>
      <c r="N1776" s="257"/>
      <c r="O1776" s="257"/>
      <c r="P1776" s="257"/>
      <c r="Q1776" s="257"/>
      <c r="R1776" s="257"/>
      <c r="S1776" s="257"/>
      <c r="T1776" s="258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9" t="s">
        <v>161</v>
      </c>
      <c r="AU1776" s="259" t="s">
        <v>86</v>
      </c>
      <c r="AV1776" s="14" t="s">
        <v>86</v>
      </c>
      <c r="AW1776" s="14" t="s">
        <v>33</v>
      </c>
      <c r="AX1776" s="14" t="s">
        <v>77</v>
      </c>
      <c r="AY1776" s="259" t="s">
        <v>145</v>
      </c>
    </row>
    <row r="1777" s="13" customFormat="1">
      <c r="A1777" s="13"/>
      <c r="B1777" s="239"/>
      <c r="C1777" s="240"/>
      <c r="D1777" s="232" t="s">
        <v>161</v>
      </c>
      <c r="E1777" s="241" t="s">
        <v>1</v>
      </c>
      <c r="F1777" s="242" t="s">
        <v>265</v>
      </c>
      <c r="G1777" s="240"/>
      <c r="H1777" s="241" t="s">
        <v>1</v>
      </c>
      <c r="I1777" s="243"/>
      <c r="J1777" s="240"/>
      <c r="K1777" s="240"/>
      <c r="L1777" s="244"/>
      <c r="M1777" s="245"/>
      <c r="N1777" s="246"/>
      <c r="O1777" s="246"/>
      <c r="P1777" s="246"/>
      <c r="Q1777" s="246"/>
      <c r="R1777" s="246"/>
      <c r="S1777" s="246"/>
      <c r="T1777" s="247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8" t="s">
        <v>161</v>
      </c>
      <c r="AU1777" s="248" t="s">
        <v>86</v>
      </c>
      <c r="AV1777" s="13" t="s">
        <v>14</v>
      </c>
      <c r="AW1777" s="13" t="s">
        <v>33</v>
      </c>
      <c r="AX1777" s="13" t="s">
        <v>77</v>
      </c>
      <c r="AY1777" s="248" t="s">
        <v>145</v>
      </c>
    </row>
    <row r="1778" s="14" customFormat="1">
      <c r="A1778" s="14"/>
      <c r="B1778" s="249"/>
      <c r="C1778" s="250"/>
      <c r="D1778" s="232" t="s">
        <v>161</v>
      </c>
      <c r="E1778" s="251" t="s">
        <v>1</v>
      </c>
      <c r="F1778" s="252" t="s">
        <v>1290</v>
      </c>
      <c r="G1778" s="250"/>
      <c r="H1778" s="253">
        <v>21.315000000000001</v>
      </c>
      <c r="I1778" s="254"/>
      <c r="J1778" s="250"/>
      <c r="K1778" s="250"/>
      <c r="L1778" s="255"/>
      <c r="M1778" s="256"/>
      <c r="N1778" s="257"/>
      <c r="O1778" s="257"/>
      <c r="P1778" s="257"/>
      <c r="Q1778" s="257"/>
      <c r="R1778" s="257"/>
      <c r="S1778" s="257"/>
      <c r="T1778" s="258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9" t="s">
        <v>161</v>
      </c>
      <c r="AU1778" s="259" t="s">
        <v>86</v>
      </c>
      <c r="AV1778" s="14" t="s">
        <v>86</v>
      </c>
      <c r="AW1778" s="14" t="s">
        <v>33</v>
      </c>
      <c r="AX1778" s="14" t="s">
        <v>77</v>
      </c>
      <c r="AY1778" s="259" t="s">
        <v>145</v>
      </c>
    </row>
    <row r="1779" s="14" customFormat="1">
      <c r="A1779" s="14"/>
      <c r="B1779" s="249"/>
      <c r="C1779" s="250"/>
      <c r="D1779" s="232" t="s">
        <v>161</v>
      </c>
      <c r="E1779" s="251" t="s">
        <v>1</v>
      </c>
      <c r="F1779" s="252" t="s">
        <v>1216</v>
      </c>
      <c r="G1779" s="250"/>
      <c r="H1779" s="253">
        <v>2.8250000000000002</v>
      </c>
      <c r="I1779" s="254"/>
      <c r="J1779" s="250"/>
      <c r="K1779" s="250"/>
      <c r="L1779" s="255"/>
      <c r="M1779" s="256"/>
      <c r="N1779" s="257"/>
      <c r="O1779" s="257"/>
      <c r="P1779" s="257"/>
      <c r="Q1779" s="257"/>
      <c r="R1779" s="257"/>
      <c r="S1779" s="257"/>
      <c r="T1779" s="258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9" t="s">
        <v>161</v>
      </c>
      <c r="AU1779" s="259" t="s">
        <v>86</v>
      </c>
      <c r="AV1779" s="14" t="s">
        <v>86</v>
      </c>
      <c r="AW1779" s="14" t="s">
        <v>33</v>
      </c>
      <c r="AX1779" s="14" t="s">
        <v>77</v>
      </c>
      <c r="AY1779" s="259" t="s">
        <v>145</v>
      </c>
    </row>
    <row r="1780" s="14" customFormat="1">
      <c r="A1780" s="14"/>
      <c r="B1780" s="249"/>
      <c r="C1780" s="250"/>
      <c r="D1780" s="232" t="s">
        <v>161</v>
      </c>
      <c r="E1780" s="251" t="s">
        <v>1</v>
      </c>
      <c r="F1780" s="252" t="s">
        <v>1289</v>
      </c>
      <c r="G1780" s="250"/>
      <c r="H1780" s="253">
        <v>1.5900000000000001</v>
      </c>
      <c r="I1780" s="254"/>
      <c r="J1780" s="250"/>
      <c r="K1780" s="250"/>
      <c r="L1780" s="255"/>
      <c r="M1780" s="256"/>
      <c r="N1780" s="257"/>
      <c r="O1780" s="257"/>
      <c r="P1780" s="257"/>
      <c r="Q1780" s="257"/>
      <c r="R1780" s="257"/>
      <c r="S1780" s="257"/>
      <c r="T1780" s="258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9" t="s">
        <v>161</v>
      </c>
      <c r="AU1780" s="259" t="s">
        <v>86</v>
      </c>
      <c r="AV1780" s="14" t="s">
        <v>86</v>
      </c>
      <c r="AW1780" s="14" t="s">
        <v>33</v>
      </c>
      <c r="AX1780" s="14" t="s">
        <v>77</v>
      </c>
      <c r="AY1780" s="259" t="s">
        <v>145</v>
      </c>
    </row>
    <row r="1781" s="14" customFormat="1">
      <c r="A1781" s="14"/>
      <c r="B1781" s="249"/>
      <c r="C1781" s="250"/>
      <c r="D1781" s="232" t="s">
        <v>161</v>
      </c>
      <c r="E1781" s="251" t="s">
        <v>1</v>
      </c>
      <c r="F1781" s="252" t="s">
        <v>1291</v>
      </c>
      <c r="G1781" s="250"/>
      <c r="H1781" s="253">
        <v>-1.7729999999999999</v>
      </c>
      <c r="I1781" s="254"/>
      <c r="J1781" s="250"/>
      <c r="K1781" s="250"/>
      <c r="L1781" s="255"/>
      <c r="M1781" s="256"/>
      <c r="N1781" s="257"/>
      <c r="O1781" s="257"/>
      <c r="P1781" s="257"/>
      <c r="Q1781" s="257"/>
      <c r="R1781" s="257"/>
      <c r="S1781" s="257"/>
      <c r="T1781" s="258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9" t="s">
        <v>161</v>
      </c>
      <c r="AU1781" s="259" t="s">
        <v>86</v>
      </c>
      <c r="AV1781" s="14" t="s">
        <v>86</v>
      </c>
      <c r="AW1781" s="14" t="s">
        <v>33</v>
      </c>
      <c r="AX1781" s="14" t="s">
        <v>77</v>
      </c>
      <c r="AY1781" s="259" t="s">
        <v>145</v>
      </c>
    </row>
    <row r="1782" s="13" customFormat="1">
      <c r="A1782" s="13"/>
      <c r="B1782" s="239"/>
      <c r="C1782" s="240"/>
      <c r="D1782" s="232" t="s">
        <v>161</v>
      </c>
      <c r="E1782" s="241" t="s">
        <v>1</v>
      </c>
      <c r="F1782" s="242" t="s">
        <v>246</v>
      </c>
      <c r="G1782" s="240"/>
      <c r="H1782" s="241" t="s">
        <v>1</v>
      </c>
      <c r="I1782" s="243"/>
      <c r="J1782" s="240"/>
      <c r="K1782" s="240"/>
      <c r="L1782" s="244"/>
      <c r="M1782" s="245"/>
      <c r="N1782" s="246"/>
      <c r="O1782" s="246"/>
      <c r="P1782" s="246"/>
      <c r="Q1782" s="246"/>
      <c r="R1782" s="246"/>
      <c r="S1782" s="246"/>
      <c r="T1782" s="247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8" t="s">
        <v>161</v>
      </c>
      <c r="AU1782" s="248" t="s">
        <v>86</v>
      </c>
      <c r="AV1782" s="13" t="s">
        <v>14</v>
      </c>
      <c r="AW1782" s="13" t="s">
        <v>33</v>
      </c>
      <c r="AX1782" s="13" t="s">
        <v>77</v>
      </c>
      <c r="AY1782" s="248" t="s">
        <v>145</v>
      </c>
    </row>
    <row r="1783" s="14" customFormat="1">
      <c r="A1783" s="14"/>
      <c r="B1783" s="249"/>
      <c r="C1783" s="250"/>
      <c r="D1783" s="232" t="s">
        <v>161</v>
      </c>
      <c r="E1783" s="251" t="s">
        <v>1</v>
      </c>
      <c r="F1783" s="252" t="s">
        <v>1292</v>
      </c>
      <c r="G1783" s="250"/>
      <c r="H1783" s="253">
        <v>59.594999999999999</v>
      </c>
      <c r="I1783" s="254"/>
      <c r="J1783" s="250"/>
      <c r="K1783" s="250"/>
      <c r="L1783" s="255"/>
      <c r="M1783" s="256"/>
      <c r="N1783" s="257"/>
      <c r="O1783" s="257"/>
      <c r="P1783" s="257"/>
      <c r="Q1783" s="257"/>
      <c r="R1783" s="257"/>
      <c r="S1783" s="257"/>
      <c r="T1783" s="258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9" t="s">
        <v>161</v>
      </c>
      <c r="AU1783" s="259" t="s">
        <v>86</v>
      </c>
      <c r="AV1783" s="14" t="s">
        <v>86</v>
      </c>
      <c r="AW1783" s="14" t="s">
        <v>33</v>
      </c>
      <c r="AX1783" s="14" t="s">
        <v>77</v>
      </c>
      <c r="AY1783" s="259" t="s">
        <v>145</v>
      </c>
    </row>
    <row r="1784" s="14" customFormat="1">
      <c r="A1784" s="14"/>
      <c r="B1784" s="249"/>
      <c r="C1784" s="250"/>
      <c r="D1784" s="232" t="s">
        <v>161</v>
      </c>
      <c r="E1784" s="251" t="s">
        <v>1</v>
      </c>
      <c r="F1784" s="252" t="s">
        <v>1289</v>
      </c>
      <c r="G1784" s="250"/>
      <c r="H1784" s="253">
        <v>1.5900000000000001</v>
      </c>
      <c r="I1784" s="254"/>
      <c r="J1784" s="250"/>
      <c r="K1784" s="250"/>
      <c r="L1784" s="255"/>
      <c r="M1784" s="256"/>
      <c r="N1784" s="257"/>
      <c r="O1784" s="257"/>
      <c r="P1784" s="257"/>
      <c r="Q1784" s="257"/>
      <c r="R1784" s="257"/>
      <c r="S1784" s="257"/>
      <c r="T1784" s="258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9" t="s">
        <v>161</v>
      </c>
      <c r="AU1784" s="259" t="s">
        <v>86</v>
      </c>
      <c r="AV1784" s="14" t="s">
        <v>86</v>
      </c>
      <c r="AW1784" s="14" t="s">
        <v>33</v>
      </c>
      <c r="AX1784" s="14" t="s">
        <v>77</v>
      </c>
      <c r="AY1784" s="259" t="s">
        <v>145</v>
      </c>
    </row>
    <row r="1785" s="14" customFormat="1">
      <c r="A1785" s="14"/>
      <c r="B1785" s="249"/>
      <c r="C1785" s="250"/>
      <c r="D1785" s="232" t="s">
        <v>161</v>
      </c>
      <c r="E1785" s="251" t="s">
        <v>1</v>
      </c>
      <c r="F1785" s="252" t="s">
        <v>1291</v>
      </c>
      <c r="G1785" s="250"/>
      <c r="H1785" s="253">
        <v>-1.7729999999999999</v>
      </c>
      <c r="I1785" s="254"/>
      <c r="J1785" s="250"/>
      <c r="K1785" s="250"/>
      <c r="L1785" s="255"/>
      <c r="M1785" s="256"/>
      <c r="N1785" s="257"/>
      <c r="O1785" s="257"/>
      <c r="P1785" s="257"/>
      <c r="Q1785" s="257"/>
      <c r="R1785" s="257"/>
      <c r="S1785" s="257"/>
      <c r="T1785" s="258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9" t="s">
        <v>161</v>
      </c>
      <c r="AU1785" s="259" t="s">
        <v>86</v>
      </c>
      <c r="AV1785" s="14" t="s">
        <v>86</v>
      </c>
      <c r="AW1785" s="14" t="s">
        <v>33</v>
      </c>
      <c r="AX1785" s="14" t="s">
        <v>77</v>
      </c>
      <c r="AY1785" s="259" t="s">
        <v>145</v>
      </c>
    </row>
    <row r="1786" s="14" customFormat="1">
      <c r="A1786" s="14"/>
      <c r="B1786" s="249"/>
      <c r="C1786" s="250"/>
      <c r="D1786" s="232" t="s">
        <v>161</v>
      </c>
      <c r="E1786" s="251" t="s">
        <v>1</v>
      </c>
      <c r="F1786" s="252" t="s">
        <v>1229</v>
      </c>
      <c r="G1786" s="250"/>
      <c r="H1786" s="253">
        <v>-5.2000000000000002</v>
      </c>
      <c r="I1786" s="254"/>
      <c r="J1786" s="250"/>
      <c r="K1786" s="250"/>
      <c r="L1786" s="255"/>
      <c r="M1786" s="256"/>
      <c r="N1786" s="257"/>
      <c r="O1786" s="257"/>
      <c r="P1786" s="257"/>
      <c r="Q1786" s="257"/>
      <c r="R1786" s="257"/>
      <c r="S1786" s="257"/>
      <c r="T1786" s="258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9" t="s">
        <v>161</v>
      </c>
      <c r="AU1786" s="259" t="s">
        <v>86</v>
      </c>
      <c r="AV1786" s="14" t="s">
        <v>86</v>
      </c>
      <c r="AW1786" s="14" t="s">
        <v>33</v>
      </c>
      <c r="AX1786" s="14" t="s">
        <v>77</v>
      </c>
      <c r="AY1786" s="259" t="s">
        <v>145</v>
      </c>
    </row>
    <row r="1787" s="15" customFormat="1">
      <c r="A1787" s="15"/>
      <c r="B1787" s="260"/>
      <c r="C1787" s="261"/>
      <c r="D1787" s="232" t="s">
        <v>161</v>
      </c>
      <c r="E1787" s="262" t="s">
        <v>1</v>
      </c>
      <c r="F1787" s="263" t="s">
        <v>165</v>
      </c>
      <c r="G1787" s="261"/>
      <c r="H1787" s="264">
        <v>209.99700000000004</v>
      </c>
      <c r="I1787" s="265"/>
      <c r="J1787" s="261"/>
      <c r="K1787" s="261"/>
      <c r="L1787" s="266"/>
      <c r="M1787" s="294"/>
      <c r="N1787" s="295"/>
      <c r="O1787" s="295"/>
      <c r="P1787" s="295"/>
      <c r="Q1787" s="295"/>
      <c r="R1787" s="295"/>
      <c r="S1787" s="295"/>
      <c r="T1787" s="296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70" t="s">
        <v>161</v>
      </c>
      <c r="AU1787" s="270" t="s">
        <v>86</v>
      </c>
      <c r="AV1787" s="15" t="s">
        <v>155</v>
      </c>
      <c r="AW1787" s="15" t="s">
        <v>33</v>
      </c>
      <c r="AX1787" s="15" t="s">
        <v>14</v>
      </c>
      <c r="AY1787" s="270" t="s">
        <v>145</v>
      </c>
    </row>
    <row r="1788" s="2" customFormat="1" ht="6.96" customHeight="1">
      <c r="A1788" s="39"/>
      <c r="B1788" s="67"/>
      <c r="C1788" s="68"/>
      <c r="D1788" s="68"/>
      <c r="E1788" s="68"/>
      <c r="F1788" s="68"/>
      <c r="G1788" s="68"/>
      <c r="H1788" s="68"/>
      <c r="I1788" s="68"/>
      <c r="J1788" s="68"/>
      <c r="K1788" s="68"/>
      <c r="L1788" s="45"/>
      <c r="M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</row>
  </sheetData>
  <sheetProtection sheet="1" autoFilter="0" formatColumns="0" formatRows="0" objects="1" scenarios="1" spinCount="100000" saltValue="mOrkpcvnA495HqOAJ3pdii5rbKnGz1s2dKCtgAtJJoUqscu1+rHY05pp0C4YukYpoPgfbuG1FOpxgIdp1mgQ8A==" hashValue="e/J4m8wbZF8W+uC4Z9pNrDPGzl2sdYuz8h+W4B+i6vNxdrGt59kUoYeBy6/5NVxfj5NgOdoVmAp5nmWqfZioyw==" algorithmName="SHA-512" password="CC35"/>
  <autoFilter ref="C141:K1787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148" r:id="rId1" display="https://podminky.urs.cz/item/CS_URS_2025_01/317234410"/>
    <hyperlink ref="F155" r:id="rId2" display="https://podminky.urs.cz/item/CS_URS_2025_01/317944321"/>
    <hyperlink ref="F162" r:id="rId3" display="https://podminky.urs.cz/item/CS_URS_2025_01/319201321"/>
    <hyperlink ref="F170" r:id="rId4" display="https://podminky.urs.cz/item/CS_URS_2025_01/342272225"/>
    <hyperlink ref="F177" r:id="rId5" display="https://podminky.urs.cz/item/CS_URS_2025_01/342291121"/>
    <hyperlink ref="F184" r:id="rId6" display="https://podminky.urs.cz/item/CS_URS_2025_01/346244381"/>
    <hyperlink ref="F191" r:id="rId7" display="https://podminky.urs.cz/item/CS_URS_2025_01/349231811"/>
    <hyperlink ref="F199" r:id="rId8" display="https://podminky.urs.cz/item/CS_URS_2025_01/611131111"/>
    <hyperlink ref="F206" r:id="rId9" display="https://podminky.urs.cz/item/CS_URS_2025_01/611135101"/>
    <hyperlink ref="F211" r:id="rId10" display="https://podminky.urs.cz/item/CS_URS_2025_01/611325222"/>
    <hyperlink ref="F233" r:id="rId11" display="https://podminky.urs.cz/item/CS_URS_2025_01/611325416"/>
    <hyperlink ref="F240" r:id="rId12" display="https://podminky.urs.cz/item/CS_URS_2025_01/612131111"/>
    <hyperlink ref="F264" r:id="rId13" display="https://podminky.urs.cz/item/CS_URS_2025_01/612135011"/>
    <hyperlink ref="F277" r:id="rId14" display="https://podminky.urs.cz/item/CS_URS_2025_01/612135101"/>
    <hyperlink ref="F293" r:id="rId15" display="https://podminky.urs.cz/item/CS_URS_2025_01/612142001"/>
    <hyperlink ref="F303" r:id="rId16" display="https://podminky.urs.cz/item/CS_URS_2025_01/612321131"/>
    <hyperlink ref="F312" r:id="rId17" display="https://podminky.urs.cz/item/CS_URS_2025_01/612325221"/>
    <hyperlink ref="F329" r:id="rId18" display="https://podminky.urs.cz/item/CS_URS_2025_01/612325223"/>
    <hyperlink ref="F346" r:id="rId19" display="https://podminky.urs.cz/item/CS_URS_2025_01/612325401"/>
    <hyperlink ref="F356" r:id="rId20" display="https://podminky.urs.cz/item/CS_URS_2025_01/612325416"/>
    <hyperlink ref="F373" r:id="rId21" display="https://podminky.urs.cz/item/CS_URS_2025_01/612335121"/>
    <hyperlink ref="F382" r:id="rId22" display="https://podminky.urs.cz/item/CS_URS_2025_01/619996147"/>
    <hyperlink ref="F390" r:id="rId23" display="https://podminky.urs.cz/item/CS_URS_2025_01/642942111"/>
    <hyperlink ref="F404" r:id="rId24" display="https://podminky.urs.cz/item/CS_URS_2025_01/949101111"/>
    <hyperlink ref="F417" r:id="rId25" display="https://podminky.urs.cz/item/CS_URS_2025_01/952902021"/>
    <hyperlink ref="F432" r:id="rId26" display="https://podminky.urs.cz/item/CS_URS_2025_01/952902031"/>
    <hyperlink ref="F442" r:id="rId27" display="https://podminky.urs.cz/item/CS_URS_2025_01/952901111"/>
    <hyperlink ref="F457" r:id="rId28" display="https://podminky.urs.cz/item/CS_URS_2025_01/953241911"/>
    <hyperlink ref="F481" r:id="rId29" display="https://podminky.urs.cz/item/CS_URS_2025_01/962031011"/>
    <hyperlink ref="F488" r:id="rId30" display="https://podminky.urs.cz/item/CS_URS_2025_01/962031132"/>
    <hyperlink ref="F496" r:id="rId31" display="https://podminky.urs.cz/item/CS_URS_2025_01/965081213"/>
    <hyperlink ref="F503" r:id="rId32" display="https://podminky.urs.cz/item/CS_URS_2025_01/967031132"/>
    <hyperlink ref="F516" r:id="rId33" display="https://podminky.urs.cz/item/CS_URS_2025_01/968072455"/>
    <hyperlink ref="F536" r:id="rId34" display="https://podminky.urs.cz/item/CS_URS_2025_01/971033261"/>
    <hyperlink ref="F543" r:id="rId35" display="https://podminky.urs.cz/item/CS_URS_2025_01/971033521"/>
    <hyperlink ref="F585" r:id="rId36" display="https://podminky.urs.cz/item/CS_URS_2025_01/974032664"/>
    <hyperlink ref="F592" r:id="rId37" display="https://podminky.urs.cz/item/CS_URS_2025_01/974031132"/>
    <hyperlink ref="F611" r:id="rId38" display="https://podminky.urs.cz/item/CS_URS_2025_01/974031154"/>
    <hyperlink ref="F618" r:id="rId39" display="https://podminky.urs.cz/item/CS_URS_2025_01/974031169"/>
    <hyperlink ref="F625" r:id="rId40" display="https://podminky.urs.cz/item/CS_URS_2025_01/974031232"/>
    <hyperlink ref="F638" r:id="rId41" display="https://podminky.urs.cz/item/CS_URS_2025_01/978011121"/>
    <hyperlink ref="F645" r:id="rId42" display="https://podminky.urs.cz/item/CS_URS_2025_01/978013121"/>
    <hyperlink ref="F658" r:id="rId43" display="https://podminky.urs.cz/item/CS_URS_2025_01/978059361"/>
    <hyperlink ref="F669" r:id="rId44" display="https://podminky.urs.cz/item/CS_URS_2025_01/997002511"/>
    <hyperlink ref="F672" r:id="rId45" display="https://podminky.urs.cz/item/CS_URS_2025_01/997002519"/>
    <hyperlink ref="F676" r:id="rId46" display="https://podminky.urs.cz/item/CS_URS_2025_01/997013211"/>
    <hyperlink ref="F679" r:id="rId47" display="https://podminky.urs.cz/item/CS_URS_2025_01/997013219"/>
    <hyperlink ref="F683" r:id="rId48" display="https://podminky.urs.cz/item/CS_URS_2025_01/997013609"/>
    <hyperlink ref="F687" r:id="rId49" display="https://podminky.urs.cz/item/CS_URS_2025_01/998011008"/>
    <hyperlink ref="F690" r:id="rId50" display="https://podminky.urs.cz/item/CS_URS_2025_01/998011014"/>
    <hyperlink ref="F695" r:id="rId51" display="https://podminky.urs.cz/item/CS_URS_2025_01/711199101"/>
    <hyperlink ref="F720" r:id="rId52" display="https://podminky.urs.cz/item/CS_URS_2025_01/711493111"/>
    <hyperlink ref="F728" r:id="rId53" display="https://podminky.urs.cz/item/CS_URS_2025_01/711493121"/>
    <hyperlink ref="F743" r:id="rId54" display="https://podminky.urs.cz/item/CS_URS_2025_01/998711211"/>
    <hyperlink ref="F747" r:id="rId55" display="https://podminky.urs.cz/item/CS_URS_2025_01/713110851"/>
    <hyperlink ref="F755" r:id="rId56" display="https://podminky.urs.cz/item/CS_URS_2025_01/998713211"/>
    <hyperlink ref="F759" r:id="rId57" display="https://podminky.urs.cz/item/CS_URS_2025_01/763111323"/>
    <hyperlink ref="F768" r:id="rId58" display="https://podminky.urs.cz/item/CS_URS_2025_01/763121450"/>
    <hyperlink ref="F775" r:id="rId59" display="https://podminky.urs.cz/item/CS_URS_2025_01/763135101"/>
    <hyperlink ref="F788" r:id="rId60" display="https://podminky.urs.cz/item/CS_URS_2025_01/763181311"/>
    <hyperlink ref="F800" r:id="rId61" display="https://podminky.urs.cz/item/CS_URS_2025_01/998763411"/>
    <hyperlink ref="F804" r:id="rId62" display="https://podminky.urs.cz/item/CS_URS_2025_01/766411811"/>
    <hyperlink ref="F812" r:id="rId63" display="https://podminky.urs.cz/item/CS_URS_2025_01/766411822"/>
    <hyperlink ref="F820" r:id="rId64" display="https://podminky.urs.cz/item/CS_URS_2025_01/766414212"/>
    <hyperlink ref="F839" r:id="rId65" display="https://podminky.urs.cz/item/CS_URS_2025_01/766491851"/>
    <hyperlink ref="F854" r:id="rId66" display="https://podminky.urs.cz/item/CS_URS_2025_01/766660001"/>
    <hyperlink ref="F883" r:id="rId67" display="https://podminky.urs.cz/item/CS_URS_2025_01/766660002"/>
    <hyperlink ref="F900" r:id="rId68" display="https://podminky.urs.cz/item/CS_URS_2025_01/766660729"/>
    <hyperlink ref="F937" r:id="rId69" display="https://podminky.urs.cz/item/CS_URS_2025_01/766660752"/>
    <hyperlink ref="F990" r:id="rId70" display="https://podminky.urs.cz/item/CS_URS_2025_01/766691914"/>
    <hyperlink ref="F1009" r:id="rId71" display="https://podminky.urs.cz/item/CS_URS_2025_01/766699761"/>
    <hyperlink ref="F1023" r:id="rId72" display="https://podminky.urs.cz/item/CS_URS_2025_01/766812840"/>
    <hyperlink ref="F1036" r:id="rId73" display="https://podminky.urs.cz/item/CS_URS_2025_01/998766211"/>
    <hyperlink ref="F1040" r:id="rId74" display="https://podminky.urs.cz/item/CS_URS_2025_01/767151110"/>
    <hyperlink ref="F1055" r:id="rId75" display="https://podminky.urs.cz/item/CS_URS_2025_01/767159110"/>
    <hyperlink ref="F1068" r:id="rId76" display="https://podminky.urs.cz/item/CS_URS_2025_01/998767211"/>
    <hyperlink ref="F1072" r:id="rId77" display="https://podminky.urs.cz/item/CS_URS_2025_01/771111011"/>
    <hyperlink ref="F1079" r:id="rId78" display="https://podminky.urs.cz/item/CS_URS_2025_01/771121011"/>
    <hyperlink ref="F1086" r:id="rId79" display="https://podminky.urs.cz/item/CS_URS_2025_01/771151023"/>
    <hyperlink ref="F1093" r:id="rId80" display="https://podminky.urs.cz/item/CS_URS_2025_01/771574536"/>
    <hyperlink ref="F1110" r:id="rId81" display="https://podminky.urs.cz/item/CS_URS_2025_01/771577221"/>
    <hyperlink ref="F1117" r:id="rId82" display="https://podminky.urs.cz/item/CS_URS_2025_01/771577222"/>
    <hyperlink ref="F1124" r:id="rId83" display="https://podminky.urs.cz/item/CS_URS_2025_01/771591115"/>
    <hyperlink ref="F1150" r:id="rId84" display="https://podminky.urs.cz/item/CS_URS_2025_01/771592011"/>
    <hyperlink ref="F1157" r:id="rId85" display="https://podminky.urs.cz/item/CS_URS_2025_01/998771211"/>
    <hyperlink ref="F1161" r:id="rId86" display="https://podminky.urs.cz/item/CS_URS_2025_01/775411820"/>
    <hyperlink ref="F1168" r:id="rId87" display="https://podminky.urs.cz/item/CS_URS_2025_01/775541811"/>
    <hyperlink ref="F1175" r:id="rId88" display="https://podminky.urs.cz/item/CS_URS_2025_01/998775211"/>
    <hyperlink ref="F1179" r:id="rId89" display="https://podminky.urs.cz/item/CS_URS_2025_01/776111131"/>
    <hyperlink ref="F1186" r:id="rId90" display="https://podminky.urs.cz/item/CS_URS_2025_01/776111311"/>
    <hyperlink ref="F1193" r:id="rId91" display="https://podminky.urs.cz/item/CS_URS_2025_01/776121112"/>
    <hyperlink ref="F1200" r:id="rId92" display="https://podminky.urs.cz/item/CS_URS_2025_01/776141112"/>
    <hyperlink ref="F1207" r:id="rId93" display="https://podminky.urs.cz/item/CS_URS_2025_01/776201812"/>
    <hyperlink ref="F1214" r:id="rId94" display="https://podminky.urs.cz/item/CS_URS_2025_01/776221221"/>
    <hyperlink ref="F1235" r:id="rId95" display="https://podminky.urs.cz/item/CS_URS_2025_01/776223111"/>
    <hyperlink ref="F1244" r:id="rId96" display="https://podminky.urs.cz/item/CS_URS_2025_01/776410811"/>
    <hyperlink ref="F1257" r:id="rId97" display="https://podminky.urs.cz/item/CS_URS_2025_01/776411111"/>
    <hyperlink ref="F1307" r:id="rId98" display="https://podminky.urs.cz/item/CS_URS_2025_01/776421311"/>
    <hyperlink ref="F1333" r:id="rId99" display="https://podminky.urs.cz/item/CS_URS_2025_01/998776211"/>
    <hyperlink ref="F1337" r:id="rId100" display="https://podminky.urs.cz/item/CS_URS_2025_01/781121011"/>
    <hyperlink ref="F1359" r:id="rId101" display="https://podminky.urs.cz/item/CS_URS_2025_01/781472218"/>
    <hyperlink ref="F1402" r:id="rId102" display="https://podminky.urs.cz/item/CS_URS_2025_01/781472291"/>
    <hyperlink ref="F1415" r:id="rId103" display="https://podminky.urs.cz/item/CS_URS_2025_01/781472292"/>
    <hyperlink ref="F1428" r:id="rId104" display="https://podminky.urs.cz/item/CS_URS_2025_01/781492251"/>
    <hyperlink ref="F1497" r:id="rId105" display="https://podminky.urs.cz/item/CS_URS_2025_01/781495141"/>
    <hyperlink ref="F1512" r:id="rId106" display="https://podminky.urs.cz/item/CS_URS_2025_01/781495142"/>
    <hyperlink ref="F1526" r:id="rId107" display="https://podminky.urs.cz/item/CS_URS_2025_01/781495143"/>
    <hyperlink ref="F1532" r:id="rId108" display="https://podminky.urs.cz/item/CS_URS_2025_01/998781211"/>
    <hyperlink ref="F1536" r:id="rId109" display="https://podminky.urs.cz/item/CS_URS_2025_01/783314101"/>
    <hyperlink ref="F1554" r:id="rId110" display="https://podminky.urs.cz/item/CS_URS_2025_01/783315101"/>
    <hyperlink ref="F1572" r:id="rId111" display="https://podminky.urs.cz/item/CS_URS_2025_01/783317101"/>
    <hyperlink ref="F1590" r:id="rId112" display="https://podminky.urs.cz/item/CS_URS_2025_01/783813131"/>
    <hyperlink ref="F1620" r:id="rId113" display="https://podminky.urs.cz/item/CS_URS_2025_01/783817121"/>
    <hyperlink ref="F1651" r:id="rId114" display="https://podminky.urs.cz/item/CS_URS_2025_01/784121001"/>
    <hyperlink ref="F1671" r:id="rId115" display="https://podminky.urs.cz/item/CS_URS_2025_01/784131013"/>
    <hyperlink ref="F1708" r:id="rId116" display="https://podminky.urs.cz/item/CS_URS_2025_01/784181101"/>
    <hyperlink ref="F1749" r:id="rId117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ROUND((SUM(BE125:BE336)),  2)</f>
        <v>0</v>
      </c>
      <c r="G33" s="39"/>
      <c r="H33" s="39"/>
      <c r="I33" s="156">
        <v>0.20999999999999999</v>
      </c>
      <c r="J33" s="155">
        <f>ROUND(((SUM(BE125:BE336))*I33),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ROUND((SUM(BF125:BF336)),  2)</f>
        <v>0</v>
      </c>
      <c r="G34" s="39"/>
      <c r="H34" s="39"/>
      <c r="I34" s="156">
        <v>0.12</v>
      </c>
      <c r="J34" s="155">
        <f>ROUND(((SUM(BF125:BF336))*I34),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ROUND((SUM(BG125:BG336)),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ROUND((SUM(BH125:BH336)),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ROUND((SUM(BI125:BI336)),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1.2 -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9. 5. 2025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1300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1301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1302</v>
      </c>
      <c r="E100" s="189"/>
      <c r="F100" s="189"/>
      <c r="G100" s="189"/>
      <c r="H100" s="189"/>
      <c r="I100" s="189"/>
      <c r="J100" s="190">
        <f>J187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1303</v>
      </c>
      <c r="E101" s="189"/>
      <c r="F101" s="189"/>
      <c r="G101" s="189"/>
      <c r="H101" s="189"/>
      <c r="I101" s="189"/>
      <c r="J101" s="190">
        <f>J226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1304</v>
      </c>
      <c r="E102" s="189"/>
      <c r="F102" s="189"/>
      <c r="G102" s="189"/>
      <c r="H102" s="189"/>
      <c r="I102" s="189"/>
      <c r="J102" s="190">
        <f>J285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1305</v>
      </c>
      <c r="E103" s="189"/>
      <c r="F103" s="189"/>
      <c r="G103" s="189"/>
      <c r="H103" s="189"/>
      <c r="I103" s="189"/>
      <c r="J103" s="190">
        <f>J306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1306</v>
      </c>
      <c r="E104" s="189"/>
      <c r="F104" s="189"/>
      <c r="G104" s="189"/>
      <c r="H104" s="189"/>
      <c r="I104" s="189"/>
      <c r="J104" s="190">
        <f>J319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1307</v>
      </c>
      <c r="E105" s="189"/>
      <c r="F105" s="189"/>
      <c r="G105" s="189"/>
      <c r="H105" s="189"/>
      <c r="I105" s="189"/>
      <c r="J105" s="190">
        <f>J328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Náměstí Hrdinů 6 - POLIKLINIKA B 1.NP ordinace a soc. zařízení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1.2 - Zdravotechnika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Krnov, Nám. Hrdinů 6</v>
      </c>
      <c r="G119" s="41"/>
      <c r="H119" s="41"/>
      <c r="I119" s="33" t="s">
        <v>22</v>
      </c>
      <c r="J119" s="80" t="str">
        <f>IF(J12="","",J12)</f>
        <v>9. 5. 2025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Krnov</v>
      </c>
      <c r="G121" s="41"/>
      <c r="H121" s="41"/>
      <c r="I121" s="33" t="s">
        <v>32</v>
      </c>
      <c r="J121" s="37" t="str">
        <f>E21</f>
        <v>Město Krnov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131</v>
      </c>
      <c r="D124" s="195" t="s">
        <v>62</v>
      </c>
      <c r="E124" s="195" t="s">
        <v>58</v>
      </c>
      <c r="F124" s="195" t="s">
        <v>59</v>
      </c>
      <c r="G124" s="195" t="s">
        <v>132</v>
      </c>
      <c r="H124" s="195" t="s">
        <v>133</v>
      </c>
      <c r="I124" s="195" t="s">
        <v>134</v>
      </c>
      <c r="J124" s="195" t="s">
        <v>101</v>
      </c>
      <c r="K124" s="196" t="s">
        <v>135</v>
      </c>
      <c r="L124" s="197"/>
      <c r="M124" s="101" t="s">
        <v>1</v>
      </c>
      <c r="N124" s="102" t="s">
        <v>41</v>
      </c>
      <c r="O124" s="102" t="s">
        <v>136</v>
      </c>
      <c r="P124" s="102" t="s">
        <v>137</v>
      </c>
      <c r="Q124" s="102" t="s">
        <v>138</v>
      </c>
      <c r="R124" s="102" t="s">
        <v>139</v>
      </c>
      <c r="S124" s="102" t="s">
        <v>140</v>
      </c>
      <c r="T124" s="103" t="s">
        <v>141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142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0.0351396</v>
      </c>
      <c r="S125" s="105"/>
      <c r="T125" s="201">
        <f>T126</f>
        <v>0.064899999999999999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103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76</v>
      </c>
      <c r="E126" s="206" t="s">
        <v>608</v>
      </c>
      <c r="F126" s="206" t="s">
        <v>609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P127+P136+P187+P226+P285+P306+P319+P328</f>
        <v>0</v>
      </c>
      <c r="Q126" s="211"/>
      <c r="R126" s="212">
        <f>R127+R136+R187+R226+R285+R306+R319+R328</f>
        <v>0.0351396</v>
      </c>
      <c r="S126" s="211"/>
      <c r="T126" s="213">
        <f>T127+T136+T187+T226+T285+T306+T319+T328</f>
        <v>0.064899999999999999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76</v>
      </c>
      <c r="AU126" s="215" t="s">
        <v>77</v>
      </c>
      <c r="AY126" s="214" t="s">
        <v>145</v>
      </c>
      <c r="BK126" s="216">
        <f>BK127+BK136+BK187+BK226+BK285+BK306+BK319+BK328</f>
        <v>0</v>
      </c>
    </row>
    <row r="127" s="12" customFormat="1" ht="22.8" customHeight="1">
      <c r="A127" s="12"/>
      <c r="B127" s="203"/>
      <c r="C127" s="204"/>
      <c r="D127" s="205" t="s">
        <v>76</v>
      </c>
      <c r="E127" s="217" t="s">
        <v>1308</v>
      </c>
      <c r="F127" s="217" t="s">
        <v>1309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0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14</v>
      </c>
      <c r="AT127" s="215" t="s">
        <v>76</v>
      </c>
      <c r="AU127" s="215" t="s">
        <v>14</v>
      </c>
      <c r="AY127" s="214" t="s">
        <v>145</v>
      </c>
      <c r="BK127" s="216">
        <f>SUM(BK128:BK135)</f>
        <v>0</v>
      </c>
    </row>
    <row r="128" s="2" customFormat="1" ht="16.5" customHeight="1">
      <c r="A128" s="39"/>
      <c r="B128" s="40"/>
      <c r="C128" s="219" t="s">
        <v>14</v>
      </c>
      <c r="D128" s="219" t="s">
        <v>150</v>
      </c>
      <c r="E128" s="220" t="s">
        <v>1310</v>
      </c>
      <c r="F128" s="221" t="s">
        <v>1311</v>
      </c>
      <c r="G128" s="222" t="s">
        <v>1312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155</v>
      </c>
      <c r="AT128" s="230" t="s">
        <v>150</v>
      </c>
      <c r="AU128" s="230" t="s">
        <v>86</v>
      </c>
      <c r="AY128" s="18" t="s">
        <v>145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14</v>
      </c>
      <c r="BK128" s="231">
        <f>ROUND(I128*H128,2)</f>
        <v>0</v>
      </c>
      <c r="BL128" s="18" t="s">
        <v>155</v>
      </c>
      <c r="BM128" s="230" t="s">
        <v>1313</v>
      </c>
    </row>
    <row r="129" s="2" customFormat="1">
      <c r="A129" s="39"/>
      <c r="B129" s="40"/>
      <c r="C129" s="41"/>
      <c r="D129" s="232" t="s">
        <v>157</v>
      </c>
      <c r="E129" s="41"/>
      <c r="F129" s="233" t="s">
        <v>1311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86</v>
      </c>
    </row>
    <row r="130" s="2" customFormat="1" ht="24.15" customHeight="1">
      <c r="A130" s="39"/>
      <c r="B130" s="40"/>
      <c r="C130" s="219" t="s">
        <v>86</v>
      </c>
      <c r="D130" s="219" t="s">
        <v>150</v>
      </c>
      <c r="E130" s="220" t="s">
        <v>1314</v>
      </c>
      <c r="F130" s="221" t="s">
        <v>1315</v>
      </c>
      <c r="G130" s="222" t="s">
        <v>1312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155</v>
      </c>
      <c r="AT130" s="230" t="s">
        <v>150</v>
      </c>
      <c r="AU130" s="230" t="s">
        <v>86</v>
      </c>
      <c r="AY130" s="18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14</v>
      </c>
      <c r="BK130" s="231">
        <f>ROUND(I130*H130,2)</f>
        <v>0</v>
      </c>
      <c r="BL130" s="18" t="s">
        <v>155</v>
      </c>
      <c r="BM130" s="230" t="s">
        <v>1316</v>
      </c>
    </row>
    <row r="131" s="2" customFormat="1">
      <c r="A131" s="39"/>
      <c r="B131" s="40"/>
      <c r="C131" s="41"/>
      <c r="D131" s="232" t="s">
        <v>157</v>
      </c>
      <c r="E131" s="41"/>
      <c r="F131" s="233" t="s">
        <v>1315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157</v>
      </c>
      <c r="AU131" s="18" t="s">
        <v>86</v>
      </c>
    </row>
    <row r="132" s="2" customFormat="1" ht="21.75" customHeight="1">
      <c r="A132" s="39"/>
      <c r="B132" s="40"/>
      <c r="C132" s="219" t="s">
        <v>146</v>
      </c>
      <c r="D132" s="219" t="s">
        <v>150</v>
      </c>
      <c r="E132" s="220" t="s">
        <v>1317</v>
      </c>
      <c r="F132" s="221" t="s">
        <v>1318</v>
      </c>
      <c r="G132" s="222" t="s">
        <v>1312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155</v>
      </c>
      <c r="AT132" s="230" t="s">
        <v>150</v>
      </c>
      <c r="AU132" s="230" t="s">
        <v>86</v>
      </c>
      <c r="AY132" s="18" t="s">
        <v>145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14</v>
      </c>
      <c r="BK132" s="231">
        <f>ROUND(I132*H132,2)</f>
        <v>0</v>
      </c>
      <c r="BL132" s="18" t="s">
        <v>155</v>
      </c>
      <c r="BM132" s="230" t="s">
        <v>1319</v>
      </c>
    </row>
    <row r="133" s="2" customFormat="1">
      <c r="A133" s="39"/>
      <c r="B133" s="40"/>
      <c r="C133" s="41"/>
      <c r="D133" s="232" t="s">
        <v>157</v>
      </c>
      <c r="E133" s="41"/>
      <c r="F133" s="233" t="s">
        <v>1318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86</v>
      </c>
    </row>
    <row r="134" s="2" customFormat="1" ht="21.75" customHeight="1">
      <c r="A134" s="39"/>
      <c r="B134" s="40"/>
      <c r="C134" s="219" t="s">
        <v>155</v>
      </c>
      <c r="D134" s="219" t="s">
        <v>150</v>
      </c>
      <c r="E134" s="220" t="s">
        <v>1320</v>
      </c>
      <c r="F134" s="221" t="s">
        <v>1321</v>
      </c>
      <c r="G134" s="222" t="s">
        <v>1322</v>
      </c>
      <c r="H134" s="223">
        <v>10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155</v>
      </c>
      <c r="AT134" s="230" t="s">
        <v>150</v>
      </c>
      <c r="AU134" s="230" t="s">
        <v>86</v>
      </c>
      <c r="AY134" s="18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14</v>
      </c>
      <c r="BK134" s="231">
        <f>ROUND(I134*H134,2)</f>
        <v>0</v>
      </c>
      <c r="BL134" s="18" t="s">
        <v>155</v>
      </c>
      <c r="BM134" s="230" t="s">
        <v>1323</v>
      </c>
    </row>
    <row r="135" s="2" customFormat="1">
      <c r="A135" s="39"/>
      <c r="B135" s="40"/>
      <c r="C135" s="41"/>
      <c r="D135" s="232" t="s">
        <v>157</v>
      </c>
      <c r="E135" s="41"/>
      <c r="F135" s="233" t="s">
        <v>1321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86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1324</v>
      </c>
      <c r="F136" s="217" t="s">
        <v>1325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SUM(P137:P186)</f>
        <v>0</v>
      </c>
      <c r="Q136" s="211"/>
      <c r="R136" s="212">
        <f>SUM(R137:R186)</f>
        <v>0</v>
      </c>
      <c r="S136" s="211"/>
      <c r="T136" s="213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86</v>
      </c>
      <c r="AT136" s="215" t="s">
        <v>76</v>
      </c>
      <c r="AU136" s="215" t="s">
        <v>14</v>
      </c>
      <c r="AY136" s="214" t="s">
        <v>145</v>
      </c>
      <c r="BK136" s="216">
        <f>SUM(BK137:BK186)</f>
        <v>0</v>
      </c>
    </row>
    <row r="137" s="2" customFormat="1" ht="16.5" customHeight="1">
      <c r="A137" s="39"/>
      <c r="B137" s="40"/>
      <c r="C137" s="219" t="s">
        <v>190</v>
      </c>
      <c r="D137" s="219" t="s">
        <v>150</v>
      </c>
      <c r="E137" s="220" t="s">
        <v>1326</v>
      </c>
      <c r="F137" s="221" t="s">
        <v>1327</v>
      </c>
      <c r="G137" s="222" t="s">
        <v>193</v>
      </c>
      <c r="H137" s="223">
        <v>8.0999999999999996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296</v>
      </c>
      <c r="AT137" s="230" t="s">
        <v>150</v>
      </c>
      <c r="AU137" s="230" t="s">
        <v>86</v>
      </c>
      <c r="AY137" s="18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14</v>
      </c>
      <c r="BK137" s="231">
        <f>ROUND(I137*H137,2)</f>
        <v>0</v>
      </c>
      <c r="BL137" s="18" t="s">
        <v>296</v>
      </c>
      <c r="BM137" s="230" t="s">
        <v>1328</v>
      </c>
    </row>
    <row r="138" s="2" customFormat="1">
      <c r="A138" s="39"/>
      <c r="B138" s="40"/>
      <c r="C138" s="41"/>
      <c r="D138" s="232" t="s">
        <v>157</v>
      </c>
      <c r="E138" s="41"/>
      <c r="F138" s="233" t="s">
        <v>1327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157</v>
      </c>
      <c r="AU138" s="18" t="s">
        <v>86</v>
      </c>
    </row>
    <row r="139" s="2" customFormat="1">
      <c r="A139" s="39"/>
      <c r="B139" s="40"/>
      <c r="C139" s="41"/>
      <c r="D139" s="232" t="s">
        <v>362</v>
      </c>
      <c r="E139" s="41"/>
      <c r="F139" s="292" t="s">
        <v>1329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362</v>
      </c>
      <c r="AU139" s="18" t="s">
        <v>86</v>
      </c>
    </row>
    <row r="140" s="14" customFormat="1">
      <c r="A140" s="14"/>
      <c r="B140" s="249"/>
      <c r="C140" s="250"/>
      <c r="D140" s="232" t="s">
        <v>161</v>
      </c>
      <c r="E140" s="251" t="s">
        <v>1</v>
      </c>
      <c r="F140" s="252" t="s">
        <v>1330</v>
      </c>
      <c r="G140" s="250"/>
      <c r="H140" s="253">
        <v>8.0999999999999996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161</v>
      </c>
      <c r="AU140" s="259" t="s">
        <v>86</v>
      </c>
      <c r="AV140" s="14" t="s">
        <v>86</v>
      </c>
      <c r="AW140" s="14" t="s">
        <v>33</v>
      </c>
      <c r="AX140" s="14" t="s">
        <v>77</v>
      </c>
      <c r="AY140" s="259" t="s">
        <v>145</v>
      </c>
    </row>
    <row r="141" s="15" customFormat="1">
      <c r="A141" s="15"/>
      <c r="B141" s="260"/>
      <c r="C141" s="261"/>
      <c r="D141" s="232" t="s">
        <v>161</v>
      </c>
      <c r="E141" s="262" t="s">
        <v>1</v>
      </c>
      <c r="F141" s="263" t="s">
        <v>165</v>
      </c>
      <c r="G141" s="261"/>
      <c r="H141" s="264">
        <v>8.0999999999999996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161</v>
      </c>
      <c r="AU141" s="270" t="s">
        <v>86</v>
      </c>
      <c r="AV141" s="15" t="s">
        <v>155</v>
      </c>
      <c r="AW141" s="15" t="s">
        <v>33</v>
      </c>
      <c r="AX141" s="15" t="s">
        <v>14</v>
      </c>
      <c r="AY141" s="270" t="s">
        <v>145</v>
      </c>
    </row>
    <row r="142" s="2" customFormat="1" ht="24.15" customHeight="1">
      <c r="A142" s="39"/>
      <c r="B142" s="40"/>
      <c r="C142" s="219" t="s">
        <v>198</v>
      </c>
      <c r="D142" s="219" t="s">
        <v>150</v>
      </c>
      <c r="E142" s="220" t="s">
        <v>1331</v>
      </c>
      <c r="F142" s="221" t="s">
        <v>1332</v>
      </c>
      <c r="G142" s="222" t="s">
        <v>193</v>
      </c>
      <c r="H142" s="223">
        <v>11.9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296</v>
      </c>
      <c r="AT142" s="230" t="s">
        <v>150</v>
      </c>
      <c r="AU142" s="230" t="s">
        <v>86</v>
      </c>
      <c r="AY142" s="18" t="s">
        <v>145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14</v>
      </c>
      <c r="BK142" s="231">
        <f>ROUND(I142*H142,2)</f>
        <v>0</v>
      </c>
      <c r="BL142" s="18" t="s">
        <v>296</v>
      </c>
      <c r="BM142" s="230" t="s">
        <v>1333</v>
      </c>
    </row>
    <row r="143" s="2" customFormat="1">
      <c r="A143" s="39"/>
      <c r="B143" s="40"/>
      <c r="C143" s="41"/>
      <c r="D143" s="232" t="s">
        <v>157</v>
      </c>
      <c r="E143" s="41"/>
      <c r="F143" s="233" t="s">
        <v>1332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157</v>
      </c>
      <c r="AU143" s="18" t="s">
        <v>86</v>
      </c>
    </row>
    <row r="144" s="2" customFormat="1">
      <c r="A144" s="39"/>
      <c r="B144" s="40"/>
      <c r="C144" s="41"/>
      <c r="D144" s="232" t="s">
        <v>362</v>
      </c>
      <c r="E144" s="41"/>
      <c r="F144" s="292" t="s">
        <v>1334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362</v>
      </c>
      <c r="AU144" s="18" t="s">
        <v>86</v>
      </c>
    </row>
    <row r="145" s="14" customFormat="1">
      <c r="A145" s="14"/>
      <c r="B145" s="249"/>
      <c r="C145" s="250"/>
      <c r="D145" s="232" t="s">
        <v>161</v>
      </c>
      <c r="E145" s="251" t="s">
        <v>1</v>
      </c>
      <c r="F145" s="252" t="s">
        <v>1335</v>
      </c>
      <c r="G145" s="250"/>
      <c r="H145" s="253">
        <v>11.9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161</v>
      </c>
      <c r="AU145" s="259" t="s">
        <v>86</v>
      </c>
      <c r="AV145" s="14" t="s">
        <v>86</v>
      </c>
      <c r="AW145" s="14" t="s">
        <v>33</v>
      </c>
      <c r="AX145" s="14" t="s">
        <v>77</v>
      </c>
      <c r="AY145" s="259" t="s">
        <v>145</v>
      </c>
    </row>
    <row r="146" s="15" customFormat="1">
      <c r="A146" s="15"/>
      <c r="B146" s="260"/>
      <c r="C146" s="261"/>
      <c r="D146" s="232" t="s">
        <v>161</v>
      </c>
      <c r="E146" s="262" t="s">
        <v>1</v>
      </c>
      <c r="F146" s="263" t="s">
        <v>165</v>
      </c>
      <c r="G146" s="261"/>
      <c r="H146" s="264">
        <v>11.9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161</v>
      </c>
      <c r="AU146" s="270" t="s">
        <v>86</v>
      </c>
      <c r="AV146" s="15" t="s">
        <v>155</v>
      </c>
      <c r="AW146" s="15" t="s">
        <v>33</v>
      </c>
      <c r="AX146" s="15" t="s">
        <v>14</v>
      </c>
      <c r="AY146" s="270" t="s">
        <v>145</v>
      </c>
    </row>
    <row r="147" s="2" customFormat="1" ht="24.15" customHeight="1">
      <c r="A147" s="39"/>
      <c r="B147" s="40"/>
      <c r="C147" s="219" t="s">
        <v>205</v>
      </c>
      <c r="D147" s="219" t="s">
        <v>150</v>
      </c>
      <c r="E147" s="220" t="s">
        <v>1336</v>
      </c>
      <c r="F147" s="221" t="s">
        <v>1337</v>
      </c>
      <c r="G147" s="222" t="s">
        <v>193</v>
      </c>
      <c r="H147" s="223">
        <v>0.69999999999999996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296</v>
      </c>
      <c r="AT147" s="230" t="s">
        <v>150</v>
      </c>
      <c r="AU147" s="230" t="s">
        <v>86</v>
      </c>
      <c r="AY147" s="18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14</v>
      </c>
      <c r="BK147" s="231">
        <f>ROUND(I147*H147,2)</f>
        <v>0</v>
      </c>
      <c r="BL147" s="18" t="s">
        <v>296</v>
      </c>
      <c r="BM147" s="230" t="s">
        <v>1338</v>
      </c>
    </row>
    <row r="148" s="2" customFormat="1">
      <c r="A148" s="39"/>
      <c r="B148" s="40"/>
      <c r="C148" s="41"/>
      <c r="D148" s="232" t="s">
        <v>157</v>
      </c>
      <c r="E148" s="41"/>
      <c r="F148" s="233" t="s">
        <v>1337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157</v>
      </c>
      <c r="AU148" s="18" t="s">
        <v>86</v>
      </c>
    </row>
    <row r="149" s="2" customFormat="1">
      <c r="A149" s="39"/>
      <c r="B149" s="40"/>
      <c r="C149" s="41"/>
      <c r="D149" s="232" t="s">
        <v>362</v>
      </c>
      <c r="E149" s="41"/>
      <c r="F149" s="292" t="s">
        <v>1334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362</v>
      </c>
      <c r="AU149" s="18" t="s">
        <v>86</v>
      </c>
    </row>
    <row r="150" s="14" customFormat="1">
      <c r="A150" s="14"/>
      <c r="B150" s="249"/>
      <c r="C150" s="250"/>
      <c r="D150" s="232" t="s">
        <v>161</v>
      </c>
      <c r="E150" s="251" t="s">
        <v>1</v>
      </c>
      <c r="F150" s="252" t="s">
        <v>1339</v>
      </c>
      <c r="G150" s="250"/>
      <c r="H150" s="253">
        <v>0.69999999999999996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161</v>
      </c>
      <c r="AU150" s="259" t="s">
        <v>86</v>
      </c>
      <c r="AV150" s="14" t="s">
        <v>86</v>
      </c>
      <c r="AW150" s="14" t="s">
        <v>33</v>
      </c>
      <c r="AX150" s="14" t="s">
        <v>77</v>
      </c>
      <c r="AY150" s="259" t="s">
        <v>145</v>
      </c>
    </row>
    <row r="151" s="15" customFormat="1">
      <c r="A151" s="15"/>
      <c r="B151" s="260"/>
      <c r="C151" s="261"/>
      <c r="D151" s="232" t="s">
        <v>161</v>
      </c>
      <c r="E151" s="262" t="s">
        <v>1</v>
      </c>
      <c r="F151" s="263" t="s">
        <v>165</v>
      </c>
      <c r="G151" s="261"/>
      <c r="H151" s="264">
        <v>0.69999999999999996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161</v>
      </c>
      <c r="AU151" s="270" t="s">
        <v>86</v>
      </c>
      <c r="AV151" s="15" t="s">
        <v>155</v>
      </c>
      <c r="AW151" s="15" t="s">
        <v>33</v>
      </c>
      <c r="AX151" s="15" t="s">
        <v>14</v>
      </c>
      <c r="AY151" s="270" t="s">
        <v>145</v>
      </c>
    </row>
    <row r="152" s="2" customFormat="1" ht="24.15" customHeight="1">
      <c r="A152" s="39"/>
      <c r="B152" s="40"/>
      <c r="C152" s="219" t="s">
        <v>216</v>
      </c>
      <c r="D152" s="219" t="s">
        <v>150</v>
      </c>
      <c r="E152" s="220" t="s">
        <v>1340</v>
      </c>
      <c r="F152" s="221" t="s">
        <v>1341</v>
      </c>
      <c r="G152" s="222" t="s">
        <v>193</v>
      </c>
      <c r="H152" s="223">
        <v>1.7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296</v>
      </c>
      <c r="AT152" s="230" t="s">
        <v>150</v>
      </c>
      <c r="AU152" s="230" t="s">
        <v>86</v>
      </c>
      <c r="AY152" s="18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14</v>
      </c>
      <c r="BK152" s="231">
        <f>ROUND(I152*H152,2)</f>
        <v>0</v>
      </c>
      <c r="BL152" s="18" t="s">
        <v>296</v>
      </c>
      <c r="BM152" s="230" t="s">
        <v>1342</v>
      </c>
    </row>
    <row r="153" s="2" customFormat="1">
      <c r="A153" s="39"/>
      <c r="B153" s="40"/>
      <c r="C153" s="41"/>
      <c r="D153" s="232" t="s">
        <v>157</v>
      </c>
      <c r="E153" s="41"/>
      <c r="F153" s="233" t="s">
        <v>1341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86</v>
      </c>
    </row>
    <row r="154" s="2" customFormat="1">
      <c r="A154" s="39"/>
      <c r="B154" s="40"/>
      <c r="C154" s="41"/>
      <c r="D154" s="232" t="s">
        <v>362</v>
      </c>
      <c r="E154" s="41"/>
      <c r="F154" s="292" t="s">
        <v>1334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362</v>
      </c>
      <c r="AU154" s="18" t="s">
        <v>86</v>
      </c>
    </row>
    <row r="155" s="14" customFormat="1">
      <c r="A155" s="14"/>
      <c r="B155" s="249"/>
      <c r="C155" s="250"/>
      <c r="D155" s="232" t="s">
        <v>161</v>
      </c>
      <c r="E155" s="251" t="s">
        <v>1</v>
      </c>
      <c r="F155" s="252" t="s">
        <v>1343</v>
      </c>
      <c r="G155" s="250"/>
      <c r="H155" s="253">
        <v>1.7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161</v>
      </c>
      <c r="AU155" s="259" t="s">
        <v>86</v>
      </c>
      <c r="AV155" s="14" t="s">
        <v>86</v>
      </c>
      <c r="AW155" s="14" t="s">
        <v>33</v>
      </c>
      <c r="AX155" s="14" t="s">
        <v>77</v>
      </c>
      <c r="AY155" s="259" t="s">
        <v>145</v>
      </c>
    </row>
    <row r="156" s="15" customFormat="1">
      <c r="A156" s="15"/>
      <c r="B156" s="260"/>
      <c r="C156" s="261"/>
      <c r="D156" s="232" t="s">
        <v>161</v>
      </c>
      <c r="E156" s="262" t="s">
        <v>1</v>
      </c>
      <c r="F156" s="263" t="s">
        <v>165</v>
      </c>
      <c r="G156" s="261"/>
      <c r="H156" s="264">
        <v>1.7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161</v>
      </c>
      <c r="AU156" s="270" t="s">
        <v>86</v>
      </c>
      <c r="AV156" s="15" t="s">
        <v>155</v>
      </c>
      <c r="AW156" s="15" t="s">
        <v>33</v>
      </c>
      <c r="AX156" s="15" t="s">
        <v>14</v>
      </c>
      <c r="AY156" s="270" t="s">
        <v>145</v>
      </c>
    </row>
    <row r="157" s="2" customFormat="1" ht="24.15" customHeight="1">
      <c r="A157" s="39"/>
      <c r="B157" s="40"/>
      <c r="C157" s="219" t="s">
        <v>224</v>
      </c>
      <c r="D157" s="219" t="s">
        <v>150</v>
      </c>
      <c r="E157" s="220" t="s">
        <v>1344</v>
      </c>
      <c r="F157" s="221" t="s">
        <v>1345</v>
      </c>
      <c r="G157" s="222" t="s">
        <v>193</v>
      </c>
      <c r="H157" s="223">
        <v>2.3999999999999999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296</v>
      </c>
      <c r="AT157" s="230" t="s">
        <v>150</v>
      </c>
      <c r="AU157" s="230" t="s">
        <v>86</v>
      </c>
      <c r="AY157" s="18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14</v>
      </c>
      <c r="BK157" s="231">
        <f>ROUND(I157*H157,2)</f>
        <v>0</v>
      </c>
      <c r="BL157" s="18" t="s">
        <v>296</v>
      </c>
      <c r="BM157" s="230" t="s">
        <v>1346</v>
      </c>
    </row>
    <row r="158" s="2" customFormat="1">
      <c r="A158" s="39"/>
      <c r="B158" s="40"/>
      <c r="C158" s="41"/>
      <c r="D158" s="232" t="s">
        <v>157</v>
      </c>
      <c r="E158" s="41"/>
      <c r="F158" s="233" t="s">
        <v>1345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157</v>
      </c>
      <c r="AU158" s="18" t="s">
        <v>86</v>
      </c>
    </row>
    <row r="159" s="2" customFormat="1">
      <c r="A159" s="39"/>
      <c r="B159" s="40"/>
      <c r="C159" s="41"/>
      <c r="D159" s="232" t="s">
        <v>362</v>
      </c>
      <c r="E159" s="41"/>
      <c r="F159" s="292" t="s">
        <v>1334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362</v>
      </c>
      <c r="AU159" s="18" t="s">
        <v>86</v>
      </c>
    </row>
    <row r="160" s="14" customFormat="1">
      <c r="A160" s="14"/>
      <c r="B160" s="249"/>
      <c r="C160" s="250"/>
      <c r="D160" s="232" t="s">
        <v>161</v>
      </c>
      <c r="E160" s="251" t="s">
        <v>1</v>
      </c>
      <c r="F160" s="252" t="s">
        <v>1347</v>
      </c>
      <c r="G160" s="250"/>
      <c r="H160" s="253">
        <v>2.3999999999999999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161</v>
      </c>
      <c r="AU160" s="259" t="s">
        <v>86</v>
      </c>
      <c r="AV160" s="14" t="s">
        <v>86</v>
      </c>
      <c r="AW160" s="14" t="s">
        <v>33</v>
      </c>
      <c r="AX160" s="14" t="s">
        <v>77</v>
      </c>
      <c r="AY160" s="259" t="s">
        <v>145</v>
      </c>
    </row>
    <row r="161" s="15" customFormat="1">
      <c r="A161" s="15"/>
      <c r="B161" s="260"/>
      <c r="C161" s="261"/>
      <c r="D161" s="232" t="s">
        <v>161</v>
      </c>
      <c r="E161" s="262" t="s">
        <v>1</v>
      </c>
      <c r="F161" s="263" t="s">
        <v>165</v>
      </c>
      <c r="G161" s="261"/>
      <c r="H161" s="264">
        <v>2.3999999999999999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161</v>
      </c>
      <c r="AU161" s="270" t="s">
        <v>86</v>
      </c>
      <c r="AV161" s="15" t="s">
        <v>155</v>
      </c>
      <c r="AW161" s="15" t="s">
        <v>33</v>
      </c>
      <c r="AX161" s="15" t="s">
        <v>14</v>
      </c>
      <c r="AY161" s="270" t="s">
        <v>145</v>
      </c>
    </row>
    <row r="162" s="2" customFormat="1" ht="24.15" customHeight="1">
      <c r="A162" s="39"/>
      <c r="B162" s="40"/>
      <c r="C162" s="219" t="s">
        <v>231</v>
      </c>
      <c r="D162" s="219" t="s">
        <v>150</v>
      </c>
      <c r="E162" s="220" t="s">
        <v>1348</v>
      </c>
      <c r="F162" s="221" t="s">
        <v>1349</v>
      </c>
      <c r="G162" s="222" t="s">
        <v>193</v>
      </c>
      <c r="H162" s="223">
        <v>11.1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296</v>
      </c>
      <c r="AT162" s="230" t="s">
        <v>150</v>
      </c>
      <c r="AU162" s="230" t="s">
        <v>86</v>
      </c>
      <c r="AY162" s="18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14</v>
      </c>
      <c r="BK162" s="231">
        <f>ROUND(I162*H162,2)</f>
        <v>0</v>
      </c>
      <c r="BL162" s="18" t="s">
        <v>296</v>
      </c>
      <c r="BM162" s="230" t="s">
        <v>1350</v>
      </c>
    </row>
    <row r="163" s="2" customFormat="1">
      <c r="A163" s="39"/>
      <c r="B163" s="40"/>
      <c r="C163" s="41"/>
      <c r="D163" s="232" t="s">
        <v>157</v>
      </c>
      <c r="E163" s="41"/>
      <c r="F163" s="233" t="s">
        <v>1349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86</v>
      </c>
    </row>
    <row r="164" s="2" customFormat="1">
      <c r="A164" s="39"/>
      <c r="B164" s="40"/>
      <c r="C164" s="41"/>
      <c r="D164" s="232" t="s">
        <v>362</v>
      </c>
      <c r="E164" s="41"/>
      <c r="F164" s="292" t="s">
        <v>1334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362</v>
      </c>
      <c r="AU164" s="18" t="s">
        <v>86</v>
      </c>
    </row>
    <row r="165" s="14" customFormat="1">
      <c r="A165" s="14"/>
      <c r="B165" s="249"/>
      <c r="C165" s="250"/>
      <c r="D165" s="232" t="s">
        <v>161</v>
      </c>
      <c r="E165" s="251" t="s">
        <v>1</v>
      </c>
      <c r="F165" s="252" t="s">
        <v>1351</v>
      </c>
      <c r="G165" s="250"/>
      <c r="H165" s="253">
        <v>11.1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161</v>
      </c>
      <c r="AU165" s="259" t="s">
        <v>86</v>
      </c>
      <c r="AV165" s="14" t="s">
        <v>86</v>
      </c>
      <c r="AW165" s="14" t="s">
        <v>33</v>
      </c>
      <c r="AX165" s="14" t="s">
        <v>77</v>
      </c>
      <c r="AY165" s="259" t="s">
        <v>145</v>
      </c>
    </row>
    <row r="166" s="15" customFormat="1">
      <c r="A166" s="15"/>
      <c r="B166" s="260"/>
      <c r="C166" s="261"/>
      <c r="D166" s="232" t="s">
        <v>161</v>
      </c>
      <c r="E166" s="262" t="s">
        <v>1</v>
      </c>
      <c r="F166" s="263" t="s">
        <v>165</v>
      </c>
      <c r="G166" s="261"/>
      <c r="H166" s="264">
        <v>11.1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161</v>
      </c>
      <c r="AU166" s="270" t="s">
        <v>86</v>
      </c>
      <c r="AV166" s="15" t="s">
        <v>155</v>
      </c>
      <c r="AW166" s="15" t="s">
        <v>33</v>
      </c>
      <c r="AX166" s="15" t="s">
        <v>14</v>
      </c>
      <c r="AY166" s="270" t="s">
        <v>145</v>
      </c>
    </row>
    <row r="167" s="2" customFormat="1" ht="24.15" customHeight="1">
      <c r="A167" s="39"/>
      <c r="B167" s="40"/>
      <c r="C167" s="219" t="s">
        <v>247</v>
      </c>
      <c r="D167" s="219" t="s">
        <v>150</v>
      </c>
      <c r="E167" s="220" t="s">
        <v>1352</v>
      </c>
      <c r="F167" s="221" t="s">
        <v>1353</v>
      </c>
      <c r="G167" s="222" t="s">
        <v>193</v>
      </c>
      <c r="H167" s="223">
        <v>8.0999999999999996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296</v>
      </c>
      <c r="AT167" s="230" t="s">
        <v>150</v>
      </c>
      <c r="AU167" s="230" t="s">
        <v>86</v>
      </c>
      <c r="AY167" s="18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14</v>
      </c>
      <c r="BK167" s="231">
        <f>ROUND(I167*H167,2)</f>
        <v>0</v>
      </c>
      <c r="BL167" s="18" t="s">
        <v>296</v>
      </c>
      <c r="BM167" s="230" t="s">
        <v>1354</v>
      </c>
    </row>
    <row r="168" s="2" customFormat="1">
      <c r="A168" s="39"/>
      <c r="B168" s="40"/>
      <c r="C168" s="41"/>
      <c r="D168" s="232" t="s">
        <v>157</v>
      </c>
      <c r="E168" s="41"/>
      <c r="F168" s="233" t="s">
        <v>1353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157</v>
      </c>
      <c r="AU168" s="18" t="s">
        <v>86</v>
      </c>
    </row>
    <row r="169" s="2" customFormat="1">
      <c r="A169" s="39"/>
      <c r="B169" s="40"/>
      <c r="C169" s="41"/>
      <c r="D169" s="232" t="s">
        <v>362</v>
      </c>
      <c r="E169" s="41"/>
      <c r="F169" s="292" t="s">
        <v>1334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362</v>
      </c>
      <c r="AU169" s="18" t="s">
        <v>86</v>
      </c>
    </row>
    <row r="170" s="14" customFormat="1">
      <c r="A170" s="14"/>
      <c r="B170" s="249"/>
      <c r="C170" s="250"/>
      <c r="D170" s="232" t="s">
        <v>161</v>
      </c>
      <c r="E170" s="251" t="s">
        <v>1</v>
      </c>
      <c r="F170" s="252" t="s">
        <v>1330</v>
      </c>
      <c r="G170" s="250"/>
      <c r="H170" s="253">
        <v>8.0999999999999996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161</v>
      </c>
      <c r="AU170" s="259" t="s">
        <v>86</v>
      </c>
      <c r="AV170" s="14" t="s">
        <v>86</v>
      </c>
      <c r="AW170" s="14" t="s">
        <v>33</v>
      </c>
      <c r="AX170" s="14" t="s">
        <v>77</v>
      </c>
      <c r="AY170" s="259" t="s">
        <v>145</v>
      </c>
    </row>
    <row r="171" s="15" customFormat="1">
      <c r="A171" s="15"/>
      <c r="B171" s="260"/>
      <c r="C171" s="261"/>
      <c r="D171" s="232" t="s">
        <v>161</v>
      </c>
      <c r="E171" s="262" t="s">
        <v>1</v>
      </c>
      <c r="F171" s="263" t="s">
        <v>165</v>
      </c>
      <c r="G171" s="261"/>
      <c r="H171" s="264">
        <v>8.0999999999999996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161</v>
      </c>
      <c r="AU171" s="270" t="s">
        <v>86</v>
      </c>
      <c r="AV171" s="15" t="s">
        <v>155</v>
      </c>
      <c r="AW171" s="15" t="s">
        <v>33</v>
      </c>
      <c r="AX171" s="15" t="s">
        <v>14</v>
      </c>
      <c r="AY171" s="270" t="s">
        <v>145</v>
      </c>
    </row>
    <row r="172" s="2" customFormat="1" ht="37.8" customHeight="1">
      <c r="A172" s="39"/>
      <c r="B172" s="40"/>
      <c r="C172" s="219" t="s">
        <v>8</v>
      </c>
      <c r="D172" s="219" t="s">
        <v>150</v>
      </c>
      <c r="E172" s="220" t="s">
        <v>1355</v>
      </c>
      <c r="F172" s="221" t="s">
        <v>1356</v>
      </c>
      <c r="G172" s="222" t="s">
        <v>193</v>
      </c>
      <c r="H172" s="223">
        <v>3.3370000000000002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296</v>
      </c>
      <c r="AT172" s="230" t="s">
        <v>150</v>
      </c>
      <c r="AU172" s="230" t="s">
        <v>86</v>
      </c>
      <c r="AY172" s="18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14</v>
      </c>
      <c r="BK172" s="231">
        <f>ROUND(I172*H172,2)</f>
        <v>0</v>
      </c>
      <c r="BL172" s="18" t="s">
        <v>296</v>
      </c>
      <c r="BM172" s="230" t="s">
        <v>1357</v>
      </c>
    </row>
    <row r="173" s="2" customFormat="1">
      <c r="A173" s="39"/>
      <c r="B173" s="40"/>
      <c r="C173" s="41"/>
      <c r="D173" s="232" t="s">
        <v>157</v>
      </c>
      <c r="E173" s="41"/>
      <c r="F173" s="233" t="s">
        <v>1356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157</v>
      </c>
      <c r="AU173" s="18" t="s">
        <v>86</v>
      </c>
    </row>
    <row r="174" s="2" customFormat="1">
      <c r="A174" s="39"/>
      <c r="B174" s="40"/>
      <c r="C174" s="41"/>
      <c r="D174" s="232" t="s">
        <v>362</v>
      </c>
      <c r="E174" s="41"/>
      <c r="F174" s="292" t="s">
        <v>1329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362</v>
      </c>
      <c r="AU174" s="18" t="s">
        <v>86</v>
      </c>
    </row>
    <row r="175" s="14" customFormat="1">
      <c r="A175" s="14"/>
      <c r="B175" s="249"/>
      <c r="C175" s="250"/>
      <c r="D175" s="232" t="s">
        <v>161</v>
      </c>
      <c r="E175" s="251" t="s">
        <v>1</v>
      </c>
      <c r="F175" s="252" t="s">
        <v>1358</v>
      </c>
      <c r="G175" s="250"/>
      <c r="H175" s="253">
        <v>3.3370000000000002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161</v>
      </c>
      <c r="AU175" s="259" t="s">
        <v>86</v>
      </c>
      <c r="AV175" s="14" t="s">
        <v>86</v>
      </c>
      <c r="AW175" s="14" t="s">
        <v>33</v>
      </c>
      <c r="AX175" s="14" t="s">
        <v>77</v>
      </c>
      <c r="AY175" s="259" t="s">
        <v>145</v>
      </c>
    </row>
    <row r="176" s="15" customFormat="1">
      <c r="A176" s="15"/>
      <c r="B176" s="260"/>
      <c r="C176" s="261"/>
      <c r="D176" s="232" t="s">
        <v>161</v>
      </c>
      <c r="E176" s="262" t="s">
        <v>1</v>
      </c>
      <c r="F176" s="263" t="s">
        <v>165</v>
      </c>
      <c r="G176" s="261"/>
      <c r="H176" s="264">
        <v>3.3370000000000002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161</v>
      </c>
      <c r="AU176" s="270" t="s">
        <v>86</v>
      </c>
      <c r="AV176" s="15" t="s">
        <v>155</v>
      </c>
      <c r="AW176" s="15" t="s">
        <v>33</v>
      </c>
      <c r="AX176" s="15" t="s">
        <v>14</v>
      </c>
      <c r="AY176" s="270" t="s">
        <v>145</v>
      </c>
    </row>
    <row r="177" s="2" customFormat="1" ht="16.5" customHeight="1">
      <c r="A177" s="39"/>
      <c r="B177" s="40"/>
      <c r="C177" s="219" t="s">
        <v>268</v>
      </c>
      <c r="D177" s="219" t="s">
        <v>150</v>
      </c>
      <c r="E177" s="220" t="s">
        <v>1359</v>
      </c>
      <c r="F177" s="221" t="s">
        <v>1360</v>
      </c>
      <c r="G177" s="222" t="s">
        <v>234</v>
      </c>
      <c r="H177" s="223">
        <v>7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296</v>
      </c>
      <c r="AT177" s="230" t="s">
        <v>150</v>
      </c>
      <c r="AU177" s="230" t="s">
        <v>86</v>
      </c>
      <c r="AY177" s="18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14</v>
      </c>
      <c r="BK177" s="231">
        <f>ROUND(I177*H177,2)</f>
        <v>0</v>
      </c>
      <c r="BL177" s="18" t="s">
        <v>296</v>
      </c>
      <c r="BM177" s="230" t="s">
        <v>1361</v>
      </c>
    </row>
    <row r="178" s="2" customFormat="1">
      <c r="A178" s="39"/>
      <c r="B178" s="40"/>
      <c r="C178" s="41"/>
      <c r="D178" s="232" t="s">
        <v>157</v>
      </c>
      <c r="E178" s="41"/>
      <c r="F178" s="233" t="s">
        <v>1360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157</v>
      </c>
      <c r="AU178" s="18" t="s">
        <v>86</v>
      </c>
    </row>
    <row r="179" s="2" customFormat="1" ht="16.5" customHeight="1">
      <c r="A179" s="39"/>
      <c r="B179" s="40"/>
      <c r="C179" s="219" t="s">
        <v>278</v>
      </c>
      <c r="D179" s="219" t="s">
        <v>150</v>
      </c>
      <c r="E179" s="220" t="s">
        <v>1362</v>
      </c>
      <c r="F179" s="221" t="s">
        <v>1363</v>
      </c>
      <c r="G179" s="222" t="s">
        <v>234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296</v>
      </c>
      <c r="AT179" s="230" t="s">
        <v>150</v>
      </c>
      <c r="AU179" s="230" t="s">
        <v>86</v>
      </c>
      <c r="AY179" s="18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14</v>
      </c>
      <c r="BK179" s="231">
        <f>ROUND(I179*H179,2)</f>
        <v>0</v>
      </c>
      <c r="BL179" s="18" t="s">
        <v>296</v>
      </c>
      <c r="BM179" s="230" t="s">
        <v>1364</v>
      </c>
    </row>
    <row r="180" s="2" customFormat="1">
      <c r="A180" s="39"/>
      <c r="B180" s="40"/>
      <c r="C180" s="41"/>
      <c r="D180" s="232" t="s">
        <v>157</v>
      </c>
      <c r="E180" s="41"/>
      <c r="F180" s="233" t="s">
        <v>1363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157</v>
      </c>
      <c r="AU180" s="18" t="s">
        <v>86</v>
      </c>
    </row>
    <row r="181" s="2" customFormat="1" ht="16.5" customHeight="1">
      <c r="A181" s="39"/>
      <c r="B181" s="40"/>
      <c r="C181" s="219" t="s">
        <v>289</v>
      </c>
      <c r="D181" s="219" t="s">
        <v>150</v>
      </c>
      <c r="E181" s="220" t="s">
        <v>1365</v>
      </c>
      <c r="F181" s="221" t="s">
        <v>1366</v>
      </c>
      <c r="G181" s="222" t="s">
        <v>234</v>
      </c>
      <c r="H181" s="223">
        <v>2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296</v>
      </c>
      <c r="AT181" s="230" t="s">
        <v>150</v>
      </c>
      <c r="AU181" s="230" t="s">
        <v>86</v>
      </c>
      <c r="AY181" s="18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14</v>
      </c>
      <c r="BK181" s="231">
        <f>ROUND(I181*H181,2)</f>
        <v>0</v>
      </c>
      <c r="BL181" s="18" t="s">
        <v>296</v>
      </c>
      <c r="BM181" s="230" t="s">
        <v>1367</v>
      </c>
    </row>
    <row r="182" s="2" customFormat="1">
      <c r="A182" s="39"/>
      <c r="B182" s="40"/>
      <c r="C182" s="41"/>
      <c r="D182" s="232" t="s">
        <v>157</v>
      </c>
      <c r="E182" s="41"/>
      <c r="F182" s="233" t="s">
        <v>1366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157</v>
      </c>
      <c r="AU182" s="18" t="s">
        <v>86</v>
      </c>
    </row>
    <row r="183" s="2" customFormat="1" ht="16.5" customHeight="1">
      <c r="A183" s="39"/>
      <c r="B183" s="40"/>
      <c r="C183" s="219" t="s">
        <v>296</v>
      </c>
      <c r="D183" s="219" t="s">
        <v>150</v>
      </c>
      <c r="E183" s="220" t="s">
        <v>1368</v>
      </c>
      <c r="F183" s="221" t="s">
        <v>1369</v>
      </c>
      <c r="G183" s="222" t="s">
        <v>234</v>
      </c>
      <c r="H183" s="223">
        <v>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296</v>
      </c>
      <c r="AT183" s="230" t="s">
        <v>150</v>
      </c>
      <c r="AU183" s="230" t="s">
        <v>86</v>
      </c>
      <c r="AY183" s="18" t="s">
        <v>145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14</v>
      </c>
      <c r="BK183" s="231">
        <f>ROUND(I183*H183,2)</f>
        <v>0</v>
      </c>
      <c r="BL183" s="18" t="s">
        <v>296</v>
      </c>
      <c r="BM183" s="230" t="s">
        <v>1370</v>
      </c>
    </row>
    <row r="184" s="2" customFormat="1">
      <c r="A184" s="39"/>
      <c r="B184" s="40"/>
      <c r="C184" s="41"/>
      <c r="D184" s="232" t="s">
        <v>157</v>
      </c>
      <c r="E184" s="41"/>
      <c r="F184" s="233" t="s">
        <v>1369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157</v>
      </c>
      <c r="AU184" s="18" t="s">
        <v>86</v>
      </c>
    </row>
    <row r="185" s="2" customFormat="1" ht="21.75" customHeight="1">
      <c r="A185" s="39"/>
      <c r="B185" s="40"/>
      <c r="C185" s="219" t="s">
        <v>302</v>
      </c>
      <c r="D185" s="219" t="s">
        <v>150</v>
      </c>
      <c r="E185" s="220" t="s">
        <v>1371</v>
      </c>
      <c r="F185" s="221" t="s">
        <v>1372</v>
      </c>
      <c r="G185" s="222" t="s">
        <v>651</v>
      </c>
      <c r="H185" s="293"/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296</v>
      </c>
      <c r="AT185" s="230" t="s">
        <v>150</v>
      </c>
      <c r="AU185" s="230" t="s">
        <v>86</v>
      </c>
      <c r="AY185" s="18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14</v>
      </c>
      <c r="BK185" s="231">
        <f>ROUND(I185*H185,2)</f>
        <v>0</v>
      </c>
      <c r="BL185" s="18" t="s">
        <v>296</v>
      </c>
      <c r="BM185" s="230" t="s">
        <v>1373</v>
      </c>
    </row>
    <row r="186" s="2" customFormat="1">
      <c r="A186" s="39"/>
      <c r="B186" s="40"/>
      <c r="C186" s="41"/>
      <c r="D186" s="232" t="s">
        <v>157</v>
      </c>
      <c r="E186" s="41"/>
      <c r="F186" s="233" t="s">
        <v>1372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157</v>
      </c>
      <c r="AU186" s="18" t="s">
        <v>86</v>
      </c>
    </row>
    <row r="187" s="12" customFormat="1" ht="22.8" customHeight="1">
      <c r="A187" s="12"/>
      <c r="B187" s="203"/>
      <c r="C187" s="204"/>
      <c r="D187" s="205" t="s">
        <v>76</v>
      </c>
      <c r="E187" s="217" t="s">
        <v>1374</v>
      </c>
      <c r="F187" s="217" t="s">
        <v>1375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SUM(P188:P225)</f>
        <v>0</v>
      </c>
      <c r="Q187" s="211"/>
      <c r="R187" s="212">
        <f>SUM(R188:R225)</f>
        <v>0.0351396</v>
      </c>
      <c r="S187" s="211"/>
      <c r="T187" s="21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76</v>
      </c>
      <c r="AU187" s="215" t="s">
        <v>14</v>
      </c>
      <c r="AY187" s="214" t="s">
        <v>145</v>
      </c>
      <c r="BK187" s="216">
        <f>SUM(BK188:BK225)</f>
        <v>0</v>
      </c>
    </row>
    <row r="188" s="2" customFormat="1" ht="24.15" customHeight="1">
      <c r="A188" s="39"/>
      <c r="B188" s="40"/>
      <c r="C188" s="219" t="s">
        <v>312</v>
      </c>
      <c r="D188" s="219" t="s">
        <v>150</v>
      </c>
      <c r="E188" s="220" t="s">
        <v>1376</v>
      </c>
      <c r="F188" s="221" t="s">
        <v>1377</v>
      </c>
      <c r="G188" s="222" t="s">
        <v>193</v>
      </c>
      <c r="H188" s="223">
        <v>48.148000000000003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296</v>
      </c>
      <c r="AT188" s="230" t="s">
        <v>150</v>
      </c>
      <c r="AU188" s="230" t="s">
        <v>86</v>
      </c>
      <c r="AY188" s="18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14</v>
      </c>
      <c r="BK188" s="231">
        <f>ROUND(I188*H188,2)</f>
        <v>0</v>
      </c>
      <c r="BL188" s="18" t="s">
        <v>296</v>
      </c>
      <c r="BM188" s="230" t="s">
        <v>1378</v>
      </c>
    </row>
    <row r="189" s="2" customFormat="1">
      <c r="A189" s="39"/>
      <c r="B189" s="40"/>
      <c r="C189" s="41"/>
      <c r="D189" s="232" t="s">
        <v>157</v>
      </c>
      <c r="E189" s="41"/>
      <c r="F189" s="233" t="s">
        <v>1377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157</v>
      </c>
      <c r="AU189" s="18" t="s">
        <v>86</v>
      </c>
    </row>
    <row r="190" s="2" customFormat="1">
      <c r="A190" s="39"/>
      <c r="B190" s="40"/>
      <c r="C190" s="41"/>
      <c r="D190" s="232" t="s">
        <v>362</v>
      </c>
      <c r="E190" s="41"/>
      <c r="F190" s="292" t="s">
        <v>1379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362</v>
      </c>
      <c r="AU190" s="18" t="s">
        <v>86</v>
      </c>
    </row>
    <row r="191" s="14" customFormat="1">
      <c r="A191" s="14"/>
      <c r="B191" s="249"/>
      <c r="C191" s="250"/>
      <c r="D191" s="232" t="s">
        <v>161</v>
      </c>
      <c r="E191" s="251" t="s">
        <v>1</v>
      </c>
      <c r="F191" s="252" t="s">
        <v>1380</v>
      </c>
      <c r="G191" s="250"/>
      <c r="H191" s="253">
        <v>29.16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161</v>
      </c>
      <c r="AU191" s="259" t="s">
        <v>86</v>
      </c>
      <c r="AV191" s="14" t="s">
        <v>86</v>
      </c>
      <c r="AW191" s="14" t="s">
        <v>33</v>
      </c>
      <c r="AX191" s="14" t="s">
        <v>77</v>
      </c>
      <c r="AY191" s="259" t="s">
        <v>145</v>
      </c>
    </row>
    <row r="192" s="14" customFormat="1">
      <c r="A192" s="14"/>
      <c r="B192" s="249"/>
      <c r="C192" s="250"/>
      <c r="D192" s="232" t="s">
        <v>161</v>
      </c>
      <c r="E192" s="251" t="s">
        <v>1</v>
      </c>
      <c r="F192" s="252" t="s">
        <v>1381</v>
      </c>
      <c r="G192" s="250"/>
      <c r="H192" s="253">
        <v>18.988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161</v>
      </c>
      <c r="AU192" s="259" t="s">
        <v>86</v>
      </c>
      <c r="AV192" s="14" t="s">
        <v>86</v>
      </c>
      <c r="AW192" s="14" t="s">
        <v>33</v>
      </c>
      <c r="AX192" s="14" t="s">
        <v>77</v>
      </c>
      <c r="AY192" s="259" t="s">
        <v>145</v>
      </c>
    </row>
    <row r="193" s="15" customFormat="1">
      <c r="A193" s="15"/>
      <c r="B193" s="260"/>
      <c r="C193" s="261"/>
      <c r="D193" s="232" t="s">
        <v>161</v>
      </c>
      <c r="E193" s="262" t="s">
        <v>1</v>
      </c>
      <c r="F193" s="263" t="s">
        <v>165</v>
      </c>
      <c r="G193" s="261"/>
      <c r="H193" s="264">
        <v>48.148000000000003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161</v>
      </c>
      <c r="AU193" s="270" t="s">
        <v>86</v>
      </c>
      <c r="AV193" s="15" t="s">
        <v>155</v>
      </c>
      <c r="AW193" s="15" t="s">
        <v>33</v>
      </c>
      <c r="AX193" s="15" t="s">
        <v>14</v>
      </c>
      <c r="AY193" s="270" t="s">
        <v>145</v>
      </c>
    </row>
    <row r="194" s="2" customFormat="1" ht="24.15" customHeight="1">
      <c r="A194" s="39"/>
      <c r="B194" s="40"/>
      <c r="C194" s="219" t="s">
        <v>320</v>
      </c>
      <c r="D194" s="219" t="s">
        <v>150</v>
      </c>
      <c r="E194" s="220" t="s">
        <v>1382</v>
      </c>
      <c r="F194" s="221" t="s">
        <v>1383</v>
      </c>
      <c r="G194" s="222" t="s">
        <v>193</v>
      </c>
      <c r="H194" s="223">
        <v>48.805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0.00059000000000000003</v>
      </c>
      <c r="R194" s="228">
        <f>Q194*H194</f>
        <v>0.02879495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296</v>
      </c>
      <c r="AT194" s="230" t="s">
        <v>150</v>
      </c>
      <c r="AU194" s="230" t="s">
        <v>86</v>
      </c>
      <c r="AY194" s="18" t="s">
        <v>145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14</v>
      </c>
      <c r="BK194" s="231">
        <f>ROUND(I194*H194,2)</f>
        <v>0</v>
      </c>
      <c r="BL194" s="18" t="s">
        <v>296</v>
      </c>
      <c r="BM194" s="230" t="s">
        <v>1384</v>
      </c>
    </row>
    <row r="195" s="2" customFormat="1">
      <c r="A195" s="39"/>
      <c r="B195" s="40"/>
      <c r="C195" s="41"/>
      <c r="D195" s="232" t="s">
        <v>157</v>
      </c>
      <c r="E195" s="41"/>
      <c r="F195" s="233" t="s">
        <v>1383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157</v>
      </c>
      <c r="AU195" s="18" t="s">
        <v>86</v>
      </c>
    </row>
    <row r="196" s="2" customFormat="1">
      <c r="A196" s="39"/>
      <c r="B196" s="40"/>
      <c r="C196" s="41"/>
      <c r="D196" s="232" t="s">
        <v>362</v>
      </c>
      <c r="E196" s="41"/>
      <c r="F196" s="292" t="s">
        <v>1379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362</v>
      </c>
      <c r="AU196" s="18" t="s">
        <v>86</v>
      </c>
    </row>
    <row r="197" s="14" customFormat="1">
      <c r="A197" s="14"/>
      <c r="B197" s="249"/>
      <c r="C197" s="250"/>
      <c r="D197" s="232" t="s">
        <v>161</v>
      </c>
      <c r="E197" s="251" t="s">
        <v>1</v>
      </c>
      <c r="F197" s="252" t="s">
        <v>1385</v>
      </c>
      <c r="G197" s="250"/>
      <c r="H197" s="253">
        <v>48.805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161</v>
      </c>
      <c r="AU197" s="259" t="s">
        <v>86</v>
      </c>
      <c r="AV197" s="14" t="s">
        <v>86</v>
      </c>
      <c r="AW197" s="14" t="s">
        <v>33</v>
      </c>
      <c r="AX197" s="14" t="s">
        <v>77</v>
      </c>
      <c r="AY197" s="259" t="s">
        <v>145</v>
      </c>
    </row>
    <row r="198" s="15" customFormat="1">
      <c r="A198" s="15"/>
      <c r="B198" s="260"/>
      <c r="C198" s="261"/>
      <c r="D198" s="232" t="s">
        <v>161</v>
      </c>
      <c r="E198" s="262" t="s">
        <v>1</v>
      </c>
      <c r="F198" s="263" t="s">
        <v>165</v>
      </c>
      <c r="G198" s="261"/>
      <c r="H198" s="264">
        <v>48.805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161</v>
      </c>
      <c r="AU198" s="270" t="s">
        <v>86</v>
      </c>
      <c r="AV198" s="15" t="s">
        <v>155</v>
      </c>
      <c r="AW198" s="15" t="s">
        <v>33</v>
      </c>
      <c r="AX198" s="15" t="s">
        <v>14</v>
      </c>
      <c r="AY198" s="270" t="s">
        <v>145</v>
      </c>
    </row>
    <row r="199" s="2" customFormat="1" ht="24.15" customHeight="1">
      <c r="A199" s="39"/>
      <c r="B199" s="40"/>
      <c r="C199" s="219" t="s">
        <v>328</v>
      </c>
      <c r="D199" s="219" t="s">
        <v>150</v>
      </c>
      <c r="E199" s="220" t="s">
        <v>1386</v>
      </c>
      <c r="F199" s="221" t="s">
        <v>1387</v>
      </c>
      <c r="G199" s="222" t="s">
        <v>193</v>
      </c>
      <c r="H199" s="223">
        <v>48.148000000000003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42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296</v>
      </c>
      <c r="AT199" s="230" t="s">
        <v>150</v>
      </c>
      <c r="AU199" s="230" t="s">
        <v>86</v>
      </c>
      <c r="AY199" s="18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14</v>
      </c>
      <c r="BK199" s="231">
        <f>ROUND(I199*H199,2)</f>
        <v>0</v>
      </c>
      <c r="BL199" s="18" t="s">
        <v>296</v>
      </c>
      <c r="BM199" s="230" t="s">
        <v>1388</v>
      </c>
    </row>
    <row r="200" s="2" customFormat="1">
      <c r="A200" s="39"/>
      <c r="B200" s="40"/>
      <c r="C200" s="41"/>
      <c r="D200" s="232" t="s">
        <v>157</v>
      </c>
      <c r="E200" s="41"/>
      <c r="F200" s="233" t="s">
        <v>1387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157</v>
      </c>
      <c r="AU200" s="18" t="s">
        <v>86</v>
      </c>
    </row>
    <row r="201" s="2" customFormat="1">
      <c r="A201" s="39"/>
      <c r="B201" s="40"/>
      <c r="C201" s="41"/>
      <c r="D201" s="232" t="s">
        <v>362</v>
      </c>
      <c r="E201" s="41"/>
      <c r="F201" s="292" t="s">
        <v>1389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362</v>
      </c>
      <c r="AU201" s="18" t="s">
        <v>86</v>
      </c>
    </row>
    <row r="202" s="14" customFormat="1">
      <c r="A202" s="14"/>
      <c r="B202" s="249"/>
      <c r="C202" s="250"/>
      <c r="D202" s="232" t="s">
        <v>161</v>
      </c>
      <c r="E202" s="251" t="s">
        <v>1</v>
      </c>
      <c r="F202" s="252" t="s">
        <v>1380</v>
      </c>
      <c r="G202" s="250"/>
      <c r="H202" s="253">
        <v>29.16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161</v>
      </c>
      <c r="AU202" s="259" t="s">
        <v>86</v>
      </c>
      <c r="AV202" s="14" t="s">
        <v>86</v>
      </c>
      <c r="AW202" s="14" t="s">
        <v>33</v>
      </c>
      <c r="AX202" s="14" t="s">
        <v>77</v>
      </c>
      <c r="AY202" s="259" t="s">
        <v>145</v>
      </c>
    </row>
    <row r="203" s="14" customFormat="1">
      <c r="A203" s="14"/>
      <c r="B203" s="249"/>
      <c r="C203" s="250"/>
      <c r="D203" s="232" t="s">
        <v>161</v>
      </c>
      <c r="E203" s="251" t="s">
        <v>1</v>
      </c>
      <c r="F203" s="252" t="s">
        <v>1381</v>
      </c>
      <c r="G203" s="250"/>
      <c r="H203" s="253">
        <v>18.988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161</v>
      </c>
      <c r="AU203" s="259" t="s">
        <v>86</v>
      </c>
      <c r="AV203" s="14" t="s">
        <v>86</v>
      </c>
      <c r="AW203" s="14" t="s">
        <v>33</v>
      </c>
      <c r="AX203" s="14" t="s">
        <v>77</v>
      </c>
      <c r="AY203" s="259" t="s">
        <v>145</v>
      </c>
    </row>
    <row r="204" s="15" customFormat="1">
      <c r="A204" s="15"/>
      <c r="B204" s="260"/>
      <c r="C204" s="261"/>
      <c r="D204" s="232" t="s">
        <v>161</v>
      </c>
      <c r="E204" s="262" t="s">
        <v>1</v>
      </c>
      <c r="F204" s="263" t="s">
        <v>165</v>
      </c>
      <c r="G204" s="261"/>
      <c r="H204" s="264">
        <v>48.148000000000003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161</v>
      </c>
      <c r="AU204" s="270" t="s">
        <v>86</v>
      </c>
      <c r="AV204" s="15" t="s">
        <v>155</v>
      </c>
      <c r="AW204" s="15" t="s">
        <v>33</v>
      </c>
      <c r="AX204" s="15" t="s">
        <v>14</v>
      </c>
      <c r="AY204" s="270" t="s">
        <v>145</v>
      </c>
    </row>
    <row r="205" s="2" customFormat="1" ht="24.15" customHeight="1">
      <c r="A205" s="39"/>
      <c r="B205" s="40"/>
      <c r="C205" s="219" t="s">
        <v>7</v>
      </c>
      <c r="D205" s="219" t="s">
        <v>150</v>
      </c>
      <c r="E205" s="220" t="s">
        <v>1390</v>
      </c>
      <c r="F205" s="221" t="s">
        <v>1391</v>
      </c>
      <c r="G205" s="222" t="s">
        <v>193</v>
      </c>
      <c r="H205" s="223">
        <v>48.805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0.00012999999999999999</v>
      </c>
      <c r="R205" s="228">
        <f>Q205*H205</f>
        <v>0.0063446499999999994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296</v>
      </c>
      <c r="AT205" s="230" t="s">
        <v>150</v>
      </c>
      <c r="AU205" s="230" t="s">
        <v>86</v>
      </c>
      <c r="AY205" s="18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14</v>
      </c>
      <c r="BK205" s="231">
        <f>ROUND(I205*H205,2)</f>
        <v>0</v>
      </c>
      <c r="BL205" s="18" t="s">
        <v>296</v>
      </c>
      <c r="BM205" s="230" t="s">
        <v>1392</v>
      </c>
    </row>
    <row r="206" s="2" customFormat="1">
      <c r="A206" s="39"/>
      <c r="B206" s="40"/>
      <c r="C206" s="41"/>
      <c r="D206" s="232" t="s">
        <v>157</v>
      </c>
      <c r="E206" s="41"/>
      <c r="F206" s="233" t="s">
        <v>1391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157</v>
      </c>
      <c r="AU206" s="18" t="s">
        <v>86</v>
      </c>
    </row>
    <row r="207" s="2" customFormat="1">
      <c r="A207" s="39"/>
      <c r="B207" s="40"/>
      <c r="C207" s="41"/>
      <c r="D207" s="232" t="s">
        <v>362</v>
      </c>
      <c r="E207" s="41"/>
      <c r="F207" s="292" t="s">
        <v>1389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362</v>
      </c>
      <c r="AU207" s="18" t="s">
        <v>86</v>
      </c>
    </row>
    <row r="208" s="14" customFormat="1">
      <c r="A208" s="14"/>
      <c r="B208" s="249"/>
      <c r="C208" s="250"/>
      <c r="D208" s="232" t="s">
        <v>161</v>
      </c>
      <c r="E208" s="251" t="s">
        <v>1</v>
      </c>
      <c r="F208" s="252" t="s">
        <v>1385</v>
      </c>
      <c r="G208" s="250"/>
      <c r="H208" s="253">
        <v>48.805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161</v>
      </c>
      <c r="AU208" s="259" t="s">
        <v>86</v>
      </c>
      <c r="AV208" s="14" t="s">
        <v>86</v>
      </c>
      <c r="AW208" s="14" t="s">
        <v>33</v>
      </c>
      <c r="AX208" s="14" t="s">
        <v>77</v>
      </c>
      <c r="AY208" s="259" t="s">
        <v>145</v>
      </c>
    </row>
    <row r="209" s="15" customFormat="1">
      <c r="A209" s="15"/>
      <c r="B209" s="260"/>
      <c r="C209" s="261"/>
      <c r="D209" s="232" t="s">
        <v>161</v>
      </c>
      <c r="E209" s="262" t="s">
        <v>1</v>
      </c>
      <c r="F209" s="263" t="s">
        <v>165</v>
      </c>
      <c r="G209" s="261"/>
      <c r="H209" s="264">
        <v>48.805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161</v>
      </c>
      <c r="AU209" s="270" t="s">
        <v>86</v>
      </c>
      <c r="AV209" s="15" t="s">
        <v>155</v>
      </c>
      <c r="AW209" s="15" t="s">
        <v>33</v>
      </c>
      <c r="AX209" s="15" t="s">
        <v>14</v>
      </c>
      <c r="AY209" s="270" t="s">
        <v>145</v>
      </c>
    </row>
    <row r="210" s="2" customFormat="1" ht="16.5" customHeight="1">
      <c r="A210" s="39"/>
      <c r="B210" s="40"/>
      <c r="C210" s="219" t="s">
        <v>341</v>
      </c>
      <c r="D210" s="219" t="s">
        <v>150</v>
      </c>
      <c r="E210" s="220" t="s">
        <v>1393</v>
      </c>
      <c r="F210" s="221" t="s">
        <v>1394</v>
      </c>
      <c r="G210" s="222" t="s">
        <v>234</v>
      </c>
      <c r="H210" s="223">
        <v>2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296</v>
      </c>
      <c r="AT210" s="230" t="s">
        <v>150</v>
      </c>
      <c r="AU210" s="230" t="s">
        <v>86</v>
      </c>
      <c r="AY210" s="18" t="s">
        <v>145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14</v>
      </c>
      <c r="BK210" s="231">
        <f>ROUND(I210*H210,2)</f>
        <v>0</v>
      </c>
      <c r="BL210" s="18" t="s">
        <v>296</v>
      </c>
      <c r="BM210" s="230" t="s">
        <v>1395</v>
      </c>
    </row>
    <row r="211" s="2" customFormat="1">
      <c r="A211" s="39"/>
      <c r="B211" s="40"/>
      <c r="C211" s="41"/>
      <c r="D211" s="232" t="s">
        <v>157</v>
      </c>
      <c r="E211" s="41"/>
      <c r="F211" s="233" t="s">
        <v>1394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157</v>
      </c>
      <c r="AU211" s="18" t="s">
        <v>86</v>
      </c>
    </row>
    <row r="212" s="14" customFormat="1">
      <c r="A212" s="14"/>
      <c r="B212" s="249"/>
      <c r="C212" s="250"/>
      <c r="D212" s="232" t="s">
        <v>161</v>
      </c>
      <c r="E212" s="251" t="s">
        <v>1</v>
      </c>
      <c r="F212" s="252" t="s">
        <v>240</v>
      </c>
      <c r="G212" s="250"/>
      <c r="H212" s="253">
        <v>2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161</v>
      </c>
      <c r="AU212" s="259" t="s">
        <v>86</v>
      </c>
      <c r="AV212" s="14" t="s">
        <v>86</v>
      </c>
      <c r="AW212" s="14" t="s">
        <v>33</v>
      </c>
      <c r="AX212" s="14" t="s">
        <v>77</v>
      </c>
      <c r="AY212" s="259" t="s">
        <v>145</v>
      </c>
    </row>
    <row r="213" s="15" customFormat="1">
      <c r="A213" s="15"/>
      <c r="B213" s="260"/>
      <c r="C213" s="261"/>
      <c r="D213" s="232" t="s">
        <v>161</v>
      </c>
      <c r="E213" s="262" t="s">
        <v>1</v>
      </c>
      <c r="F213" s="263" t="s">
        <v>165</v>
      </c>
      <c r="G213" s="261"/>
      <c r="H213" s="264">
        <v>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161</v>
      </c>
      <c r="AU213" s="270" t="s">
        <v>86</v>
      </c>
      <c r="AV213" s="15" t="s">
        <v>155</v>
      </c>
      <c r="AW213" s="15" t="s">
        <v>33</v>
      </c>
      <c r="AX213" s="15" t="s">
        <v>14</v>
      </c>
      <c r="AY213" s="270" t="s">
        <v>145</v>
      </c>
    </row>
    <row r="214" s="2" customFormat="1" ht="16.5" customHeight="1">
      <c r="A214" s="39"/>
      <c r="B214" s="40"/>
      <c r="C214" s="219" t="s">
        <v>351</v>
      </c>
      <c r="D214" s="219" t="s">
        <v>150</v>
      </c>
      <c r="E214" s="220" t="s">
        <v>1396</v>
      </c>
      <c r="F214" s="221" t="s">
        <v>1397</v>
      </c>
      <c r="G214" s="222" t="s">
        <v>1398</v>
      </c>
      <c r="H214" s="223">
        <v>16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42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296</v>
      </c>
      <c r="AT214" s="230" t="s">
        <v>150</v>
      </c>
      <c r="AU214" s="230" t="s">
        <v>86</v>
      </c>
      <c r="AY214" s="18" t="s">
        <v>145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14</v>
      </c>
      <c r="BK214" s="231">
        <f>ROUND(I214*H214,2)</f>
        <v>0</v>
      </c>
      <c r="BL214" s="18" t="s">
        <v>296</v>
      </c>
      <c r="BM214" s="230" t="s">
        <v>1399</v>
      </c>
    </row>
    <row r="215" s="2" customFormat="1">
      <c r="A215" s="39"/>
      <c r="B215" s="40"/>
      <c r="C215" s="41"/>
      <c r="D215" s="232" t="s">
        <v>157</v>
      </c>
      <c r="E215" s="41"/>
      <c r="F215" s="233" t="s">
        <v>1397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157</v>
      </c>
      <c r="AU215" s="18" t="s">
        <v>86</v>
      </c>
    </row>
    <row r="216" s="14" customFormat="1">
      <c r="A216" s="14"/>
      <c r="B216" s="249"/>
      <c r="C216" s="250"/>
      <c r="D216" s="232" t="s">
        <v>161</v>
      </c>
      <c r="E216" s="251" t="s">
        <v>1</v>
      </c>
      <c r="F216" s="252" t="s">
        <v>1400</v>
      </c>
      <c r="G216" s="250"/>
      <c r="H216" s="253">
        <v>16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161</v>
      </c>
      <c r="AU216" s="259" t="s">
        <v>86</v>
      </c>
      <c r="AV216" s="14" t="s">
        <v>86</v>
      </c>
      <c r="AW216" s="14" t="s">
        <v>33</v>
      </c>
      <c r="AX216" s="14" t="s">
        <v>77</v>
      </c>
      <c r="AY216" s="259" t="s">
        <v>145</v>
      </c>
    </row>
    <row r="217" s="15" customFormat="1">
      <c r="A217" s="15"/>
      <c r="B217" s="260"/>
      <c r="C217" s="261"/>
      <c r="D217" s="232" t="s">
        <v>161</v>
      </c>
      <c r="E217" s="262" t="s">
        <v>1</v>
      </c>
      <c r="F217" s="263" t="s">
        <v>165</v>
      </c>
      <c r="G217" s="261"/>
      <c r="H217" s="264">
        <v>16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161</v>
      </c>
      <c r="AU217" s="270" t="s">
        <v>86</v>
      </c>
      <c r="AV217" s="15" t="s">
        <v>155</v>
      </c>
      <c r="AW217" s="15" t="s">
        <v>33</v>
      </c>
      <c r="AX217" s="15" t="s">
        <v>14</v>
      </c>
      <c r="AY217" s="270" t="s">
        <v>145</v>
      </c>
    </row>
    <row r="218" s="2" customFormat="1" ht="16.5" customHeight="1">
      <c r="A218" s="39"/>
      <c r="B218" s="40"/>
      <c r="C218" s="219" t="s">
        <v>357</v>
      </c>
      <c r="D218" s="219" t="s">
        <v>150</v>
      </c>
      <c r="E218" s="220" t="s">
        <v>1401</v>
      </c>
      <c r="F218" s="221" t="s">
        <v>1402</v>
      </c>
      <c r="G218" s="222" t="s">
        <v>193</v>
      </c>
      <c r="H218" s="223">
        <v>96.953000000000003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42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296</v>
      </c>
      <c r="AT218" s="230" t="s">
        <v>150</v>
      </c>
      <c r="AU218" s="230" t="s">
        <v>86</v>
      </c>
      <c r="AY218" s="18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14</v>
      </c>
      <c r="BK218" s="231">
        <f>ROUND(I218*H218,2)</f>
        <v>0</v>
      </c>
      <c r="BL218" s="18" t="s">
        <v>296</v>
      </c>
      <c r="BM218" s="230" t="s">
        <v>1403</v>
      </c>
    </row>
    <row r="219" s="2" customFormat="1">
      <c r="A219" s="39"/>
      <c r="B219" s="40"/>
      <c r="C219" s="41"/>
      <c r="D219" s="232" t="s">
        <v>157</v>
      </c>
      <c r="E219" s="41"/>
      <c r="F219" s="233" t="s">
        <v>1402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157</v>
      </c>
      <c r="AU219" s="18" t="s">
        <v>86</v>
      </c>
    </row>
    <row r="220" s="14" customFormat="1">
      <c r="A220" s="14"/>
      <c r="B220" s="249"/>
      <c r="C220" s="250"/>
      <c r="D220" s="232" t="s">
        <v>161</v>
      </c>
      <c r="E220" s="251" t="s">
        <v>1</v>
      </c>
      <c r="F220" s="252" t="s">
        <v>1404</v>
      </c>
      <c r="G220" s="250"/>
      <c r="H220" s="253">
        <v>96.953000000000003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161</v>
      </c>
      <c r="AU220" s="259" t="s">
        <v>86</v>
      </c>
      <c r="AV220" s="14" t="s">
        <v>86</v>
      </c>
      <c r="AW220" s="14" t="s">
        <v>33</v>
      </c>
      <c r="AX220" s="14" t="s">
        <v>77</v>
      </c>
      <c r="AY220" s="259" t="s">
        <v>145</v>
      </c>
    </row>
    <row r="221" s="15" customFormat="1">
      <c r="A221" s="15"/>
      <c r="B221" s="260"/>
      <c r="C221" s="261"/>
      <c r="D221" s="232" t="s">
        <v>161</v>
      </c>
      <c r="E221" s="262" t="s">
        <v>1</v>
      </c>
      <c r="F221" s="263" t="s">
        <v>165</v>
      </c>
      <c r="G221" s="261"/>
      <c r="H221" s="264">
        <v>96.953000000000003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161</v>
      </c>
      <c r="AU221" s="270" t="s">
        <v>86</v>
      </c>
      <c r="AV221" s="15" t="s">
        <v>155</v>
      </c>
      <c r="AW221" s="15" t="s">
        <v>33</v>
      </c>
      <c r="AX221" s="15" t="s">
        <v>14</v>
      </c>
      <c r="AY221" s="270" t="s">
        <v>145</v>
      </c>
    </row>
    <row r="222" s="2" customFormat="1" ht="16.5" customHeight="1">
      <c r="A222" s="39"/>
      <c r="B222" s="40"/>
      <c r="C222" s="219" t="s">
        <v>367</v>
      </c>
      <c r="D222" s="219" t="s">
        <v>150</v>
      </c>
      <c r="E222" s="220" t="s">
        <v>1405</v>
      </c>
      <c r="F222" s="221" t="s">
        <v>1406</v>
      </c>
      <c r="G222" s="222" t="s">
        <v>1407</v>
      </c>
      <c r="H222" s="223">
        <v>8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296</v>
      </c>
      <c r="AT222" s="230" t="s">
        <v>150</v>
      </c>
      <c r="AU222" s="230" t="s">
        <v>86</v>
      </c>
      <c r="AY222" s="18" t="s">
        <v>145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14</v>
      </c>
      <c r="BK222" s="231">
        <f>ROUND(I222*H222,2)</f>
        <v>0</v>
      </c>
      <c r="BL222" s="18" t="s">
        <v>296</v>
      </c>
      <c r="BM222" s="230" t="s">
        <v>1408</v>
      </c>
    </row>
    <row r="223" s="2" customFormat="1">
      <c r="A223" s="39"/>
      <c r="B223" s="40"/>
      <c r="C223" s="41"/>
      <c r="D223" s="232" t="s">
        <v>157</v>
      </c>
      <c r="E223" s="41"/>
      <c r="F223" s="233" t="s">
        <v>1406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157</v>
      </c>
      <c r="AU223" s="18" t="s">
        <v>86</v>
      </c>
    </row>
    <row r="224" s="2" customFormat="1" ht="21.75" customHeight="1">
      <c r="A224" s="39"/>
      <c r="B224" s="40"/>
      <c r="C224" s="219" t="s">
        <v>378</v>
      </c>
      <c r="D224" s="219" t="s">
        <v>150</v>
      </c>
      <c r="E224" s="220" t="s">
        <v>1409</v>
      </c>
      <c r="F224" s="221" t="s">
        <v>1410</v>
      </c>
      <c r="G224" s="222" t="s">
        <v>651</v>
      </c>
      <c r="H224" s="293"/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42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296</v>
      </c>
      <c r="AT224" s="230" t="s">
        <v>150</v>
      </c>
      <c r="AU224" s="230" t="s">
        <v>86</v>
      </c>
      <c r="AY224" s="18" t="s">
        <v>145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14</v>
      </c>
      <c r="BK224" s="231">
        <f>ROUND(I224*H224,2)</f>
        <v>0</v>
      </c>
      <c r="BL224" s="18" t="s">
        <v>296</v>
      </c>
      <c r="BM224" s="230" t="s">
        <v>1411</v>
      </c>
    </row>
    <row r="225" s="2" customFormat="1">
      <c r="A225" s="39"/>
      <c r="B225" s="40"/>
      <c r="C225" s="41"/>
      <c r="D225" s="232" t="s">
        <v>157</v>
      </c>
      <c r="E225" s="41"/>
      <c r="F225" s="233" t="s">
        <v>1410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157</v>
      </c>
      <c r="AU225" s="18" t="s">
        <v>86</v>
      </c>
    </row>
    <row r="226" s="12" customFormat="1" ht="22.8" customHeight="1">
      <c r="A226" s="12"/>
      <c r="B226" s="203"/>
      <c r="C226" s="204"/>
      <c r="D226" s="205" t="s">
        <v>76</v>
      </c>
      <c r="E226" s="217" t="s">
        <v>1412</v>
      </c>
      <c r="F226" s="217" t="s">
        <v>1413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SUM(P227:P284)</f>
        <v>0</v>
      </c>
      <c r="Q226" s="211"/>
      <c r="R226" s="212">
        <f>SUM(R227:R284)</f>
        <v>0</v>
      </c>
      <c r="S226" s="211"/>
      <c r="T226" s="213">
        <f>SUM(T227:T284)</f>
        <v>0.064899999999999999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86</v>
      </c>
      <c r="AT226" s="215" t="s">
        <v>76</v>
      </c>
      <c r="AU226" s="215" t="s">
        <v>14</v>
      </c>
      <c r="AY226" s="214" t="s">
        <v>145</v>
      </c>
      <c r="BK226" s="216">
        <f>SUM(BK227:BK284)</f>
        <v>0</v>
      </c>
    </row>
    <row r="227" s="2" customFormat="1" ht="16.5" customHeight="1">
      <c r="A227" s="39"/>
      <c r="B227" s="40"/>
      <c r="C227" s="219" t="s">
        <v>391</v>
      </c>
      <c r="D227" s="219" t="s">
        <v>150</v>
      </c>
      <c r="E227" s="220" t="s">
        <v>1414</v>
      </c>
      <c r="F227" s="221" t="s">
        <v>1415</v>
      </c>
      <c r="G227" s="222" t="s">
        <v>1416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42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296</v>
      </c>
      <c r="AT227" s="230" t="s">
        <v>150</v>
      </c>
      <c r="AU227" s="230" t="s">
        <v>86</v>
      </c>
      <c r="AY227" s="18" t="s">
        <v>145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14</v>
      </c>
      <c r="BK227" s="231">
        <f>ROUND(I227*H227,2)</f>
        <v>0</v>
      </c>
      <c r="BL227" s="18" t="s">
        <v>296</v>
      </c>
      <c r="BM227" s="230" t="s">
        <v>1417</v>
      </c>
    </row>
    <row r="228" s="2" customFormat="1">
      <c r="A228" s="39"/>
      <c r="B228" s="40"/>
      <c r="C228" s="41"/>
      <c r="D228" s="232" t="s">
        <v>157</v>
      </c>
      <c r="E228" s="41"/>
      <c r="F228" s="233" t="s">
        <v>1415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157</v>
      </c>
      <c r="AU228" s="18" t="s">
        <v>86</v>
      </c>
    </row>
    <row r="229" s="2" customFormat="1" ht="24.15" customHeight="1">
      <c r="A229" s="39"/>
      <c r="B229" s="40"/>
      <c r="C229" s="219" t="s">
        <v>397</v>
      </c>
      <c r="D229" s="219" t="s">
        <v>150</v>
      </c>
      <c r="E229" s="220" t="s">
        <v>1418</v>
      </c>
      <c r="F229" s="221" t="s">
        <v>1419</v>
      </c>
      <c r="G229" s="222" t="s">
        <v>1416</v>
      </c>
      <c r="H229" s="223">
        <v>2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296</v>
      </c>
      <c r="AT229" s="230" t="s">
        <v>150</v>
      </c>
      <c r="AU229" s="230" t="s">
        <v>86</v>
      </c>
      <c r="AY229" s="18" t="s">
        <v>145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14</v>
      </c>
      <c r="BK229" s="231">
        <f>ROUND(I229*H229,2)</f>
        <v>0</v>
      </c>
      <c r="BL229" s="18" t="s">
        <v>296</v>
      </c>
      <c r="BM229" s="230" t="s">
        <v>1420</v>
      </c>
    </row>
    <row r="230" s="2" customFormat="1">
      <c r="A230" s="39"/>
      <c r="B230" s="40"/>
      <c r="C230" s="41"/>
      <c r="D230" s="232" t="s">
        <v>157</v>
      </c>
      <c r="E230" s="41"/>
      <c r="F230" s="233" t="s">
        <v>1419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157</v>
      </c>
      <c r="AU230" s="18" t="s">
        <v>86</v>
      </c>
    </row>
    <row r="231" s="2" customFormat="1" ht="16.5" customHeight="1">
      <c r="A231" s="39"/>
      <c r="B231" s="40"/>
      <c r="C231" s="219" t="s">
        <v>407</v>
      </c>
      <c r="D231" s="219" t="s">
        <v>150</v>
      </c>
      <c r="E231" s="220" t="s">
        <v>1421</v>
      </c>
      <c r="F231" s="221" t="s">
        <v>1422</v>
      </c>
      <c r="G231" s="222" t="s">
        <v>1416</v>
      </c>
      <c r="H231" s="223">
        <v>2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296</v>
      </c>
      <c r="AT231" s="230" t="s">
        <v>150</v>
      </c>
      <c r="AU231" s="230" t="s">
        <v>86</v>
      </c>
      <c r="AY231" s="18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14</v>
      </c>
      <c r="BK231" s="231">
        <f>ROUND(I231*H231,2)</f>
        <v>0</v>
      </c>
      <c r="BL231" s="18" t="s">
        <v>296</v>
      </c>
      <c r="BM231" s="230" t="s">
        <v>1423</v>
      </c>
    </row>
    <row r="232" s="2" customFormat="1">
      <c r="A232" s="39"/>
      <c r="B232" s="40"/>
      <c r="C232" s="41"/>
      <c r="D232" s="232" t="s">
        <v>157</v>
      </c>
      <c r="E232" s="41"/>
      <c r="F232" s="233" t="s">
        <v>1422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157</v>
      </c>
      <c r="AU232" s="18" t="s">
        <v>86</v>
      </c>
    </row>
    <row r="233" s="2" customFormat="1" ht="24.15" customHeight="1">
      <c r="A233" s="39"/>
      <c r="B233" s="40"/>
      <c r="C233" s="219" t="s">
        <v>413</v>
      </c>
      <c r="D233" s="219" t="s">
        <v>150</v>
      </c>
      <c r="E233" s="220" t="s">
        <v>1424</v>
      </c>
      <c r="F233" s="221" t="s">
        <v>1425</v>
      </c>
      <c r="G233" s="222" t="s">
        <v>1416</v>
      </c>
      <c r="H233" s="223">
        <v>4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296</v>
      </c>
      <c r="AT233" s="230" t="s">
        <v>150</v>
      </c>
      <c r="AU233" s="230" t="s">
        <v>86</v>
      </c>
      <c r="AY233" s="18" t="s">
        <v>145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14</v>
      </c>
      <c r="BK233" s="231">
        <f>ROUND(I233*H233,2)</f>
        <v>0</v>
      </c>
      <c r="BL233" s="18" t="s">
        <v>296</v>
      </c>
      <c r="BM233" s="230" t="s">
        <v>1426</v>
      </c>
    </row>
    <row r="234" s="2" customFormat="1">
      <c r="A234" s="39"/>
      <c r="B234" s="40"/>
      <c r="C234" s="41"/>
      <c r="D234" s="232" t="s">
        <v>157</v>
      </c>
      <c r="E234" s="41"/>
      <c r="F234" s="233" t="s">
        <v>1425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157</v>
      </c>
      <c r="AU234" s="18" t="s">
        <v>86</v>
      </c>
    </row>
    <row r="235" s="2" customFormat="1" ht="21.75" customHeight="1">
      <c r="A235" s="39"/>
      <c r="B235" s="40"/>
      <c r="C235" s="219" t="s">
        <v>148</v>
      </c>
      <c r="D235" s="219" t="s">
        <v>150</v>
      </c>
      <c r="E235" s="220" t="s">
        <v>1427</v>
      </c>
      <c r="F235" s="221" t="s">
        <v>1428</v>
      </c>
      <c r="G235" s="222" t="s">
        <v>1416</v>
      </c>
      <c r="H235" s="223">
        <v>14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42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296</v>
      </c>
      <c r="AT235" s="230" t="s">
        <v>150</v>
      </c>
      <c r="AU235" s="230" t="s">
        <v>86</v>
      </c>
      <c r="AY235" s="18" t="s">
        <v>145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14</v>
      </c>
      <c r="BK235" s="231">
        <f>ROUND(I235*H235,2)</f>
        <v>0</v>
      </c>
      <c r="BL235" s="18" t="s">
        <v>296</v>
      </c>
      <c r="BM235" s="230" t="s">
        <v>1429</v>
      </c>
    </row>
    <row r="236" s="2" customFormat="1">
      <c r="A236" s="39"/>
      <c r="B236" s="40"/>
      <c r="C236" s="41"/>
      <c r="D236" s="232" t="s">
        <v>157</v>
      </c>
      <c r="E236" s="41"/>
      <c r="F236" s="233" t="s">
        <v>1428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157</v>
      </c>
      <c r="AU236" s="18" t="s">
        <v>86</v>
      </c>
    </row>
    <row r="237" s="2" customFormat="1" ht="24.15" customHeight="1">
      <c r="A237" s="39"/>
      <c r="B237" s="40"/>
      <c r="C237" s="219" t="s">
        <v>425</v>
      </c>
      <c r="D237" s="219" t="s">
        <v>150</v>
      </c>
      <c r="E237" s="220" t="s">
        <v>1430</v>
      </c>
      <c r="F237" s="221" t="s">
        <v>1431</v>
      </c>
      <c r="G237" s="222" t="s">
        <v>1416</v>
      </c>
      <c r="H237" s="223">
        <v>1</v>
      </c>
      <c r="I237" s="224"/>
      <c r="J237" s="225">
        <f>ROUND(I237*H237,2)</f>
        <v>0</v>
      </c>
      <c r="K237" s="221" t="s">
        <v>154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0.0091999999999999998</v>
      </c>
      <c r="T237" s="229">
        <f>S237*H237</f>
        <v>0.0091999999999999998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296</v>
      </c>
      <c r="AT237" s="230" t="s">
        <v>150</v>
      </c>
      <c r="AU237" s="230" t="s">
        <v>86</v>
      </c>
      <c r="AY237" s="18" t="s">
        <v>145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14</v>
      </c>
      <c r="BK237" s="231">
        <f>ROUND(I237*H237,2)</f>
        <v>0</v>
      </c>
      <c r="BL237" s="18" t="s">
        <v>296</v>
      </c>
      <c r="BM237" s="230" t="s">
        <v>1432</v>
      </c>
    </row>
    <row r="238" s="2" customFormat="1">
      <c r="A238" s="39"/>
      <c r="B238" s="40"/>
      <c r="C238" s="41"/>
      <c r="D238" s="232" t="s">
        <v>157</v>
      </c>
      <c r="E238" s="41"/>
      <c r="F238" s="233" t="s">
        <v>1433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157</v>
      </c>
      <c r="AU238" s="18" t="s">
        <v>86</v>
      </c>
    </row>
    <row r="239" s="2" customFormat="1">
      <c r="A239" s="39"/>
      <c r="B239" s="40"/>
      <c r="C239" s="41"/>
      <c r="D239" s="237" t="s">
        <v>159</v>
      </c>
      <c r="E239" s="41"/>
      <c r="F239" s="238" t="s">
        <v>1434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159</v>
      </c>
      <c r="AU239" s="18" t="s">
        <v>86</v>
      </c>
    </row>
    <row r="240" s="2" customFormat="1" ht="16.5" customHeight="1">
      <c r="A240" s="39"/>
      <c r="B240" s="40"/>
      <c r="C240" s="219" t="s">
        <v>435</v>
      </c>
      <c r="D240" s="219" t="s">
        <v>150</v>
      </c>
      <c r="E240" s="220" t="s">
        <v>1435</v>
      </c>
      <c r="F240" s="221" t="s">
        <v>1436</v>
      </c>
      <c r="G240" s="222" t="s">
        <v>1416</v>
      </c>
      <c r="H240" s="223">
        <v>1</v>
      </c>
      <c r="I240" s="224"/>
      <c r="J240" s="225">
        <f>ROUND(I240*H240,2)</f>
        <v>0</v>
      </c>
      <c r="K240" s="221" t="s">
        <v>154</v>
      </c>
      <c r="L240" s="45"/>
      <c r="M240" s="226" t="s">
        <v>1</v>
      </c>
      <c r="N240" s="227" t="s">
        <v>42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0.034700000000000002</v>
      </c>
      <c r="T240" s="229">
        <f>S240*H240</f>
        <v>0.034700000000000002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296</v>
      </c>
      <c r="AT240" s="230" t="s">
        <v>150</v>
      </c>
      <c r="AU240" s="230" t="s">
        <v>86</v>
      </c>
      <c r="AY240" s="18" t="s">
        <v>145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14</v>
      </c>
      <c r="BK240" s="231">
        <f>ROUND(I240*H240,2)</f>
        <v>0</v>
      </c>
      <c r="BL240" s="18" t="s">
        <v>296</v>
      </c>
      <c r="BM240" s="230" t="s">
        <v>1437</v>
      </c>
    </row>
    <row r="241" s="2" customFormat="1">
      <c r="A241" s="39"/>
      <c r="B241" s="40"/>
      <c r="C241" s="41"/>
      <c r="D241" s="232" t="s">
        <v>157</v>
      </c>
      <c r="E241" s="41"/>
      <c r="F241" s="233" t="s">
        <v>1438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157</v>
      </c>
      <c r="AU241" s="18" t="s">
        <v>86</v>
      </c>
    </row>
    <row r="242" s="2" customFormat="1">
      <c r="A242" s="39"/>
      <c r="B242" s="40"/>
      <c r="C242" s="41"/>
      <c r="D242" s="237" t="s">
        <v>159</v>
      </c>
      <c r="E242" s="41"/>
      <c r="F242" s="238" t="s">
        <v>1439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159</v>
      </c>
      <c r="AU242" s="18" t="s">
        <v>86</v>
      </c>
    </row>
    <row r="243" s="2" customFormat="1" ht="16.5" customHeight="1">
      <c r="A243" s="39"/>
      <c r="B243" s="40"/>
      <c r="C243" s="219" t="s">
        <v>181</v>
      </c>
      <c r="D243" s="219" t="s">
        <v>150</v>
      </c>
      <c r="E243" s="220" t="s">
        <v>1440</v>
      </c>
      <c r="F243" s="221" t="s">
        <v>1441</v>
      </c>
      <c r="G243" s="222" t="s">
        <v>234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42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296</v>
      </c>
      <c r="AT243" s="230" t="s">
        <v>150</v>
      </c>
      <c r="AU243" s="230" t="s">
        <v>86</v>
      </c>
      <c r="AY243" s="18" t="s">
        <v>145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14</v>
      </c>
      <c r="BK243" s="231">
        <f>ROUND(I243*H243,2)</f>
        <v>0</v>
      </c>
      <c r="BL243" s="18" t="s">
        <v>296</v>
      </c>
      <c r="BM243" s="230" t="s">
        <v>1442</v>
      </c>
    </row>
    <row r="244" s="2" customFormat="1">
      <c r="A244" s="39"/>
      <c r="B244" s="40"/>
      <c r="C244" s="41"/>
      <c r="D244" s="232" t="s">
        <v>157</v>
      </c>
      <c r="E244" s="41"/>
      <c r="F244" s="233" t="s">
        <v>1441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157</v>
      </c>
      <c r="AU244" s="18" t="s">
        <v>86</v>
      </c>
    </row>
    <row r="245" s="2" customFormat="1" ht="16.5" customHeight="1">
      <c r="A245" s="39"/>
      <c r="B245" s="40"/>
      <c r="C245" s="219" t="s">
        <v>451</v>
      </c>
      <c r="D245" s="219" t="s">
        <v>150</v>
      </c>
      <c r="E245" s="220" t="s">
        <v>1443</v>
      </c>
      <c r="F245" s="221" t="s">
        <v>1444</v>
      </c>
      <c r="G245" s="222" t="s">
        <v>1416</v>
      </c>
      <c r="H245" s="223">
        <v>18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296</v>
      </c>
      <c r="AT245" s="230" t="s">
        <v>150</v>
      </c>
      <c r="AU245" s="230" t="s">
        <v>86</v>
      </c>
      <c r="AY245" s="18" t="s">
        <v>145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14</v>
      </c>
      <c r="BK245" s="231">
        <f>ROUND(I245*H245,2)</f>
        <v>0</v>
      </c>
      <c r="BL245" s="18" t="s">
        <v>296</v>
      </c>
      <c r="BM245" s="230" t="s">
        <v>1445</v>
      </c>
    </row>
    <row r="246" s="2" customFormat="1">
      <c r="A246" s="39"/>
      <c r="B246" s="40"/>
      <c r="C246" s="41"/>
      <c r="D246" s="232" t="s">
        <v>157</v>
      </c>
      <c r="E246" s="41"/>
      <c r="F246" s="233" t="s">
        <v>1444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157</v>
      </c>
      <c r="AU246" s="18" t="s">
        <v>86</v>
      </c>
    </row>
    <row r="247" s="2" customFormat="1" ht="16.5" customHeight="1">
      <c r="A247" s="39"/>
      <c r="B247" s="40"/>
      <c r="C247" s="219" t="s">
        <v>465</v>
      </c>
      <c r="D247" s="219" t="s">
        <v>150</v>
      </c>
      <c r="E247" s="220" t="s">
        <v>1446</v>
      </c>
      <c r="F247" s="221" t="s">
        <v>1447</v>
      </c>
      <c r="G247" s="222" t="s">
        <v>1416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296</v>
      </c>
      <c r="AT247" s="230" t="s">
        <v>150</v>
      </c>
      <c r="AU247" s="230" t="s">
        <v>86</v>
      </c>
      <c r="AY247" s="18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14</v>
      </c>
      <c r="BK247" s="231">
        <f>ROUND(I247*H247,2)</f>
        <v>0</v>
      </c>
      <c r="BL247" s="18" t="s">
        <v>296</v>
      </c>
      <c r="BM247" s="230" t="s">
        <v>1448</v>
      </c>
    </row>
    <row r="248" s="2" customFormat="1">
      <c r="A248" s="39"/>
      <c r="B248" s="40"/>
      <c r="C248" s="41"/>
      <c r="D248" s="232" t="s">
        <v>157</v>
      </c>
      <c r="E248" s="41"/>
      <c r="F248" s="233" t="s">
        <v>1447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157</v>
      </c>
      <c r="AU248" s="18" t="s">
        <v>86</v>
      </c>
    </row>
    <row r="249" s="2" customFormat="1" ht="21.75" customHeight="1">
      <c r="A249" s="39"/>
      <c r="B249" s="40"/>
      <c r="C249" s="219" t="s">
        <v>471</v>
      </c>
      <c r="D249" s="219" t="s">
        <v>150</v>
      </c>
      <c r="E249" s="220" t="s">
        <v>1449</v>
      </c>
      <c r="F249" s="221" t="s">
        <v>1450</v>
      </c>
      <c r="G249" s="222" t="s">
        <v>234</v>
      </c>
      <c r="H249" s="223">
        <v>4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296</v>
      </c>
      <c r="AT249" s="230" t="s">
        <v>150</v>
      </c>
      <c r="AU249" s="230" t="s">
        <v>86</v>
      </c>
      <c r="AY249" s="18" t="s">
        <v>145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14</v>
      </c>
      <c r="BK249" s="231">
        <f>ROUND(I249*H249,2)</f>
        <v>0</v>
      </c>
      <c r="BL249" s="18" t="s">
        <v>296</v>
      </c>
      <c r="BM249" s="230" t="s">
        <v>1451</v>
      </c>
    </row>
    <row r="250" s="2" customFormat="1">
      <c r="A250" s="39"/>
      <c r="B250" s="40"/>
      <c r="C250" s="41"/>
      <c r="D250" s="232" t="s">
        <v>157</v>
      </c>
      <c r="E250" s="41"/>
      <c r="F250" s="233" t="s">
        <v>1450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157</v>
      </c>
      <c r="AU250" s="18" t="s">
        <v>86</v>
      </c>
    </row>
    <row r="251" s="2" customFormat="1" ht="16.5" customHeight="1">
      <c r="A251" s="39"/>
      <c r="B251" s="40"/>
      <c r="C251" s="219" t="s">
        <v>478</v>
      </c>
      <c r="D251" s="219" t="s">
        <v>150</v>
      </c>
      <c r="E251" s="220" t="s">
        <v>1452</v>
      </c>
      <c r="F251" s="221" t="s">
        <v>1453</v>
      </c>
      <c r="G251" s="222" t="s">
        <v>234</v>
      </c>
      <c r="H251" s="223">
        <v>4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42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296</v>
      </c>
      <c r="AT251" s="230" t="s">
        <v>150</v>
      </c>
      <c r="AU251" s="230" t="s">
        <v>86</v>
      </c>
      <c r="AY251" s="18" t="s">
        <v>145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14</v>
      </c>
      <c r="BK251" s="231">
        <f>ROUND(I251*H251,2)</f>
        <v>0</v>
      </c>
      <c r="BL251" s="18" t="s">
        <v>296</v>
      </c>
      <c r="BM251" s="230" t="s">
        <v>1454</v>
      </c>
    </row>
    <row r="252" s="2" customFormat="1">
      <c r="A252" s="39"/>
      <c r="B252" s="40"/>
      <c r="C252" s="41"/>
      <c r="D252" s="232" t="s">
        <v>157</v>
      </c>
      <c r="E252" s="41"/>
      <c r="F252" s="233" t="s">
        <v>1453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157</v>
      </c>
      <c r="AU252" s="18" t="s">
        <v>86</v>
      </c>
    </row>
    <row r="253" s="2" customFormat="1" ht="16.5" customHeight="1">
      <c r="A253" s="39"/>
      <c r="B253" s="40"/>
      <c r="C253" s="219" t="s">
        <v>483</v>
      </c>
      <c r="D253" s="219" t="s">
        <v>150</v>
      </c>
      <c r="E253" s="220" t="s">
        <v>1455</v>
      </c>
      <c r="F253" s="221" t="s">
        <v>1456</v>
      </c>
      <c r="G253" s="222" t="s">
        <v>234</v>
      </c>
      <c r="H253" s="223">
        <v>4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296</v>
      </c>
      <c r="AT253" s="230" t="s">
        <v>150</v>
      </c>
      <c r="AU253" s="230" t="s">
        <v>86</v>
      </c>
      <c r="AY253" s="18" t="s">
        <v>145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14</v>
      </c>
      <c r="BK253" s="231">
        <f>ROUND(I253*H253,2)</f>
        <v>0</v>
      </c>
      <c r="BL253" s="18" t="s">
        <v>296</v>
      </c>
      <c r="BM253" s="230" t="s">
        <v>1457</v>
      </c>
    </row>
    <row r="254" s="2" customFormat="1">
      <c r="A254" s="39"/>
      <c r="B254" s="40"/>
      <c r="C254" s="41"/>
      <c r="D254" s="232" t="s">
        <v>157</v>
      </c>
      <c r="E254" s="41"/>
      <c r="F254" s="233" t="s">
        <v>1456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157</v>
      </c>
      <c r="AU254" s="18" t="s">
        <v>86</v>
      </c>
    </row>
    <row r="255" s="2" customFormat="1" ht="16.5" customHeight="1">
      <c r="A255" s="39"/>
      <c r="B255" s="40"/>
      <c r="C255" s="219" t="s">
        <v>488</v>
      </c>
      <c r="D255" s="219" t="s">
        <v>150</v>
      </c>
      <c r="E255" s="220" t="s">
        <v>1458</v>
      </c>
      <c r="F255" s="221" t="s">
        <v>1459</v>
      </c>
      <c r="G255" s="222" t="s">
        <v>234</v>
      </c>
      <c r="H255" s="223">
        <v>2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0.0080000000000000002</v>
      </c>
      <c r="T255" s="229">
        <f>S255*H255</f>
        <v>0.016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296</v>
      </c>
      <c r="AT255" s="230" t="s">
        <v>150</v>
      </c>
      <c r="AU255" s="230" t="s">
        <v>86</v>
      </c>
      <c r="AY255" s="18" t="s">
        <v>145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14</v>
      </c>
      <c r="BK255" s="231">
        <f>ROUND(I255*H255,2)</f>
        <v>0</v>
      </c>
      <c r="BL255" s="18" t="s">
        <v>296</v>
      </c>
      <c r="BM255" s="230" t="s">
        <v>1460</v>
      </c>
    </row>
    <row r="256" s="2" customFormat="1">
      <c r="A256" s="39"/>
      <c r="B256" s="40"/>
      <c r="C256" s="41"/>
      <c r="D256" s="232" t="s">
        <v>157</v>
      </c>
      <c r="E256" s="41"/>
      <c r="F256" s="233" t="s">
        <v>1461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157</v>
      </c>
      <c r="AU256" s="18" t="s">
        <v>86</v>
      </c>
    </row>
    <row r="257" s="2" customFormat="1" ht="16.5" customHeight="1">
      <c r="A257" s="39"/>
      <c r="B257" s="40"/>
      <c r="C257" s="219" t="s">
        <v>495</v>
      </c>
      <c r="D257" s="219" t="s">
        <v>150</v>
      </c>
      <c r="E257" s="220" t="s">
        <v>1462</v>
      </c>
      <c r="F257" s="221" t="s">
        <v>1463</v>
      </c>
      <c r="G257" s="222" t="s">
        <v>234</v>
      </c>
      <c r="H257" s="223">
        <v>1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0.0050000000000000001</v>
      </c>
      <c r="T257" s="229">
        <f>S257*H257</f>
        <v>0.0050000000000000001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296</v>
      </c>
      <c r="AT257" s="230" t="s">
        <v>150</v>
      </c>
      <c r="AU257" s="230" t="s">
        <v>86</v>
      </c>
      <c r="AY257" s="18" t="s">
        <v>145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14</v>
      </c>
      <c r="BK257" s="231">
        <f>ROUND(I257*H257,2)</f>
        <v>0</v>
      </c>
      <c r="BL257" s="18" t="s">
        <v>296</v>
      </c>
      <c r="BM257" s="230" t="s">
        <v>1464</v>
      </c>
    </row>
    <row r="258" s="2" customFormat="1">
      <c r="A258" s="39"/>
      <c r="B258" s="40"/>
      <c r="C258" s="41"/>
      <c r="D258" s="232" t="s">
        <v>157</v>
      </c>
      <c r="E258" s="41"/>
      <c r="F258" s="233" t="s">
        <v>1465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157</v>
      </c>
      <c r="AU258" s="18" t="s">
        <v>86</v>
      </c>
    </row>
    <row r="259" s="2" customFormat="1" ht="21.75" customHeight="1">
      <c r="A259" s="39"/>
      <c r="B259" s="40"/>
      <c r="C259" s="219" t="s">
        <v>509</v>
      </c>
      <c r="D259" s="219" t="s">
        <v>150</v>
      </c>
      <c r="E259" s="220" t="s">
        <v>1466</v>
      </c>
      <c r="F259" s="221" t="s">
        <v>1467</v>
      </c>
      <c r="G259" s="222" t="s">
        <v>175</v>
      </c>
      <c r="H259" s="223">
        <v>1.9199999999999999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296</v>
      </c>
      <c r="AT259" s="230" t="s">
        <v>150</v>
      </c>
      <c r="AU259" s="230" t="s">
        <v>86</v>
      </c>
      <c r="AY259" s="18" t="s">
        <v>145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14</v>
      </c>
      <c r="BK259" s="231">
        <f>ROUND(I259*H259,2)</f>
        <v>0</v>
      </c>
      <c r="BL259" s="18" t="s">
        <v>296</v>
      </c>
      <c r="BM259" s="230" t="s">
        <v>1468</v>
      </c>
    </row>
    <row r="260" s="2" customFormat="1">
      <c r="A260" s="39"/>
      <c r="B260" s="40"/>
      <c r="C260" s="41"/>
      <c r="D260" s="232" t="s">
        <v>157</v>
      </c>
      <c r="E260" s="41"/>
      <c r="F260" s="233" t="s">
        <v>1467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157</v>
      </c>
      <c r="AU260" s="18" t="s">
        <v>86</v>
      </c>
    </row>
    <row r="261" s="14" customFormat="1">
      <c r="A261" s="14"/>
      <c r="B261" s="249"/>
      <c r="C261" s="250"/>
      <c r="D261" s="232" t="s">
        <v>161</v>
      </c>
      <c r="E261" s="251" t="s">
        <v>1</v>
      </c>
      <c r="F261" s="252" t="s">
        <v>1469</v>
      </c>
      <c r="G261" s="250"/>
      <c r="H261" s="253">
        <v>1.9199999999999999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161</v>
      </c>
      <c r="AU261" s="259" t="s">
        <v>86</v>
      </c>
      <c r="AV261" s="14" t="s">
        <v>86</v>
      </c>
      <c r="AW261" s="14" t="s">
        <v>33</v>
      </c>
      <c r="AX261" s="14" t="s">
        <v>77</v>
      </c>
      <c r="AY261" s="259" t="s">
        <v>145</v>
      </c>
    </row>
    <row r="262" s="15" customFormat="1">
      <c r="A262" s="15"/>
      <c r="B262" s="260"/>
      <c r="C262" s="261"/>
      <c r="D262" s="232" t="s">
        <v>161</v>
      </c>
      <c r="E262" s="262" t="s">
        <v>1</v>
      </c>
      <c r="F262" s="263" t="s">
        <v>165</v>
      </c>
      <c r="G262" s="261"/>
      <c r="H262" s="264">
        <v>1.9199999999999999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161</v>
      </c>
      <c r="AU262" s="270" t="s">
        <v>86</v>
      </c>
      <c r="AV262" s="15" t="s">
        <v>155</v>
      </c>
      <c r="AW262" s="15" t="s">
        <v>33</v>
      </c>
      <c r="AX262" s="15" t="s">
        <v>14</v>
      </c>
      <c r="AY262" s="270" t="s">
        <v>145</v>
      </c>
    </row>
    <row r="263" s="2" customFormat="1" ht="16.5" customHeight="1">
      <c r="A263" s="39"/>
      <c r="B263" s="40"/>
      <c r="C263" s="282" t="s">
        <v>518</v>
      </c>
      <c r="D263" s="282" t="s">
        <v>358</v>
      </c>
      <c r="E263" s="283" t="s">
        <v>1470</v>
      </c>
      <c r="F263" s="284" t="s">
        <v>1471</v>
      </c>
      <c r="G263" s="285" t="s">
        <v>234</v>
      </c>
      <c r="H263" s="286">
        <v>4</v>
      </c>
      <c r="I263" s="287"/>
      <c r="J263" s="288">
        <f>ROUND(I263*H263,2)</f>
        <v>0</v>
      </c>
      <c r="K263" s="284" t="s">
        <v>1</v>
      </c>
      <c r="L263" s="289"/>
      <c r="M263" s="290" t="s">
        <v>1</v>
      </c>
      <c r="N263" s="291" t="s">
        <v>42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425</v>
      </c>
      <c r="AT263" s="230" t="s">
        <v>358</v>
      </c>
      <c r="AU263" s="230" t="s">
        <v>86</v>
      </c>
      <c r="AY263" s="18" t="s">
        <v>145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14</v>
      </c>
      <c r="BK263" s="231">
        <f>ROUND(I263*H263,2)</f>
        <v>0</v>
      </c>
      <c r="BL263" s="18" t="s">
        <v>296</v>
      </c>
      <c r="BM263" s="230" t="s">
        <v>1472</v>
      </c>
    </row>
    <row r="264" s="2" customFormat="1">
      <c r="A264" s="39"/>
      <c r="B264" s="40"/>
      <c r="C264" s="41"/>
      <c r="D264" s="232" t="s">
        <v>157</v>
      </c>
      <c r="E264" s="41"/>
      <c r="F264" s="233" t="s">
        <v>1471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157</v>
      </c>
      <c r="AU264" s="18" t="s">
        <v>86</v>
      </c>
    </row>
    <row r="265" s="2" customFormat="1" ht="16.5" customHeight="1">
      <c r="A265" s="39"/>
      <c r="B265" s="40"/>
      <c r="C265" s="282" t="s">
        <v>524</v>
      </c>
      <c r="D265" s="282" t="s">
        <v>358</v>
      </c>
      <c r="E265" s="283" t="s">
        <v>1473</v>
      </c>
      <c r="F265" s="284" t="s">
        <v>1474</v>
      </c>
      <c r="G265" s="285" t="s">
        <v>234</v>
      </c>
      <c r="H265" s="286">
        <v>2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42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425</v>
      </c>
      <c r="AT265" s="230" t="s">
        <v>358</v>
      </c>
      <c r="AU265" s="230" t="s">
        <v>86</v>
      </c>
      <c r="AY265" s="18" t="s">
        <v>145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14</v>
      </c>
      <c r="BK265" s="231">
        <f>ROUND(I265*H265,2)</f>
        <v>0</v>
      </c>
      <c r="BL265" s="18" t="s">
        <v>296</v>
      </c>
      <c r="BM265" s="230" t="s">
        <v>1475</v>
      </c>
    </row>
    <row r="266" s="2" customFormat="1">
      <c r="A266" s="39"/>
      <c r="B266" s="40"/>
      <c r="C266" s="41"/>
      <c r="D266" s="232" t="s">
        <v>157</v>
      </c>
      <c r="E266" s="41"/>
      <c r="F266" s="233" t="s">
        <v>1474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157</v>
      </c>
      <c r="AU266" s="18" t="s">
        <v>86</v>
      </c>
    </row>
    <row r="267" s="2" customFormat="1" ht="16.5" customHeight="1">
      <c r="A267" s="39"/>
      <c r="B267" s="40"/>
      <c r="C267" s="282" t="s">
        <v>532</v>
      </c>
      <c r="D267" s="282" t="s">
        <v>358</v>
      </c>
      <c r="E267" s="283" t="s">
        <v>1476</v>
      </c>
      <c r="F267" s="284" t="s">
        <v>1477</v>
      </c>
      <c r="G267" s="285" t="s">
        <v>234</v>
      </c>
      <c r="H267" s="286">
        <v>4</v>
      </c>
      <c r="I267" s="287"/>
      <c r="J267" s="288">
        <f>ROUND(I267*H267,2)</f>
        <v>0</v>
      </c>
      <c r="K267" s="284" t="s">
        <v>1</v>
      </c>
      <c r="L267" s="289"/>
      <c r="M267" s="290" t="s">
        <v>1</v>
      </c>
      <c r="N267" s="291" t="s">
        <v>42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425</v>
      </c>
      <c r="AT267" s="230" t="s">
        <v>358</v>
      </c>
      <c r="AU267" s="230" t="s">
        <v>86</v>
      </c>
      <c r="AY267" s="18" t="s">
        <v>145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14</v>
      </c>
      <c r="BK267" s="231">
        <f>ROUND(I267*H267,2)</f>
        <v>0</v>
      </c>
      <c r="BL267" s="18" t="s">
        <v>296</v>
      </c>
      <c r="BM267" s="230" t="s">
        <v>1478</v>
      </c>
    </row>
    <row r="268" s="2" customFormat="1">
      <c r="A268" s="39"/>
      <c r="B268" s="40"/>
      <c r="C268" s="41"/>
      <c r="D268" s="232" t="s">
        <v>157</v>
      </c>
      <c r="E268" s="41"/>
      <c r="F268" s="233" t="s">
        <v>1477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157</v>
      </c>
      <c r="AU268" s="18" t="s">
        <v>86</v>
      </c>
    </row>
    <row r="269" s="2" customFormat="1" ht="16.5" customHeight="1">
      <c r="A269" s="39"/>
      <c r="B269" s="40"/>
      <c r="C269" s="282" t="s">
        <v>539</v>
      </c>
      <c r="D269" s="282" t="s">
        <v>358</v>
      </c>
      <c r="E269" s="283" t="s">
        <v>1479</v>
      </c>
      <c r="F269" s="284" t="s">
        <v>1480</v>
      </c>
      <c r="G269" s="285" t="s">
        <v>234</v>
      </c>
      <c r="H269" s="286">
        <v>4</v>
      </c>
      <c r="I269" s="287"/>
      <c r="J269" s="288">
        <f>ROUND(I269*H269,2)</f>
        <v>0</v>
      </c>
      <c r="K269" s="284" t="s">
        <v>1</v>
      </c>
      <c r="L269" s="289"/>
      <c r="M269" s="290" t="s">
        <v>1</v>
      </c>
      <c r="N269" s="291" t="s">
        <v>42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425</v>
      </c>
      <c r="AT269" s="230" t="s">
        <v>358</v>
      </c>
      <c r="AU269" s="230" t="s">
        <v>86</v>
      </c>
      <c r="AY269" s="18" t="s">
        <v>145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14</v>
      </c>
      <c r="BK269" s="231">
        <f>ROUND(I269*H269,2)</f>
        <v>0</v>
      </c>
      <c r="BL269" s="18" t="s">
        <v>296</v>
      </c>
      <c r="BM269" s="230" t="s">
        <v>1481</v>
      </c>
    </row>
    <row r="270" s="2" customFormat="1">
      <c r="A270" s="39"/>
      <c r="B270" s="40"/>
      <c r="C270" s="41"/>
      <c r="D270" s="232" t="s">
        <v>157</v>
      </c>
      <c r="E270" s="41"/>
      <c r="F270" s="233" t="s">
        <v>1480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157</v>
      </c>
      <c r="AU270" s="18" t="s">
        <v>86</v>
      </c>
    </row>
    <row r="271" s="2" customFormat="1" ht="16.5" customHeight="1">
      <c r="A271" s="39"/>
      <c r="B271" s="40"/>
      <c r="C271" s="282" t="s">
        <v>551</v>
      </c>
      <c r="D271" s="282" t="s">
        <v>358</v>
      </c>
      <c r="E271" s="283" t="s">
        <v>1482</v>
      </c>
      <c r="F271" s="284" t="s">
        <v>1483</v>
      </c>
      <c r="G271" s="285" t="s">
        <v>234</v>
      </c>
      <c r="H271" s="286">
        <v>6</v>
      </c>
      <c r="I271" s="287"/>
      <c r="J271" s="288">
        <f>ROUND(I271*H271,2)</f>
        <v>0</v>
      </c>
      <c r="K271" s="284" t="s">
        <v>1</v>
      </c>
      <c r="L271" s="289"/>
      <c r="M271" s="290" t="s">
        <v>1</v>
      </c>
      <c r="N271" s="291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425</v>
      </c>
      <c r="AT271" s="230" t="s">
        <v>358</v>
      </c>
      <c r="AU271" s="230" t="s">
        <v>86</v>
      </c>
      <c r="AY271" s="18" t="s">
        <v>145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14</v>
      </c>
      <c r="BK271" s="231">
        <f>ROUND(I271*H271,2)</f>
        <v>0</v>
      </c>
      <c r="BL271" s="18" t="s">
        <v>296</v>
      </c>
      <c r="BM271" s="230" t="s">
        <v>1484</v>
      </c>
    </row>
    <row r="272" s="2" customFormat="1">
      <c r="A272" s="39"/>
      <c r="B272" s="40"/>
      <c r="C272" s="41"/>
      <c r="D272" s="232" t="s">
        <v>157</v>
      </c>
      <c r="E272" s="41"/>
      <c r="F272" s="233" t="s">
        <v>1483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157</v>
      </c>
      <c r="AU272" s="18" t="s">
        <v>86</v>
      </c>
    </row>
    <row r="273" s="2" customFormat="1" ht="16.5" customHeight="1">
      <c r="A273" s="39"/>
      <c r="B273" s="40"/>
      <c r="C273" s="282" t="s">
        <v>562</v>
      </c>
      <c r="D273" s="282" t="s">
        <v>358</v>
      </c>
      <c r="E273" s="283" t="s">
        <v>1485</v>
      </c>
      <c r="F273" s="284" t="s">
        <v>1486</v>
      </c>
      <c r="G273" s="285" t="s">
        <v>234</v>
      </c>
      <c r="H273" s="286">
        <v>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42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425</v>
      </c>
      <c r="AT273" s="230" t="s">
        <v>358</v>
      </c>
      <c r="AU273" s="230" t="s">
        <v>86</v>
      </c>
      <c r="AY273" s="18" t="s">
        <v>145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14</v>
      </c>
      <c r="BK273" s="231">
        <f>ROUND(I273*H273,2)</f>
        <v>0</v>
      </c>
      <c r="BL273" s="18" t="s">
        <v>296</v>
      </c>
      <c r="BM273" s="230" t="s">
        <v>1487</v>
      </c>
    </row>
    <row r="274" s="2" customFormat="1">
      <c r="A274" s="39"/>
      <c r="B274" s="40"/>
      <c r="C274" s="41"/>
      <c r="D274" s="232" t="s">
        <v>157</v>
      </c>
      <c r="E274" s="41"/>
      <c r="F274" s="233" t="s">
        <v>1486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157</v>
      </c>
      <c r="AU274" s="18" t="s">
        <v>86</v>
      </c>
    </row>
    <row r="275" s="2" customFormat="1" ht="16.5" customHeight="1">
      <c r="A275" s="39"/>
      <c r="B275" s="40"/>
      <c r="C275" s="282" t="s">
        <v>568</v>
      </c>
      <c r="D275" s="282" t="s">
        <v>358</v>
      </c>
      <c r="E275" s="283" t="s">
        <v>1488</v>
      </c>
      <c r="F275" s="284" t="s">
        <v>1489</v>
      </c>
      <c r="G275" s="285" t="s">
        <v>1490</v>
      </c>
      <c r="H275" s="286">
        <v>4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425</v>
      </c>
      <c r="AT275" s="230" t="s">
        <v>358</v>
      </c>
      <c r="AU275" s="230" t="s">
        <v>86</v>
      </c>
      <c r="AY275" s="18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14</v>
      </c>
      <c r="BK275" s="231">
        <f>ROUND(I275*H275,2)</f>
        <v>0</v>
      </c>
      <c r="BL275" s="18" t="s">
        <v>296</v>
      </c>
      <c r="BM275" s="230" t="s">
        <v>1491</v>
      </c>
    </row>
    <row r="276" s="2" customFormat="1">
      <c r="A276" s="39"/>
      <c r="B276" s="40"/>
      <c r="C276" s="41"/>
      <c r="D276" s="232" t="s">
        <v>157</v>
      </c>
      <c r="E276" s="41"/>
      <c r="F276" s="233" t="s">
        <v>1489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157</v>
      </c>
      <c r="AU276" s="18" t="s">
        <v>86</v>
      </c>
    </row>
    <row r="277" s="2" customFormat="1" ht="33" customHeight="1">
      <c r="A277" s="39"/>
      <c r="B277" s="40"/>
      <c r="C277" s="282" t="s">
        <v>575</v>
      </c>
      <c r="D277" s="282" t="s">
        <v>358</v>
      </c>
      <c r="E277" s="283" t="s">
        <v>1492</v>
      </c>
      <c r="F277" s="284" t="s">
        <v>1493</v>
      </c>
      <c r="G277" s="285" t="s">
        <v>234</v>
      </c>
      <c r="H277" s="286">
        <v>4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42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425</v>
      </c>
      <c r="AT277" s="230" t="s">
        <v>358</v>
      </c>
      <c r="AU277" s="230" t="s">
        <v>86</v>
      </c>
      <c r="AY277" s="18" t="s">
        <v>145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14</v>
      </c>
      <c r="BK277" s="231">
        <f>ROUND(I277*H277,2)</f>
        <v>0</v>
      </c>
      <c r="BL277" s="18" t="s">
        <v>296</v>
      </c>
      <c r="BM277" s="230" t="s">
        <v>1494</v>
      </c>
    </row>
    <row r="278" s="2" customFormat="1">
      <c r="A278" s="39"/>
      <c r="B278" s="40"/>
      <c r="C278" s="41"/>
      <c r="D278" s="232" t="s">
        <v>157</v>
      </c>
      <c r="E278" s="41"/>
      <c r="F278" s="233" t="s">
        <v>1493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157</v>
      </c>
      <c r="AU278" s="18" t="s">
        <v>86</v>
      </c>
    </row>
    <row r="279" s="2" customFormat="1" ht="37.8" customHeight="1">
      <c r="A279" s="39"/>
      <c r="B279" s="40"/>
      <c r="C279" s="282" t="s">
        <v>581</v>
      </c>
      <c r="D279" s="282" t="s">
        <v>358</v>
      </c>
      <c r="E279" s="283" t="s">
        <v>1495</v>
      </c>
      <c r="F279" s="284" t="s">
        <v>1496</v>
      </c>
      <c r="G279" s="285" t="s">
        <v>234</v>
      </c>
      <c r="H279" s="286">
        <v>2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42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425</v>
      </c>
      <c r="AT279" s="230" t="s">
        <v>358</v>
      </c>
      <c r="AU279" s="230" t="s">
        <v>86</v>
      </c>
      <c r="AY279" s="18" t="s">
        <v>145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14</v>
      </c>
      <c r="BK279" s="231">
        <f>ROUND(I279*H279,2)</f>
        <v>0</v>
      </c>
      <c r="BL279" s="18" t="s">
        <v>296</v>
      </c>
      <c r="BM279" s="230" t="s">
        <v>1497</v>
      </c>
    </row>
    <row r="280" s="2" customFormat="1">
      <c r="A280" s="39"/>
      <c r="B280" s="40"/>
      <c r="C280" s="41"/>
      <c r="D280" s="232" t="s">
        <v>157</v>
      </c>
      <c r="E280" s="41"/>
      <c r="F280" s="233" t="s">
        <v>1496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157</v>
      </c>
      <c r="AU280" s="18" t="s">
        <v>86</v>
      </c>
    </row>
    <row r="281" s="2" customFormat="1" ht="24.15" customHeight="1">
      <c r="A281" s="39"/>
      <c r="B281" s="40"/>
      <c r="C281" s="282" t="s">
        <v>588</v>
      </c>
      <c r="D281" s="282" t="s">
        <v>358</v>
      </c>
      <c r="E281" s="283" t="s">
        <v>1498</v>
      </c>
      <c r="F281" s="284" t="s">
        <v>1499</v>
      </c>
      <c r="G281" s="285" t="s">
        <v>234</v>
      </c>
      <c r="H281" s="286">
        <v>1</v>
      </c>
      <c r="I281" s="287"/>
      <c r="J281" s="288">
        <f>ROUND(I281*H281,2)</f>
        <v>0</v>
      </c>
      <c r="K281" s="284" t="s">
        <v>1</v>
      </c>
      <c r="L281" s="289"/>
      <c r="M281" s="290" t="s">
        <v>1</v>
      </c>
      <c r="N281" s="291" t="s">
        <v>42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425</v>
      </c>
      <c r="AT281" s="230" t="s">
        <v>358</v>
      </c>
      <c r="AU281" s="230" t="s">
        <v>86</v>
      </c>
      <c r="AY281" s="18" t="s">
        <v>145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14</v>
      </c>
      <c r="BK281" s="231">
        <f>ROUND(I281*H281,2)</f>
        <v>0</v>
      </c>
      <c r="BL281" s="18" t="s">
        <v>296</v>
      </c>
      <c r="BM281" s="230" t="s">
        <v>1500</v>
      </c>
    </row>
    <row r="282" s="2" customFormat="1">
      <c r="A282" s="39"/>
      <c r="B282" s="40"/>
      <c r="C282" s="41"/>
      <c r="D282" s="232" t="s">
        <v>157</v>
      </c>
      <c r="E282" s="41"/>
      <c r="F282" s="233" t="s">
        <v>1499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157</v>
      </c>
      <c r="AU282" s="18" t="s">
        <v>86</v>
      </c>
    </row>
    <row r="283" s="2" customFormat="1" ht="21.75" customHeight="1">
      <c r="A283" s="39"/>
      <c r="B283" s="40"/>
      <c r="C283" s="219" t="s">
        <v>596</v>
      </c>
      <c r="D283" s="219" t="s">
        <v>150</v>
      </c>
      <c r="E283" s="220" t="s">
        <v>1501</v>
      </c>
      <c r="F283" s="221" t="s">
        <v>1502</v>
      </c>
      <c r="G283" s="222" t="s">
        <v>651</v>
      </c>
      <c r="H283" s="293"/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296</v>
      </c>
      <c r="AT283" s="230" t="s">
        <v>150</v>
      </c>
      <c r="AU283" s="230" t="s">
        <v>86</v>
      </c>
      <c r="AY283" s="18" t="s">
        <v>145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14</v>
      </c>
      <c r="BK283" s="231">
        <f>ROUND(I283*H283,2)</f>
        <v>0</v>
      </c>
      <c r="BL283" s="18" t="s">
        <v>296</v>
      </c>
      <c r="BM283" s="230" t="s">
        <v>1503</v>
      </c>
    </row>
    <row r="284" s="2" customFormat="1">
      <c r="A284" s="39"/>
      <c r="B284" s="40"/>
      <c r="C284" s="41"/>
      <c r="D284" s="232" t="s">
        <v>157</v>
      </c>
      <c r="E284" s="41"/>
      <c r="F284" s="233" t="s">
        <v>1502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157</v>
      </c>
      <c r="AU284" s="18" t="s">
        <v>86</v>
      </c>
    </row>
    <row r="285" s="12" customFormat="1" ht="22.8" customHeight="1">
      <c r="A285" s="12"/>
      <c r="B285" s="203"/>
      <c r="C285" s="204"/>
      <c r="D285" s="205" t="s">
        <v>76</v>
      </c>
      <c r="E285" s="217" t="s">
        <v>1504</v>
      </c>
      <c r="F285" s="217" t="s">
        <v>1505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SUM(P286:P305)</f>
        <v>0</v>
      </c>
      <c r="Q285" s="211"/>
      <c r="R285" s="212">
        <f>SUM(R286:R305)</f>
        <v>0</v>
      </c>
      <c r="S285" s="211"/>
      <c r="T285" s="213">
        <f>SUM(T286:T305)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14</v>
      </c>
      <c r="AT285" s="215" t="s">
        <v>76</v>
      </c>
      <c r="AU285" s="215" t="s">
        <v>14</v>
      </c>
      <c r="AY285" s="214" t="s">
        <v>145</v>
      </c>
      <c r="BK285" s="216">
        <f>SUM(BK286:BK305)</f>
        <v>0</v>
      </c>
    </row>
    <row r="286" s="2" customFormat="1" ht="33" customHeight="1">
      <c r="A286" s="39"/>
      <c r="B286" s="40"/>
      <c r="C286" s="219" t="s">
        <v>602</v>
      </c>
      <c r="D286" s="219" t="s">
        <v>150</v>
      </c>
      <c r="E286" s="220" t="s">
        <v>1506</v>
      </c>
      <c r="F286" s="221" t="s">
        <v>1507</v>
      </c>
      <c r="G286" s="222" t="s">
        <v>1312</v>
      </c>
      <c r="H286" s="223">
        <v>1</v>
      </c>
      <c r="I286" s="224"/>
      <c r="J286" s="225">
        <f>ROUND(I286*H286,2)</f>
        <v>0</v>
      </c>
      <c r="K286" s="221" t="s">
        <v>1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155</v>
      </c>
      <c r="AT286" s="230" t="s">
        <v>150</v>
      </c>
      <c r="AU286" s="230" t="s">
        <v>86</v>
      </c>
      <c r="AY286" s="18" t="s">
        <v>145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14</v>
      </c>
      <c r="BK286" s="231">
        <f>ROUND(I286*H286,2)</f>
        <v>0</v>
      </c>
      <c r="BL286" s="18" t="s">
        <v>155</v>
      </c>
      <c r="BM286" s="230" t="s">
        <v>1508</v>
      </c>
    </row>
    <row r="287" s="2" customFormat="1">
      <c r="A287" s="39"/>
      <c r="B287" s="40"/>
      <c r="C287" s="41"/>
      <c r="D287" s="232" t="s">
        <v>157</v>
      </c>
      <c r="E287" s="41"/>
      <c r="F287" s="233" t="s">
        <v>1507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157</v>
      </c>
      <c r="AU287" s="18" t="s">
        <v>86</v>
      </c>
    </row>
    <row r="288" s="2" customFormat="1" ht="21.75" customHeight="1">
      <c r="A288" s="39"/>
      <c r="B288" s="40"/>
      <c r="C288" s="219" t="s">
        <v>612</v>
      </c>
      <c r="D288" s="219" t="s">
        <v>150</v>
      </c>
      <c r="E288" s="220" t="s">
        <v>1509</v>
      </c>
      <c r="F288" s="221" t="s">
        <v>1510</v>
      </c>
      <c r="G288" s="222" t="s">
        <v>193</v>
      </c>
      <c r="H288" s="223">
        <v>1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155</v>
      </c>
      <c r="AT288" s="230" t="s">
        <v>150</v>
      </c>
      <c r="AU288" s="230" t="s">
        <v>86</v>
      </c>
      <c r="AY288" s="18" t="s">
        <v>145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14</v>
      </c>
      <c r="BK288" s="231">
        <f>ROUND(I288*H288,2)</f>
        <v>0</v>
      </c>
      <c r="BL288" s="18" t="s">
        <v>155</v>
      </c>
      <c r="BM288" s="230" t="s">
        <v>1511</v>
      </c>
    </row>
    <row r="289" s="2" customFormat="1">
      <c r="A289" s="39"/>
      <c r="B289" s="40"/>
      <c r="C289" s="41"/>
      <c r="D289" s="232" t="s">
        <v>157</v>
      </c>
      <c r="E289" s="41"/>
      <c r="F289" s="233" t="s">
        <v>1510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157</v>
      </c>
      <c r="AU289" s="18" t="s">
        <v>86</v>
      </c>
    </row>
    <row r="290" s="2" customFormat="1" ht="33" customHeight="1">
      <c r="A290" s="39"/>
      <c r="B290" s="40"/>
      <c r="C290" s="219" t="s">
        <v>620</v>
      </c>
      <c r="D290" s="219" t="s">
        <v>150</v>
      </c>
      <c r="E290" s="220" t="s">
        <v>1512</v>
      </c>
      <c r="F290" s="221" t="s">
        <v>1513</v>
      </c>
      <c r="G290" s="222" t="s">
        <v>234</v>
      </c>
      <c r="H290" s="223">
        <v>1</v>
      </c>
      <c r="I290" s="224"/>
      <c r="J290" s="225">
        <f>ROUND(I290*H290,2)</f>
        <v>0</v>
      </c>
      <c r="K290" s="221" t="s">
        <v>1</v>
      </c>
      <c r="L290" s="45"/>
      <c r="M290" s="226" t="s">
        <v>1</v>
      </c>
      <c r="N290" s="227" t="s">
        <v>42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155</v>
      </c>
      <c r="AT290" s="230" t="s">
        <v>150</v>
      </c>
      <c r="AU290" s="230" t="s">
        <v>86</v>
      </c>
      <c r="AY290" s="18" t="s">
        <v>145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14</v>
      </c>
      <c r="BK290" s="231">
        <f>ROUND(I290*H290,2)</f>
        <v>0</v>
      </c>
      <c r="BL290" s="18" t="s">
        <v>155</v>
      </c>
      <c r="BM290" s="230" t="s">
        <v>1514</v>
      </c>
    </row>
    <row r="291" s="2" customFormat="1">
      <c r="A291" s="39"/>
      <c r="B291" s="40"/>
      <c r="C291" s="41"/>
      <c r="D291" s="232" t="s">
        <v>157</v>
      </c>
      <c r="E291" s="41"/>
      <c r="F291" s="233" t="s">
        <v>1513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157</v>
      </c>
      <c r="AU291" s="18" t="s">
        <v>86</v>
      </c>
    </row>
    <row r="292" s="2" customFormat="1" ht="24.15" customHeight="1">
      <c r="A292" s="39"/>
      <c r="B292" s="40"/>
      <c r="C292" s="282" t="s">
        <v>627</v>
      </c>
      <c r="D292" s="282" t="s">
        <v>358</v>
      </c>
      <c r="E292" s="283" t="s">
        <v>1515</v>
      </c>
      <c r="F292" s="284" t="s">
        <v>1516</v>
      </c>
      <c r="G292" s="285" t="s">
        <v>234</v>
      </c>
      <c r="H292" s="286">
        <v>1</v>
      </c>
      <c r="I292" s="287"/>
      <c r="J292" s="288">
        <f>ROUND(I292*H292,2)</f>
        <v>0</v>
      </c>
      <c r="K292" s="284" t="s">
        <v>1</v>
      </c>
      <c r="L292" s="289"/>
      <c r="M292" s="290" t="s">
        <v>1</v>
      </c>
      <c r="N292" s="291" t="s">
        <v>42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216</v>
      </c>
      <c r="AT292" s="230" t="s">
        <v>358</v>
      </c>
      <c r="AU292" s="230" t="s">
        <v>86</v>
      </c>
      <c r="AY292" s="18" t="s">
        <v>145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14</v>
      </c>
      <c r="BK292" s="231">
        <f>ROUND(I292*H292,2)</f>
        <v>0</v>
      </c>
      <c r="BL292" s="18" t="s">
        <v>155</v>
      </c>
      <c r="BM292" s="230" t="s">
        <v>1517</v>
      </c>
    </row>
    <row r="293" s="2" customFormat="1">
      <c r="A293" s="39"/>
      <c r="B293" s="40"/>
      <c r="C293" s="41"/>
      <c r="D293" s="232" t="s">
        <v>157</v>
      </c>
      <c r="E293" s="41"/>
      <c r="F293" s="233" t="s">
        <v>1516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157</v>
      </c>
      <c r="AU293" s="18" t="s">
        <v>86</v>
      </c>
    </row>
    <row r="294" s="2" customFormat="1" ht="16.5" customHeight="1">
      <c r="A294" s="39"/>
      <c r="B294" s="40"/>
      <c r="C294" s="282" t="s">
        <v>631</v>
      </c>
      <c r="D294" s="282" t="s">
        <v>358</v>
      </c>
      <c r="E294" s="283" t="s">
        <v>1518</v>
      </c>
      <c r="F294" s="284" t="s">
        <v>1519</v>
      </c>
      <c r="G294" s="285" t="s">
        <v>234</v>
      </c>
      <c r="H294" s="286">
        <v>1</v>
      </c>
      <c r="I294" s="287"/>
      <c r="J294" s="288">
        <f>ROUND(I294*H294,2)</f>
        <v>0</v>
      </c>
      <c r="K294" s="284" t="s">
        <v>1</v>
      </c>
      <c r="L294" s="289"/>
      <c r="M294" s="290" t="s">
        <v>1</v>
      </c>
      <c r="N294" s="291" t="s">
        <v>42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216</v>
      </c>
      <c r="AT294" s="230" t="s">
        <v>358</v>
      </c>
      <c r="AU294" s="230" t="s">
        <v>86</v>
      </c>
      <c r="AY294" s="18" t="s">
        <v>145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14</v>
      </c>
      <c r="BK294" s="231">
        <f>ROUND(I294*H294,2)</f>
        <v>0</v>
      </c>
      <c r="BL294" s="18" t="s">
        <v>155</v>
      </c>
      <c r="BM294" s="230" t="s">
        <v>1520</v>
      </c>
    </row>
    <row r="295" s="2" customFormat="1">
      <c r="A295" s="39"/>
      <c r="B295" s="40"/>
      <c r="C295" s="41"/>
      <c r="D295" s="232" t="s">
        <v>157</v>
      </c>
      <c r="E295" s="41"/>
      <c r="F295" s="233" t="s">
        <v>1519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157</v>
      </c>
      <c r="AU295" s="18" t="s">
        <v>86</v>
      </c>
    </row>
    <row r="296" s="2" customFormat="1" ht="16.5" customHeight="1">
      <c r="A296" s="39"/>
      <c r="B296" s="40"/>
      <c r="C296" s="282" t="s">
        <v>639</v>
      </c>
      <c r="D296" s="282" t="s">
        <v>358</v>
      </c>
      <c r="E296" s="283" t="s">
        <v>1521</v>
      </c>
      <c r="F296" s="284" t="s">
        <v>1522</v>
      </c>
      <c r="G296" s="285" t="s">
        <v>193</v>
      </c>
      <c r="H296" s="286">
        <v>1</v>
      </c>
      <c r="I296" s="287"/>
      <c r="J296" s="288">
        <f>ROUND(I296*H296,2)</f>
        <v>0</v>
      </c>
      <c r="K296" s="284" t="s">
        <v>1</v>
      </c>
      <c r="L296" s="289"/>
      <c r="M296" s="290" t="s">
        <v>1</v>
      </c>
      <c r="N296" s="291" t="s">
        <v>42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216</v>
      </c>
      <c r="AT296" s="230" t="s">
        <v>358</v>
      </c>
      <c r="AU296" s="230" t="s">
        <v>86</v>
      </c>
      <c r="AY296" s="18" t="s">
        <v>145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14</v>
      </c>
      <c r="BK296" s="231">
        <f>ROUND(I296*H296,2)</f>
        <v>0</v>
      </c>
      <c r="BL296" s="18" t="s">
        <v>155</v>
      </c>
      <c r="BM296" s="230" t="s">
        <v>1523</v>
      </c>
    </row>
    <row r="297" s="2" customFormat="1">
      <c r="A297" s="39"/>
      <c r="B297" s="40"/>
      <c r="C297" s="41"/>
      <c r="D297" s="232" t="s">
        <v>157</v>
      </c>
      <c r="E297" s="41"/>
      <c r="F297" s="233" t="s">
        <v>1522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157</v>
      </c>
      <c r="AU297" s="18" t="s">
        <v>86</v>
      </c>
    </row>
    <row r="298" s="2" customFormat="1" ht="21.75" customHeight="1">
      <c r="A298" s="39"/>
      <c r="B298" s="40"/>
      <c r="C298" s="219" t="s">
        <v>648</v>
      </c>
      <c r="D298" s="219" t="s">
        <v>150</v>
      </c>
      <c r="E298" s="220" t="s">
        <v>1524</v>
      </c>
      <c r="F298" s="221" t="s">
        <v>1525</v>
      </c>
      <c r="G298" s="222" t="s">
        <v>234</v>
      </c>
      <c r="H298" s="223">
        <v>1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42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155</v>
      </c>
      <c r="AT298" s="230" t="s">
        <v>150</v>
      </c>
      <c r="AU298" s="230" t="s">
        <v>86</v>
      </c>
      <c r="AY298" s="18" t="s">
        <v>145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14</v>
      </c>
      <c r="BK298" s="231">
        <f>ROUND(I298*H298,2)</f>
        <v>0</v>
      </c>
      <c r="BL298" s="18" t="s">
        <v>155</v>
      </c>
      <c r="BM298" s="230" t="s">
        <v>1526</v>
      </c>
    </row>
    <row r="299" s="2" customFormat="1">
      <c r="A299" s="39"/>
      <c r="B299" s="40"/>
      <c r="C299" s="41"/>
      <c r="D299" s="232" t="s">
        <v>157</v>
      </c>
      <c r="E299" s="41"/>
      <c r="F299" s="233" t="s">
        <v>1525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157</v>
      </c>
      <c r="AU299" s="18" t="s">
        <v>86</v>
      </c>
    </row>
    <row r="300" s="2" customFormat="1" ht="21.75" customHeight="1">
      <c r="A300" s="39"/>
      <c r="B300" s="40"/>
      <c r="C300" s="219" t="s">
        <v>214</v>
      </c>
      <c r="D300" s="219" t="s">
        <v>150</v>
      </c>
      <c r="E300" s="220" t="s">
        <v>1527</v>
      </c>
      <c r="F300" s="221" t="s">
        <v>1528</v>
      </c>
      <c r="G300" s="222" t="s">
        <v>234</v>
      </c>
      <c r="H300" s="223">
        <v>1</v>
      </c>
      <c r="I300" s="224"/>
      <c r="J300" s="225">
        <f>ROUND(I300*H300,2)</f>
        <v>0</v>
      </c>
      <c r="K300" s="221" t="s">
        <v>1</v>
      </c>
      <c r="L300" s="45"/>
      <c r="M300" s="226" t="s">
        <v>1</v>
      </c>
      <c r="N300" s="227" t="s">
        <v>42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155</v>
      </c>
      <c r="AT300" s="230" t="s">
        <v>150</v>
      </c>
      <c r="AU300" s="230" t="s">
        <v>86</v>
      </c>
      <c r="AY300" s="18" t="s">
        <v>145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14</v>
      </c>
      <c r="BK300" s="231">
        <f>ROUND(I300*H300,2)</f>
        <v>0</v>
      </c>
      <c r="BL300" s="18" t="s">
        <v>155</v>
      </c>
      <c r="BM300" s="230" t="s">
        <v>1529</v>
      </c>
    </row>
    <row r="301" s="2" customFormat="1">
      <c r="A301" s="39"/>
      <c r="B301" s="40"/>
      <c r="C301" s="41"/>
      <c r="D301" s="232" t="s">
        <v>157</v>
      </c>
      <c r="E301" s="41"/>
      <c r="F301" s="233" t="s">
        <v>1528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157</v>
      </c>
      <c r="AU301" s="18" t="s">
        <v>86</v>
      </c>
    </row>
    <row r="302" s="2" customFormat="1" ht="21.75" customHeight="1">
      <c r="A302" s="39"/>
      <c r="B302" s="40"/>
      <c r="C302" s="219" t="s">
        <v>665</v>
      </c>
      <c r="D302" s="219" t="s">
        <v>150</v>
      </c>
      <c r="E302" s="220" t="s">
        <v>1530</v>
      </c>
      <c r="F302" s="221" t="s">
        <v>1531</v>
      </c>
      <c r="G302" s="222" t="s">
        <v>234</v>
      </c>
      <c r="H302" s="223">
        <v>1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155</v>
      </c>
      <c r="AT302" s="230" t="s">
        <v>150</v>
      </c>
      <c r="AU302" s="230" t="s">
        <v>86</v>
      </c>
      <c r="AY302" s="18" t="s">
        <v>145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14</v>
      </c>
      <c r="BK302" s="231">
        <f>ROUND(I302*H302,2)</f>
        <v>0</v>
      </c>
      <c r="BL302" s="18" t="s">
        <v>155</v>
      </c>
      <c r="BM302" s="230" t="s">
        <v>1532</v>
      </c>
    </row>
    <row r="303" s="2" customFormat="1">
      <c r="A303" s="39"/>
      <c r="B303" s="40"/>
      <c r="C303" s="41"/>
      <c r="D303" s="232" t="s">
        <v>157</v>
      </c>
      <c r="E303" s="41"/>
      <c r="F303" s="233" t="s">
        <v>1531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157</v>
      </c>
      <c r="AU303" s="18" t="s">
        <v>86</v>
      </c>
    </row>
    <row r="304" s="2" customFormat="1" ht="21.75" customHeight="1">
      <c r="A304" s="39"/>
      <c r="B304" s="40"/>
      <c r="C304" s="219" t="s">
        <v>673</v>
      </c>
      <c r="D304" s="219" t="s">
        <v>150</v>
      </c>
      <c r="E304" s="220" t="s">
        <v>1533</v>
      </c>
      <c r="F304" s="221" t="s">
        <v>1534</v>
      </c>
      <c r="G304" s="222" t="s">
        <v>651</v>
      </c>
      <c r="H304" s="293"/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42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155</v>
      </c>
      <c r="AT304" s="230" t="s">
        <v>150</v>
      </c>
      <c r="AU304" s="230" t="s">
        <v>86</v>
      </c>
      <c r="AY304" s="18" t="s">
        <v>145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14</v>
      </c>
      <c r="BK304" s="231">
        <f>ROUND(I304*H304,2)</f>
        <v>0</v>
      </c>
      <c r="BL304" s="18" t="s">
        <v>155</v>
      </c>
      <c r="BM304" s="230" t="s">
        <v>1535</v>
      </c>
    </row>
    <row r="305" s="2" customFormat="1">
      <c r="A305" s="39"/>
      <c r="B305" s="40"/>
      <c r="C305" s="41"/>
      <c r="D305" s="232" t="s">
        <v>157</v>
      </c>
      <c r="E305" s="41"/>
      <c r="F305" s="233" t="s">
        <v>1534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157</v>
      </c>
      <c r="AU305" s="18" t="s">
        <v>86</v>
      </c>
    </row>
    <row r="306" s="12" customFormat="1" ht="22.8" customHeight="1">
      <c r="A306" s="12"/>
      <c r="B306" s="203"/>
      <c r="C306" s="204"/>
      <c r="D306" s="205" t="s">
        <v>76</v>
      </c>
      <c r="E306" s="217" t="s">
        <v>1536</v>
      </c>
      <c r="F306" s="217" t="s">
        <v>1537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SUM(P307:P318)</f>
        <v>0</v>
      </c>
      <c r="Q306" s="211"/>
      <c r="R306" s="212">
        <f>SUM(R307:R318)</f>
        <v>0</v>
      </c>
      <c r="S306" s="211"/>
      <c r="T306" s="213">
        <f>SUM(T307:T318)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86</v>
      </c>
      <c r="AT306" s="215" t="s">
        <v>76</v>
      </c>
      <c r="AU306" s="215" t="s">
        <v>14</v>
      </c>
      <c r="AY306" s="214" t="s">
        <v>145</v>
      </c>
      <c r="BK306" s="216">
        <f>SUM(BK307:BK318)</f>
        <v>0</v>
      </c>
    </row>
    <row r="307" s="2" customFormat="1" ht="21.75" customHeight="1">
      <c r="A307" s="39"/>
      <c r="B307" s="40"/>
      <c r="C307" s="219" t="s">
        <v>349</v>
      </c>
      <c r="D307" s="219" t="s">
        <v>150</v>
      </c>
      <c r="E307" s="220" t="s">
        <v>1538</v>
      </c>
      <c r="F307" s="221" t="s">
        <v>1539</v>
      </c>
      <c r="G307" s="222" t="s">
        <v>193</v>
      </c>
      <c r="H307" s="223">
        <v>108.953</v>
      </c>
      <c r="I307" s="224"/>
      <c r="J307" s="225">
        <f>ROUND(I307*H307,2)</f>
        <v>0</v>
      </c>
      <c r="K307" s="221" t="s">
        <v>1</v>
      </c>
      <c r="L307" s="45"/>
      <c r="M307" s="226" t="s">
        <v>1</v>
      </c>
      <c r="N307" s="227" t="s">
        <v>42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296</v>
      </c>
      <c r="AT307" s="230" t="s">
        <v>150</v>
      </c>
      <c r="AU307" s="230" t="s">
        <v>86</v>
      </c>
      <c r="AY307" s="18" t="s">
        <v>145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14</v>
      </c>
      <c r="BK307" s="231">
        <f>ROUND(I307*H307,2)</f>
        <v>0</v>
      </c>
      <c r="BL307" s="18" t="s">
        <v>296</v>
      </c>
      <c r="BM307" s="230" t="s">
        <v>1540</v>
      </c>
    </row>
    <row r="308" s="2" customFormat="1">
      <c r="A308" s="39"/>
      <c r="B308" s="40"/>
      <c r="C308" s="41"/>
      <c r="D308" s="232" t="s">
        <v>157</v>
      </c>
      <c r="E308" s="41"/>
      <c r="F308" s="233" t="s">
        <v>1539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157</v>
      </c>
      <c r="AU308" s="18" t="s">
        <v>86</v>
      </c>
    </row>
    <row r="309" s="2" customFormat="1">
      <c r="A309" s="39"/>
      <c r="B309" s="40"/>
      <c r="C309" s="41"/>
      <c r="D309" s="232" t="s">
        <v>362</v>
      </c>
      <c r="E309" s="41"/>
      <c r="F309" s="292" t="s">
        <v>1329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362</v>
      </c>
      <c r="AU309" s="18" t="s">
        <v>86</v>
      </c>
    </row>
    <row r="310" s="14" customFormat="1">
      <c r="A310" s="14"/>
      <c r="B310" s="249"/>
      <c r="C310" s="250"/>
      <c r="D310" s="232" t="s">
        <v>161</v>
      </c>
      <c r="E310" s="251" t="s">
        <v>1</v>
      </c>
      <c r="F310" s="252" t="s">
        <v>1541</v>
      </c>
      <c r="G310" s="250"/>
      <c r="H310" s="253">
        <v>108.953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161</v>
      </c>
      <c r="AU310" s="259" t="s">
        <v>86</v>
      </c>
      <c r="AV310" s="14" t="s">
        <v>86</v>
      </c>
      <c r="AW310" s="14" t="s">
        <v>33</v>
      </c>
      <c r="AX310" s="14" t="s">
        <v>77</v>
      </c>
      <c r="AY310" s="259" t="s">
        <v>145</v>
      </c>
    </row>
    <row r="311" s="15" customFormat="1">
      <c r="A311" s="15"/>
      <c r="B311" s="260"/>
      <c r="C311" s="261"/>
      <c r="D311" s="232" t="s">
        <v>161</v>
      </c>
      <c r="E311" s="262" t="s">
        <v>1</v>
      </c>
      <c r="F311" s="263" t="s">
        <v>165</v>
      </c>
      <c r="G311" s="261"/>
      <c r="H311" s="264">
        <v>108.953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161</v>
      </c>
      <c r="AU311" s="270" t="s">
        <v>86</v>
      </c>
      <c r="AV311" s="15" t="s">
        <v>155</v>
      </c>
      <c r="AW311" s="15" t="s">
        <v>33</v>
      </c>
      <c r="AX311" s="15" t="s">
        <v>14</v>
      </c>
      <c r="AY311" s="270" t="s">
        <v>145</v>
      </c>
    </row>
    <row r="312" s="2" customFormat="1" ht="24.15" customHeight="1">
      <c r="A312" s="39"/>
      <c r="B312" s="40"/>
      <c r="C312" s="219" t="s">
        <v>687</v>
      </c>
      <c r="D312" s="219" t="s">
        <v>150</v>
      </c>
      <c r="E312" s="220" t="s">
        <v>1542</v>
      </c>
      <c r="F312" s="221" t="s">
        <v>1543</v>
      </c>
      <c r="G312" s="222" t="s">
        <v>193</v>
      </c>
      <c r="H312" s="223">
        <v>12</v>
      </c>
      <c r="I312" s="224"/>
      <c r="J312" s="225">
        <f>ROUND(I312*H312,2)</f>
        <v>0</v>
      </c>
      <c r="K312" s="221" t="s">
        <v>1</v>
      </c>
      <c r="L312" s="45"/>
      <c r="M312" s="226" t="s">
        <v>1</v>
      </c>
      <c r="N312" s="227" t="s">
        <v>42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296</v>
      </c>
      <c r="AT312" s="230" t="s">
        <v>150</v>
      </c>
      <c r="AU312" s="230" t="s">
        <v>86</v>
      </c>
      <c r="AY312" s="18" t="s">
        <v>145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14</v>
      </c>
      <c r="BK312" s="231">
        <f>ROUND(I312*H312,2)</f>
        <v>0</v>
      </c>
      <c r="BL312" s="18" t="s">
        <v>296</v>
      </c>
      <c r="BM312" s="230" t="s">
        <v>1544</v>
      </c>
    </row>
    <row r="313" s="2" customFormat="1">
      <c r="A313" s="39"/>
      <c r="B313" s="40"/>
      <c r="C313" s="41"/>
      <c r="D313" s="232" t="s">
        <v>157</v>
      </c>
      <c r="E313" s="41"/>
      <c r="F313" s="233" t="s">
        <v>1543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157</v>
      </c>
      <c r="AU313" s="18" t="s">
        <v>86</v>
      </c>
    </row>
    <row r="314" s="2" customFormat="1">
      <c r="A314" s="39"/>
      <c r="B314" s="40"/>
      <c r="C314" s="41"/>
      <c r="D314" s="232" t="s">
        <v>362</v>
      </c>
      <c r="E314" s="41"/>
      <c r="F314" s="292" t="s">
        <v>1329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362</v>
      </c>
      <c r="AU314" s="18" t="s">
        <v>86</v>
      </c>
    </row>
    <row r="315" s="14" customFormat="1">
      <c r="A315" s="14"/>
      <c r="B315" s="249"/>
      <c r="C315" s="250"/>
      <c r="D315" s="232" t="s">
        <v>161</v>
      </c>
      <c r="E315" s="251" t="s">
        <v>1</v>
      </c>
      <c r="F315" s="252" t="s">
        <v>8</v>
      </c>
      <c r="G315" s="250"/>
      <c r="H315" s="253">
        <v>12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161</v>
      </c>
      <c r="AU315" s="259" t="s">
        <v>86</v>
      </c>
      <c r="AV315" s="14" t="s">
        <v>86</v>
      </c>
      <c r="AW315" s="14" t="s">
        <v>33</v>
      </c>
      <c r="AX315" s="14" t="s">
        <v>77</v>
      </c>
      <c r="AY315" s="259" t="s">
        <v>145</v>
      </c>
    </row>
    <row r="316" s="15" customFormat="1">
      <c r="A316" s="15"/>
      <c r="B316" s="260"/>
      <c r="C316" s="261"/>
      <c r="D316" s="232" t="s">
        <v>161</v>
      </c>
      <c r="E316" s="262" t="s">
        <v>1</v>
      </c>
      <c r="F316" s="263" t="s">
        <v>165</v>
      </c>
      <c r="G316" s="261"/>
      <c r="H316" s="264">
        <v>12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161</v>
      </c>
      <c r="AU316" s="270" t="s">
        <v>86</v>
      </c>
      <c r="AV316" s="15" t="s">
        <v>155</v>
      </c>
      <c r="AW316" s="15" t="s">
        <v>33</v>
      </c>
      <c r="AX316" s="15" t="s">
        <v>14</v>
      </c>
      <c r="AY316" s="270" t="s">
        <v>145</v>
      </c>
    </row>
    <row r="317" s="2" customFormat="1" ht="21.75" customHeight="1">
      <c r="A317" s="39"/>
      <c r="B317" s="40"/>
      <c r="C317" s="219" t="s">
        <v>693</v>
      </c>
      <c r="D317" s="219" t="s">
        <v>150</v>
      </c>
      <c r="E317" s="220" t="s">
        <v>1545</v>
      </c>
      <c r="F317" s="221" t="s">
        <v>1546</v>
      </c>
      <c r="G317" s="222" t="s">
        <v>651</v>
      </c>
      <c r="H317" s="293"/>
      <c r="I317" s="224"/>
      <c r="J317" s="225">
        <f>ROUND(I317*H317,2)</f>
        <v>0</v>
      </c>
      <c r="K317" s="221" t="s">
        <v>1</v>
      </c>
      <c r="L317" s="45"/>
      <c r="M317" s="226" t="s">
        <v>1</v>
      </c>
      <c r="N317" s="227" t="s">
        <v>42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296</v>
      </c>
      <c r="AT317" s="230" t="s">
        <v>150</v>
      </c>
      <c r="AU317" s="230" t="s">
        <v>86</v>
      </c>
      <c r="AY317" s="18" t="s">
        <v>145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14</v>
      </c>
      <c r="BK317" s="231">
        <f>ROUND(I317*H317,2)</f>
        <v>0</v>
      </c>
      <c r="BL317" s="18" t="s">
        <v>296</v>
      </c>
      <c r="BM317" s="230" t="s">
        <v>1547</v>
      </c>
    </row>
    <row r="318" s="2" customFormat="1">
      <c r="A318" s="39"/>
      <c r="B318" s="40"/>
      <c r="C318" s="41"/>
      <c r="D318" s="232" t="s">
        <v>157</v>
      </c>
      <c r="E318" s="41"/>
      <c r="F318" s="233" t="s">
        <v>1546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157</v>
      </c>
      <c r="AU318" s="18" t="s">
        <v>86</v>
      </c>
    </row>
    <row r="319" s="12" customFormat="1" ht="22.8" customHeight="1">
      <c r="A319" s="12"/>
      <c r="B319" s="203"/>
      <c r="C319" s="204"/>
      <c r="D319" s="205" t="s">
        <v>76</v>
      </c>
      <c r="E319" s="217" t="s">
        <v>1548</v>
      </c>
      <c r="F319" s="217" t="s">
        <v>1549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SUM(P320:P327)</f>
        <v>0</v>
      </c>
      <c r="Q319" s="211"/>
      <c r="R319" s="212">
        <f>SUM(R320:R327)</f>
        <v>0</v>
      </c>
      <c r="S319" s="211"/>
      <c r="T319" s="21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86</v>
      </c>
      <c r="AT319" s="215" t="s">
        <v>76</v>
      </c>
      <c r="AU319" s="215" t="s">
        <v>14</v>
      </c>
      <c r="AY319" s="214" t="s">
        <v>145</v>
      </c>
      <c r="BK319" s="216">
        <f>SUM(BK320:BK327)</f>
        <v>0</v>
      </c>
    </row>
    <row r="320" s="2" customFormat="1" ht="24.15" customHeight="1">
      <c r="A320" s="39"/>
      <c r="B320" s="40"/>
      <c r="C320" s="219" t="s">
        <v>698</v>
      </c>
      <c r="D320" s="219" t="s">
        <v>150</v>
      </c>
      <c r="E320" s="220" t="s">
        <v>1550</v>
      </c>
      <c r="F320" s="221" t="s">
        <v>1551</v>
      </c>
      <c r="G320" s="222" t="s">
        <v>234</v>
      </c>
      <c r="H320" s="223">
        <v>2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42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296</v>
      </c>
      <c r="AT320" s="230" t="s">
        <v>150</v>
      </c>
      <c r="AU320" s="230" t="s">
        <v>86</v>
      </c>
      <c r="AY320" s="18" t="s">
        <v>145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14</v>
      </c>
      <c r="BK320" s="231">
        <f>ROUND(I320*H320,2)</f>
        <v>0</v>
      </c>
      <c r="BL320" s="18" t="s">
        <v>296</v>
      </c>
      <c r="BM320" s="230" t="s">
        <v>1552</v>
      </c>
    </row>
    <row r="321" s="2" customFormat="1">
      <c r="A321" s="39"/>
      <c r="B321" s="40"/>
      <c r="C321" s="41"/>
      <c r="D321" s="232" t="s">
        <v>157</v>
      </c>
      <c r="E321" s="41"/>
      <c r="F321" s="233" t="s">
        <v>1551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157</v>
      </c>
      <c r="AU321" s="18" t="s">
        <v>86</v>
      </c>
    </row>
    <row r="322" s="2" customFormat="1" ht="16.5" customHeight="1">
      <c r="A322" s="39"/>
      <c r="B322" s="40"/>
      <c r="C322" s="219" t="s">
        <v>704</v>
      </c>
      <c r="D322" s="219" t="s">
        <v>150</v>
      </c>
      <c r="E322" s="220" t="s">
        <v>1553</v>
      </c>
      <c r="F322" s="221" t="s">
        <v>1554</v>
      </c>
      <c r="G322" s="222" t="s">
        <v>234</v>
      </c>
      <c r="H322" s="223">
        <v>2</v>
      </c>
      <c r="I322" s="224"/>
      <c r="J322" s="225">
        <f>ROUND(I322*H322,2)</f>
        <v>0</v>
      </c>
      <c r="K322" s="221" t="s">
        <v>1</v>
      </c>
      <c r="L322" s="45"/>
      <c r="M322" s="226" t="s">
        <v>1</v>
      </c>
      <c r="N322" s="227" t="s">
        <v>42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296</v>
      </c>
      <c r="AT322" s="230" t="s">
        <v>150</v>
      </c>
      <c r="AU322" s="230" t="s">
        <v>86</v>
      </c>
      <c r="AY322" s="18" t="s">
        <v>145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14</v>
      </c>
      <c r="BK322" s="231">
        <f>ROUND(I322*H322,2)</f>
        <v>0</v>
      </c>
      <c r="BL322" s="18" t="s">
        <v>296</v>
      </c>
      <c r="BM322" s="230" t="s">
        <v>1555</v>
      </c>
    </row>
    <row r="323" s="2" customFormat="1">
      <c r="A323" s="39"/>
      <c r="B323" s="40"/>
      <c r="C323" s="41"/>
      <c r="D323" s="232" t="s">
        <v>157</v>
      </c>
      <c r="E323" s="41"/>
      <c r="F323" s="233" t="s">
        <v>1554</v>
      </c>
      <c r="G323" s="41"/>
      <c r="H323" s="41"/>
      <c r="I323" s="234"/>
      <c r="J323" s="41"/>
      <c r="K323" s="41"/>
      <c r="L323" s="45"/>
      <c r="M323" s="235"/>
      <c r="N323" s="23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157</v>
      </c>
      <c r="AU323" s="18" t="s">
        <v>86</v>
      </c>
    </row>
    <row r="324" s="2" customFormat="1" ht="16.5" customHeight="1">
      <c r="A324" s="39"/>
      <c r="B324" s="40"/>
      <c r="C324" s="282" t="s">
        <v>709</v>
      </c>
      <c r="D324" s="282" t="s">
        <v>358</v>
      </c>
      <c r="E324" s="283" t="s">
        <v>1556</v>
      </c>
      <c r="F324" s="284" t="s">
        <v>1557</v>
      </c>
      <c r="G324" s="285" t="s">
        <v>234</v>
      </c>
      <c r="H324" s="286">
        <v>4</v>
      </c>
      <c r="I324" s="287"/>
      <c r="J324" s="288">
        <f>ROUND(I324*H324,2)</f>
        <v>0</v>
      </c>
      <c r="K324" s="284" t="s">
        <v>1</v>
      </c>
      <c r="L324" s="289"/>
      <c r="M324" s="290" t="s">
        <v>1</v>
      </c>
      <c r="N324" s="291" t="s">
        <v>42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425</v>
      </c>
      <c r="AT324" s="230" t="s">
        <v>358</v>
      </c>
      <c r="AU324" s="230" t="s">
        <v>86</v>
      </c>
      <c r="AY324" s="18" t="s">
        <v>145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14</v>
      </c>
      <c r="BK324" s="231">
        <f>ROUND(I324*H324,2)</f>
        <v>0</v>
      </c>
      <c r="BL324" s="18" t="s">
        <v>296</v>
      </c>
      <c r="BM324" s="230" t="s">
        <v>1558</v>
      </c>
    </row>
    <row r="325" s="2" customFormat="1">
      <c r="A325" s="39"/>
      <c r="B325" s="40"/>
      <c r="C325" s="41"/>
      <c r="D325" s="232" t="s">
        <v>157</v>
      </c>
      <c r="E325" s="41"/>
      <c r="F325" s="233" t="s">
        <v>1557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157</v>
      </c>
      <c r="AU325" s="18" t="s">
        <v>86</v>
      </c>
    </row>
    <row r="326" s="2" customFormat="1" ht="16.5" customHeight="1">
      <c r="A326" s="39"/>
      <c r="B326" s="40"/>
      <c r="C326" s="219" t="s">
        <v>717</v>
      </c>
      <c r="D326" s="219" t="s">
        <v>150</v>
      </c>
      <c r="E326" s="220" t="s">
        <v>1559</v>
      </c>
      <c r="F326" s="221" t="s">
        <v>1560</v>
      </c>
      <c r="G326" s="222" t="s">
        <v>651</v>
      </c>
      <c r="H326" s="293"/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296</v>
      </c>
      <c r="AT326" s="230" t="s">
        <v>150</v>
      </c>
      <c r="AU326" s="230" t="s">
        <v>86</v>
      </c>
      <c r="AY326" s="18" t="s">
        <v>145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14</v>
      </c>
      <c r="BK326" s="231">
        <f>ROUND(I326*H326,2)</f>
        <v>0</v>
      </c>
      <c r="BL326" s="18" t="s">
        <v>296</v>
      </c>
      <c r="BM326" s="230" t="s">
        <v>1561</v>
      </c>
    </row>
    <row r="327" s="2" customFormat="1">
      <c r="A327" s="39"/>
      <c r="B327" s="40"/>
      <c r="C327" s="41"/>
      <c r="D327" s="232" t="s">
        <v>157</v>
      </c>
      <c r="E327" s="41"/>
      <c r="F327" s="233" t="s">
        <v>1560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157</v>
      </c>
      <c r="AU327" s="18" t="s">
        <v>86</v>
      </c>
    </row>
    <row r="328" s="12" customFormat="1" ht="22.8" customHeight="1">
      <c r="A328" s="12"/>
      <c r="B328" s="203"/>
      <c r="C328" s="204"/>
      <c r="D328" s="205" t="s">
        <v>76</v>
      </c>
      <c r="E328" s="217" t="s">
        <v>1562</v>
      </c>
      <c r="F328" s="217" t="s">
        <v>1563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SUM(P329:P336)</f>
        <v>0</v>
      </c>
      <c r="Q328" s="211"/>
      <c r="R328" s="212">
        <f>SUM(R329:R336)</f>
        <v>0</v>
      </c>
      <c r="S328" s="211"/>
      <c r="T328" s="213">
        <f>SUM(T329:T336)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86</v>
      </c>
      <c r="AT328" s="215" t="s">
        <v>76</v>
      </c>
      <c r="AU328" s="215" t="s">
        <v>14</v>
      </c>
      <c r="AY328" s="214" t="s">
        <v>145</v>
      </c>
      <c r="BK328" s="216">
        <f>SUM(BK329:BK336)</f>
        <v>0</v>
      </c>
    </row>
    <row r="329" s="2" customFormat="1" ht="16.5" customHeight="1">
      <c r="A329" s="39"/>
      <c r="B329" s="40"/>
      <c r="C329" s="219" t="s">
        <v>724</v>
      </c>
      <c r="D329" s="219" t="s">
        <v>150</v>
      </c>
      <c r="E329" s="220" t="s">
        <v>1564</v>
      </c>
      <c r="F329" s="221" t="s">
        <v>1565</v>
      </c>
      <c r="G329" s="222" t="s">
        <v>1490</v>
      </c>
      <c r="H329" s="223">
        <v>2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296</v>
      </c>
      <c r="AT329" s="230" t="s">
        <v>150</v>
      </c>
      <c r="AU329" s="230" t="s">
        <v>86</v>
      </c>
      <c r="AY329" s="18" t="s">
        <v>145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14</v>
      </c>
      <c r="BK329" s="231">
        <f>ROUND(I329*H329,2)</f>
        <v>0</v>
      </c>
      <c r="BL329" s="18" t="s">
        <v>296</v>
      </c>
      <c r="BM329" s="230" t="s">
        <v>1566</v>
      </c>
    </row>
    <row r="330" s="2" customFormat="1">
      <c r="A330" s="39"/>
      <c r="B330" s="40"/>
      <c r="C330" s="41"/>
      <c r="D330" s="232" t="s">
        <v>157</v>
      </c>
      <c r="E330" s="41"/>
      <c r="F330" s="233" t="s">
        <v>1565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157</v>
      </c>
      <c r="AU330" s="18" t="s">
        <v>86</v>
      </c>
    </row>
    <row r="331" s="2" customFormat="1" ht="16.5" customHeight="1">
      <c r="A331" s="39"/>
      <c r="B331" s="40"/>
      <c r="C331" s="282" t="s">
        <v>730</v>
      </c>
      <c r="D331" s="282" t="s">
        <v>358</v>
      </c>
      <c r="E331" s="283" t="s">
        <v>1567</v>
      </c>
      <c r="F331" s="284" t="s">
        <v>1568</v>
      </c>
      <c r="G331" s="285" t="s">
        <v>234</v>
      </c>
      <c r="H331" s="286">
        <v>2</v>
      </c>
      <c r="I331" s="287"/>
      <c r="J331" s="288">
        <f>ROUND(I331*H331,2)</f>
        <v>0</v>
      </c>
      <c r="K331" s="284" t="s">
        <v>1</v>
      </c>
      <c r="L331" s="289"/>
      <c r="M331" s="290" t="s">
        <v>1</v>
      </c>
      <c r="N331" s="291" t="s">
        <v>42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425</v>
      </c>
      <c r="AT331" s="230" t="s">
        <v>358</v>
      </c>
      <c r="AU331" s="230" t="s">
        <v>86</v>
      </c>
      <c r="AY331" s="18" t="s">
        <v>145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14</v>
      </c>
      <c r="BK331" s="231">
        <f>ROUND(I331*H331,2)</f>
        <v>0</v>
      </c>
      <c r="BL331" s="18" t="s">
        <v>296</v>
      </c>
      <c r="BM331" s="230" t="s">
        <v>1569</v>
      </c>
    </row>
    <row r="332" s="2" customFormat="1">
      <c r="A332" s="39"/>
      <c r="B332" s="40"/>
      <c r="C332" s="41"/>
      <c r="D332" s="232" t="s">
        <v>157</v>
      </c>
      <c r="E332" s="41"/>
      <c r="F332" s="233" t="s">
        <v>1568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157</v>
      </c>
      <c r="AU332" s="18" t="s">
        <v>86</v>
      </c>
    </row>
    <row r="333" s="2" customFormat="1" ht="21.75" customHeight="1">
      <c r="A333" s="39"/>
      <c r="B333" s="40"/>
      <c r="C333" s="219" t="s">
        <v>737</v>
      </c>
      <c r="D333" s="219" t="s">
        <v>150</v>
      </c>
      <c r="E333" s="220" t="s">
        <v>1570</v>
      </c>
      <c r="F333" s="221" t="s">
        <v>1571</v>
      </c>
      <c r="G333" s="222" t="s">
        <v>234</v>
      </c>
      <c r="H333" s="223">
        <v>2</v>
      </c>
      <c r="I333" s="224"/>
      <c r="J333" s="225">
        <f>ROUND(I333*H333,2)</f>
        <v>0</v>
      </c>
      <c r="K333" s="221" t="s">
        <v>1</v>
      </c>
      <c r="L333" s="45"/>
      <c r="M333" s="226" t="s">
        <v>1</v>
      </c>
      <c r="N333" s="227" t="s">
        <v>42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296</v>
      </c>
      <c r="AT333" s="230" t="s">
        <v>150</v>
      </c>
      <c r="AU333" s="230" t="s">
        <v>86</v>
      </c>
      <c r="AY333" s="18" t="s">
        <v>145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14</v>
      </c>
      <c r="BK333" s="231">
        <f>ROUND(I333*H333,2)</f>
        <v>0</v>
      </c>
      <c r="BL333" s="18" t="s">
        <v>296</v>
      </c>
      <c r="BM333" s="230" t="s">
        <v>1572</v>
      </c>
    </row>
    <row r="334" s="2" customFormat="1">
      <c r="A334" s="39"/>
      <c r="B334" s="40"/>
      <c r="C334" s="41"/>
      <c r="D334" s="232" t="s">
        <v>157</v>
      </c>
      <c r="E334" s="41"/>
      <c r="F334" s="233" t="s">
        <v>1571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157</v>
      </c>
      <c r="AU334" s="18" t="s">
        <v>86</v>
      </c>
    </row>
    <row r="335" s="2" customFormat="1" ht="16.5" customHeight="1">
      <c r="A335" s="39"/>
      <c r="B335" s="40"/>
      <c r="C335" s="219" t="s">
        <v>742</v>
      </c>
      <c r="D335" s="219" t="s">
        <v>150</v>
      </c>
      <c r="E335" s="220" t="s">
        <v>1573</v>
      </c>
      <c r="F335" s="221" t="s">
        <v>1574</v>
      </c>
      <c r="G335" s="222" t="s">
        <v>651</v>
      </c>
      <c r="H335" s="293"/>
      <c r="I335" s="224"/>
      <c r="J335" s="225">
        <f>ROUND(I335*H335,2)</f>
        <v>0</v>
      </c>
      <c r="K335" s="221" t="s">
        <v>1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296</v>
      </c>
      <c r="AT335" s="230" t="s">
        <v>150</v>
      </c>
      <c r="AU335" s="230" t="s">
        <v>86</v>
      </c>
      <c r="AY335" s="18" t="s">
        <v>145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14</v>
      </c>
      <c r="BK335" s="231">
        <f>ROUND(I335*H335,2)</f>
        <v>0</v>
      </c>
      <c r="BL335" s="18" t="s">
        <v>296</v>
      </c>
      <c r="BM335" s="230" t="s">
        <v>1575</v>
      </c>
    </row>
    <row r="336" s="2" customFormat="1">
      <c r="A336" s="39"/>
      <c r="B336" s="40"/>
      <c r="C336" s="41"/>
      <c r="D336" s="232" t="s">
        <v>157</v>
      </c>
      <c r="E336" s="41"/>
      <c r="F336" s="233" t="s">
        <v>1574</v>
      </c>
      <c r="G336" s="41"/>
      <c r="H336" s="41"/>
      <c r="I336" s="234"/>
      <c r="J336" s="41"/>
      <c r="K336" s="41"/>
      <c r="L336" s="45"/>
      <c r="M336" s="297"/>
      <c r="N336" s="298"/>
      <c r="O336" s="299"/>
      <c r="P336" s="299"/>
      <c r="Q336" s="299"/>
      <c r="R336" s="299"/>
      <c r="S336" s="299"/>
      <c r="T336" s="300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157</v>
      </c>
      <c r="AU336" s="18" t="s">
        <v>86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4d0KSBfyZzBSN0fnzboeg93LvXN9E28k4dwUKSzZd2on88sCSZTxLTZh6It5+TupyZTb9N0lbDCFB9V4M+VtlQ==" hashValue="q7PpnVyaxJS9oaoF6ljv/Nfri6BaZJdSmzIzdAKd19WZKfXbUbtLfdxyqISkThR3Swd23i6tAOLDg8KXYVWc0Q==" algorithmName="SHA-512" password="CC35"/>
  <autoFilter ref="C124:K3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239" r:id="rId1" display="https://podminky.urs.cz/item/CS_URS_2025_01/725310823"/>
    <hyperlink ref="F242" r:id="rId2" display="https://podminky.urs.cz/item/CS_URS_2025_01/7253308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ROUND((SUM(BE120:BE337)),  2)</f>
        <v>0</v>
      </c>
      <c r="G33" s="39"/>
      <c r="H33" s="39"/>
      <c r="I33" s="156">
        <v>0.20999999999999999</v>
      </c>
      <c r="J33" s="155">
        <f>ROUND(((SUM(BE120:BE337))*I33),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ROUND((SUM(BF120:BF337)),  2)</f>
        <v>0</v>
      </c>
      <c r="G34" s="39"/>
      <c r="H34" s="39"/>
      <c r="I34" s="156">
        <v>0.12</v>
      </c>
      <c r="J34" s="155">
        <f>ROUND(((SUM(BF120:BF337))*I34),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ROUND((SUM(BG120:BG337)),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ROUND((SUM(BH120:BH337)),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ROUND((SUM(BI120:BI337)),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9. 5. 2025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1577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1578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1579</v>
      </c>
      <c r="E99" s="183"/>
      <c r="F99" s="183"/>
      <c r="G99" s="183"/>
      <c r="H99" s="183"/>
      <c r="I99" s="183"/>
      <c r="J99" s="184">
        <f>J309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1580</v>
      </c>
      <c r="E100" s="183"/>
      <c r="F100" s="183"/>
      <c r="G100" s="183"/>
      <c r="H100" s="183"/>
      <c r="I100" s="183"/>
      <c r="J100" s="184">
        <f>J325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Náměstí Hrdinů 6 - POLIKLINIKA B 1.NP ordinace a soc. zařízení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1.3 - Elektroinstalace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Krnov, Nám. Hrdinů 6</v>
      </c>
      <c r="G114" s="41"/>
      <c r="H114" s="41"/>
      <c r="I114" s="33" t="s">
        <v>22</v>
      </c>
      <c r="J114" s="80" t="str">
        <f>IF(J12="","",J12)</f>
        <v>9. 5. 2025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Krnov</v>
      </c>
      <c r="G116" s="41"/>
      <c r="H116" s="41"/>
      <c r="I116" s="33" t="s">
        <v>32</v>
      </c>
      <c r="J116" s="37" t="str">
        <f>E21</f>
        <v>Město Krnov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34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131</v>
      </c>
      <c r="D119" s="195" t="s">
        <v>62</v>
      </c>
      <c r="E119" s="195" t="s">
        <v>58</v>
      </c>
      <c r="F119" s="195" t="s">
        <v>59</v>
      </c>
      <c r="G119" s="195" t="s">
        <v>132</v>
      </c>
      <c r="H119" s="195" t="s">
        <v>133</v>
      </c>
      <c r="I119" s="195" t="s">
        <v>134</v>
      </c>
      <c r="J119" s="195" t="s">
        <v>101</v>
      </c>
      <c r="K119" s="196" t="s">
        <v>135</v>
      </c>
      <c r="L119" s="197"/>
      <c r="M119" s="101" t="s">
        <v>1</v>
      </c>
      <c r="N119" s="102" t="s">
        <v>41</v>
      </c>
      <c r="O119" s="102" t="s">
        <v>136</v>
      </c>
      <c r="P119" s="102" t="s">
        <v>137</v>
      </c>
      <c r="Q119" s="102" t="s">
        <v>138</v>
      </c>
      <c r="R119" s="102" t="s">
        <v>139</v>
      </c>
      <c r="S119" s="102" t="s">
        <v>140</v>
      </c>
      <c r="T119" s="103" t="s">
        <v>141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142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P121+P130+P309+P325</f>
        <v>0</v>
      </c>
      <c r="Q120" s="105"/>
      <c r="R120" s="200">
        <f>R121+R130+R309+R325</f>
        <v>0</v>
      </c>
      <c r="S120" s="105"/>
      <c r="T120" s="201">
        <f>T121+T130+T309+T325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103</v>
      </c>
      <c r="BK120" s="202">
        <f>BK121+BK130+BK309+BK325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1581</v>
      </c>
      <c r="F121" s="206" t="s">
        <v>1582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SUM(P122:P129)</f>
        <v>0</v>
      </c>
      <c r="Q121" s="211"/>
      <c r="R121" s="212">
        <f>SUM(R122:R129)</f>
        <v>0</v>
      </c>
      <c r="S121" s="211"/>
      <c r="T121" s="213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14</v>
      </c>
      <c r="AT121" s="215" t="s">
        <v>76</v>
      </c>
      <c r="AU121" s="215" t="s">
        <v>77</v>
      </c>
      <c r="AY121" s="214" t="s">
        <v>145</v>
      </c>
      <c r="BK121" s="216">
        <f>SUM(BK122:BK129)</f>
        <v>0</v>
      </c>
    </row>
    <row r="122" s="2" customFormat="1" ht="16.5" customHeight="1">
      <c r="A122" s="39"/>
      <c r="B122" s="40"/>
      <c r="C122" s="219" t="s">
        <v>14</v>
      </c>
      <c r="D122" s="219" t="s">
        <v>150</v>
      </c>
      <c r="E122" s="220" t="s">
        <v>1583</v>
      </c>
      <c r="F122" s="221" t="s">
        <v>1584</v>
      </c>
      <c r="G122" s="222" t="s">
        <v>1490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155</v>
      </c>
      <c r="AT122" s="230" t="s">
        <v>150</v>
      </c>
      <c r="AU122" s="230" t="s">
        <v>14</v>
      </c>
      <c r="AY122" s="18" t="s">
        <v>145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14</v>
      </c>
      <c r="BK122" s="231">
        <f>ROUND(I122*H122,2)</f>
        <v>0</v>
      </c>
      <c r="BL122" s="18" t="s">
        <v>155</v>
      </c>
      <c r="BM122" s="230" t="s">
        <v>1585</v>
      </c>
    </row>
    <row r="123" s="2" customFormat="1">
      <c r="A123" s="39"/>
      <c r="B123" s="40"/>
      <c r="C123" s="41"/>
      <c r="D123" s="232" t="s">
        <v>157</v>
      </c>
      <c r="E123" s="41"/>
      <c r="F123" s="233" t="s">
        <v>1584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157</v>
      </c>
      <c r="AU123" s="18" t="s">
        <v>14</v>
      </c>
    </row>
    <row r="124" s="2" customFormat="1">
      <c r="A124" s="39"/>
      <c r="B124" s="40"/>
      <c r="C124" s="41"/>
      <c r="D124" s="232" t="s">
        <v>362</v>
      </c>
      <c r="E124" s="41"/>
      <c r="F124" s="292" t="s">
        <v>1586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362</v>
      </c>
      <c r="AU124" s="18" t="s">
        <v>14</v>
      </c>
    </row>
    <row r="125" s="2" customFormat="1" ht="16.5" customHeight="1">
      <c r="A125" s="39"/>
      <c r="B125" s="40"/>
      <c r="C125" s="219" t="s">
        <v>86</v>
      </c>
      <c r="D125" s="219" t="s">
        <v>150</v>
      </c>
      <c r="E125" s="220" t="s">
        <v>1587</v>
      </c>
      <c r="F125" s="221" t="s">
        <v>1584</v>
      </c>
      <c r="G125" s="222" t="s">
        <v>1490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155</v>
      </c>
      <c r="AT125" s="230" t="s">
        <v>150</v>
      </c>
      <c r="AU125" s="230" t="s">
        <v>14</v>
      </c>
      <c r="AY125" s="18" t="s">
        <v>145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14</v>
      </c>
      <c r="BK125" s="231">
        <f>ROUND(I125*H125,2)</f>
        <v>0</v>
      </c>
      <c r="BL125" s="18" t="s">
        <v>155</v>
      </c>
      <c r="BM125" s="230" t="s">
        <v>1588</v>
      </c>
    </row>
    <row r="126" s="2" customFormat="1">
      <c r="A126" s="39"/>
      <c r="B126" s="40"/>
      <c r="C126" s="41"/>
      <c r="D126" s="232" t="s">
        <v>157</v>
      </c>
      <c r="E126" s="41"/>
      <c r="F126" s="233" t="s">
        <v>1584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157</v>
      </c>
      <c r="AU126" s="18" t="s">
        <v>14</v>
      </c>
    </row>
    <row r="127" s="2" customFormat="1">
      <c r="A127" s="39"/>
      <c r="B127" s="40"/>
      <c r="C127" s="41"/>
      <c r="D127" s="232" t="s">
        <v>362</v>
      </c>
      <c r="E127" s="41"/>
      <c r="F127" s="292" t="s">
        <v>1589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362</v>
      </c>
      <c r="AU127" s="18" t="s">
        <v>14</v>
      </c>
    </row>
    <row r="128" s="2" customFormat="1" ht="16.5" customHeight="1">
      <c r="A128" s="39"/>
      <c r="B128" s="40"/>
      <c r="C128" s="219" t="s">
        <v>146</v>
      </c>
      <c r="D128" s="219" t="s">
        <v>150</v>
      </c>
      <c r="E128" s="220" t="s">
        <v>1590</v>
      </c>
      <c r="F128" s="221" t="s">
        <v>1591</v>
      </c>
      <c r="G128" s="222" t="s">
        <v>651</v>
      </c>
      <c r="H128" s="293"/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155</v>
      </c>
      <c r="AT128" s="230" t="s">
        <v>150</v>
      </c>
      <c r="AU128" s="230" t="s">
        <v>14</v>
      </c>
      <c r="AY128" s="18" t="s">
        <v>145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14</v>
      </c>
      <c r="BK128" s="231">
        <f>ROUND(I128*H128,2)</f>
        <v>0</v>
      </c>
      <c r="BL128" s="18" t="s">
        <v>155</v>
      </c>
      <c r="BM128" s="230" t="s">
        <v>1592</v>
      </c>
    </row>
    <row r="129" s="2" customFormat="1">
      <c r="A129" s="39"/>
      <c r="B129" s="40"/>
      <c r="C129" s="41"/>
      <c r="D129" s="232" t="s">
        <v>157</v>
      </c>
      <c r="E129" s="41"/>
      <c r="F129" s="233" t="s">
        <v>1591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14</v>
      </c>
    </row>
    <row r="130" s="12" customFormat="1" ht="25.92" customHeight="1">
      <c r="A130" s="12"/>
      <c r="B130" s="203"/>
      <c r="C130" s="204"/>
      <c r="D130" s="205" t="s">
        <v>76</v>
      </c>
      <c r="E130" s="206" t="s">
        <v>1593</v>
      </c>
      <c r="F130" s="206" t="s">
        <v>1594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SUM(P131:P308)</f>
        <v>0</v>
      </c>
      <c r="Q130" s="211"/>
      <c r="R130" s="212">
        <f>SUM(R131:R308)</f>
        <v>0</v>
      </c>
      <c r="S130" s="211"/>
      <c r="T130" s="213">
        <f>SUM(T131:T308)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14</v>
      </c>
      <c r="AT130" s="215" t="s">
        <v>76</v>
      </c>
      <c r="AU130" s="215" t="s">
        <v>77</v>
      </c>
      <c r="AY130" s="214" t="s">
        <v>145</v>
      </c>
      <c r="BK130" s="216">
        <f>SUM(BK131:BK308)</f>
        <v>0</v>
      </c>
    </row>
    <row r="131" s="2" customFormat="1" ht="16.5" customHeight="1">
      <c r="A131" s="39"/>
      <c r="B131" s="40"/>
      <c r="C131" s="282" t="s">
        <v>155</v>
      </c>
      <c r="D131" s="282" t="s">
        <v>358</v>
      </c>
      <c r="E131" s="283" t="s">
        <v>1595</v>
      </c>
      <c r="F131" s="284" t="s">
        <v>1596</v>
      </c>
      <c r="G131" s="285" t="s">
        <v>1490</v>
      </c>
      <c r="H131" s="286">
        <v>7</v>
      </c>
      <c r="I131" s="287"/>
      <c r="J131" s="288">
        <f>ROUND(I131*H131,2)</f>
        <v>0</v>
      </c>
      <c r="K131" s="284" t="s">
        <v>1</v>
      </c>
      <c r="L131" s="289"/>
      <c r="M131" s="290" t="s">
        <v>1</v>
      </c>
      <c r="N131" s="291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216</v>
      </c>
      <c r="AT131" s="230" t="s">
        <v>358</v>
      </c>
      <c r="AU131" s="230" t="s">
        <v>14</v>
      </c>
      <c r="AY131" s="18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14</v>
      </c>
      <c r="BK131" s="231">
        <f>ROUND(I131*H131,2)</f>
        <v>0</v>
      </c>
      <c r="BL131" s="18" t="s">
        <v>155</v>
      </c>
      <c r="BM131" s="230" t="s">
        <v>1597</v>
      </c>
    </row>
    <row r="132" s="2" customFormat="1">
      <c r="A132" s="39"/>
      <c r="B132" s="40"/>
      <c r="C132" s="41"/>
      <c r="D132" s="232" t="s">
        <v>157</v>
      </c>
      <c r="E132" s="41"/>
      <c r="F132" s="233" t="s">
        <v>1596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157</v>
      </c>
      <c r="AU132" s="18" t="s">
        <v>14</v>
      </c>
    </row>
    <row r="133" s="2" customFormat="1">
      <c r="A133" s="39"/>
      <c r="B133" s="40"/>
      <c r="C133" s="41"/>
      <c r="D133" s="232" t="s">
        <v>362</v>
      </c>
      <c r="E133" s="41"/>
      <c r="F133" s="292" t="s">
        <v>1598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362</v>
      </c>
      <c r="AU133" s="18" t="s">
        <v>14</v>
      </c>
    </row>
    <row r="134" s="2" customFormat="1" ht="16.5" customHeight="1">
      <c r="A134" s="39"/>
      <c r="B134" s="40"/>
      <c r="C134" s="282" t="s">
        <v>190</v>
      </c>
      <c r="D134" s="282" t="s">
        <v>358</v>
      </c>
      <c r="E134" s="283" t="s">
        <v>1599</v>
      </c>
      <c r="F134" s="284" t="s">
        <v>1600</v>
      </c>
      <c r="G134" s="285" t="s">
        <v>1490</v>
      </c>
      <c r="H134" s="286">
        <v>14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216</v>
      </c>
      <c r="AT134" s="230" t="s">
        <v>358</v>
      </c>
      <c r="AU134" s="230" t="s">
        <v>14</v>
      </c>
      <c r="AY134" s="18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14</v>
      </c>
      <c r="BK134" s="231">
        <f>ROUND(I134*H134,2)</f>
        <v>0</v>
      </c>
      <c r="BL134" s="18" t="s">
        <v>155</v>
      </c>
      <c r="BM134" s="230" t="s">
        <v>1601</v>
      </c>
    </row>
    <row r="135" s="2" customFormat="1">
      <c r="A135" s="39"/>
      <c r="B135" s="40"/>
      <c r="C135" s="41"/>
      <c r="D135" s="232" t="s">
        <v>157</v>
      </c>
      <c r="E135" s="41"/>
      <c r="F135" s="233" t="s">
        <v>1600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157</v>
      </c>
      <c r="AU135" s="18" t="s">
        <v>14</v>
      </c>
    </row>
    <row r="136" s="2" customFormat="1">
      <c r="A136" s="39"/>
      <c r="B136" s="40"/>
      <c r="C136" s="41"/>
      <c r="D136" s="232" t="s">
        <v>362</v>
      </c>
      <c r="E136" s="41"/>
      <c r="F136" s="292" t="s">
        <v>1602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362</v>
      </c>
      <c r="AU136" s="18" t="s">
        <v>14</v>
      </c>
    </row>
    <row r="137" s="2" customFormat="1" ht="16.5" customHeight="1">
      <c r="A137" s="39"/>
      <c r="B137" s="40"/>
      <c r="C137" s="282" t="s">
        <v>198</v>
      </c>
      <c r="D137" s="282" t="s">
        <v>358</v>
      </c>
      <c r="E137" s="283" t="s">
        <v>1603</v>
      </c>
      <c r="F137" s="284" t="s">
        <v>1604</v>
      </c>
      <c r="G137" s="285" t="s">
        <v>1490</v>
      </c>
      <c r="H137" s="286">
        <v>3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216</v>
      </c>
      <c r="AT137" s="230" t="s">
        <v>358</v>
      </c>
      <c r="AU137" s="230" t="s">
        <v>14</v>
      </c>
      <c r="AY137" s="18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14</v>
      </c>
      <c r="BK137" s="231">
        <f>ROUND(I137*H137,2)</f>
        <v>0</v>
      </c>
      <c r="BL137" s="18" t="s">
        <v>155</v>
      </c>
      <c r="BM137" s="230" t="s">
        <v>1605</v>
      </c>
    </row>
    <row r="138" s="2" customFormat="1">
      <c r="A138" s="39"/>
      <c r="B138" s="40"/>
      <c r="C138" s="41"/>
      <c r="D138" s="232" t="s">
        <v>157</v>
      </c>
      <c r="E138" s="41"/>
      <c r="F138" s="233" t="s">
        <v>1604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157</v>
      </c>
      <c r="AU138" s="18" t="s">
        <v>14</v>
      </c>
    </row>
    <row r="139" s="2" customFormat="1">
      <c r="A139" s="39"/>
      <c r="B139" s="40"/>
      <c r="C139" s="41"/>
      <c r="D139" s="232" t="s">
        <v>362</v>
      </c>
      <c r="E139" s="41"/>
      <c r="F139" s="292" t="s">
        <v>1606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362</v>
      </c>
      <c r="AU139" s="18" t="s">
        <v>14</v>
      </c>
    </row>
    <row r="140" s="2" customFormat="1" ht="16.5" customHeight="1">
      <c r="A140" s="39"/>
      <c r="B140" s="40"/>
      <c r="C140" s="282" t="s">
        <v>205</v>
      </c>
      <c r="D140" s="282" t="s">
        <v>358</v>
      </c>
      <c r="E140" s="283" t="s">
        <v>1607</v>
      </c>
      <c r="F140" s="284" t="s">
        <v>1608</v>
      </c>
      <c r="G140" s="285" t="s">
        <v>1490</v>
      </c>
      <c r="H140" s="286">
        <v>1</v>
      </c>
      <c r="I140" s="287"/>
      <c r="J140" s="288">
        <f>ROUND(I140*H140,2)</f>
        <v>0</v>
      </c>
      <c r="K140" s="284" t="s">
        <v>1</v>
      </c>
      <c r="L140" s="289"/>
      <c r="M140" s="290" t="s">
        <v>1</v>
      </c>
      <c r="N140" s="291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216</v>
      </c>
      <c r="AT140" s="230" t="s">
        <v>358</v>
      </c>
      <c r="AU140" s="230" t="s">
        <v>14</v>
      </c>
      <c r="AY140" s="18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14</v>
      </c>
      <c r="BK140" s="231">
        <f>ROUND(I140*H140,2)</f>
        <v>0</v>
      </c>
      <c r="BL140" s="18" t="s">
        <v>155</v>
      </c>
      <c r="BM140" s="230" t="s">
        <v>1609</v>
      </c>
    </row>
    <row r="141" s="2" customFormat="1">
      <c r="A141" s="39"/>
      <c r="B141" s="40"/>
      <c r="C141" s="41"/>
      <c r="D141" s="232" t="s">
        <v>157</v>
      </c>
      <c r="E141" s="41"/>
      <c r="F141" s="233" t="s">
        <v>1608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14</v>
      </c>
    </row>
    <row r="142" s="2" customFormat="1">
      <c r="A142" s="39"/>
      <c r="B142" s="40"/>
      <c r="C142" s="41"/>
      <c r="D142" s="232" t="s">
        <v>362</v>
      </c>
      <c r="E142" s="41"/>
      <c r="F142" s="292" t="s">
        <v>1610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362</v>
      </c>
      <c r="AU142" s="18" t="s">
        <v>14</v>
      </c>
    </row>
    <row r="143" s="2" customFormat="1" ht="16.5" customHeight="1">
      <c r="A143" s="39"/>
      <c r="B143" s="40"/>
      <c r="C143" s="282" t="s">
        <v>216</v>
      </c>
      <c r="D143" s="282" t="s">
        <v>358</v>
      </c>
      <c r="E143" s="283" t="s">
        <v>1611</v>
      </c>
      <c r="F143" s="284" t="s">
        <v>1612</v>
      </c>
      <c r="G143" s="285" t="s">
        <v>1490</v>
      </c>
      <c r="H143" s="286">
        <v>6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216</v>
      </c>
      <c r="AT143" s="230" t="s">
        <v>358</v>
      </c>
      <c r="AU143" s="230" t="s">
        <v>14</v>
      </c>
      <c r="AY143" s="18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14</v>
      </c>
      <c r="BK143" s="231">
        <f>ROUND(I143*H143,2)</f>
        <v>0</v>
      </c>
      <c r="BL143" s="18" t="s">
        <v>155</v>
      </c>
      <c r="BM143" s="230" t="s">
        <v>1613</v>
      </c>
    </row>
    <row r="144" s="2" customFormat="1">
      <c r="A144" s="39"/>
      <c r="B144" s="40"/>
      <c r="C144" s="41"/>
      <c r="D144" s="232" t="s">
        <v>157</v>
      </c>
      <c r="E144" s="41"/>
      <c r="F144" s="233" t="s">
        <v>1612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157</v>
      </c>
      <c r="AU144" s="18" t="s">
        <v>14</v>
      </c>
    </row>
    <row r="145" s="2" customFormat="1">
      <c r="A145" s="39"/>
      <c r="B145" s="40"/>
      <c r="C145" s="41"/>
      <c r="D145" s="232" t="s">
        <v>362</v>
      </c>
      <c r="E145" s="41"/>
      <c r="F145" s="292" t="s">
        <v>1614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362</v>
      </c>
      <c r="AU145" s="18" t="s">
        <v>14</v>
      </c>
    </row>
    <row r="146" s="2" customFormat="1" ht="16.5" customHeight="1">
      <c r="A146" s="39"/>
      <c r="B146" s="40"/>
      <c r="C146" s="282" t="s">
        <v>224</v>
      </c>
      <c r="D146" s="282" t="s">
        <v>358</v>
      </c>
      <c r="E146" s="283" t="s">
        <v>1615</v>
      </c>
      <c r="F146" s="284" t="s">
        <v>1616</v>
      </c>
      <c r="G146" s="285" t="s">
        <v>1490</v>
      </c>
      <c r="H146" s="286">
        <v>1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216</v>
      </c>
      <c r="AT146" s="230" t="s">
        <v>358</v>
      </c>
      <c r="AU146" s="230" t="s">
        <v>14</v>
      </c>
      <c r="AY146" s="18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14</v>
      </c>
      <c r="BK146" s="231">
        <f>ROUND(I146*H146,2)</f>
        <v>0</v>
      </c>
      <c r="BL146" s="18" t="s">
        <v>155</v>
      </c>
      <c r="BM146" s="230" t="s">
        <v>1617</v>
      </c>
    </row>
    <row r="147" s="2" customFormat="1">
      <c r="A147" s="39"/>
      <c r="B147" s="40"/>
      <c r="C147" s="41"/>
      <c r="D147" s="232" t="s">
        <v>157</v>
      </c>
      <c r="E147" s="41"/>
      <c r="F147" s="233" t="s">
        <v>1616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14</v>
      </c>
    </row>
    <row r="148" s="2" customFormat="1">
      <c r="A148" s="39"/>
      <c r="B148" s="40"/>
      <c r="C148" s="41"/>
      <c r="D148" s="232" t="s">
        <v>362</v>
      </c>
      <c r="E148" s="41"/>
      <c r="F148" s="292" t="s">
        <v>1614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362</v>
      </c>
      <c r="AU148" s="18" t="s">
        <v>14</v>
      </c>
    </row>
    <row r="149" s="2" customFormat="1" ht="16.5" customHeight="1">
      <c r="A149" s="39"/>
      <c r="B149" s="40"/>
      <c r="C149" s="282" t="s">
        <v>231</v>
      </c>
      <c r="D149" s="282" t="s">
        <v>358</v>
      </c>
      <c r="E149" s="283" t="s">
        <v>1618</v>
      </c>
      <c r="F149" s="284" t="s">
        <v>1619</v>
      </c>
      <c r="G149" s="285" t="s">
        <v>1490</v>
      </c>
      <c r="H149" s="286">
        <v>32</v>
      </c>
      <c r="I149" s="287"/>
      <c r="J149" s="288">
        <f>ROUND(I149*H149,2)</f>
        <v>0</v>
      </c>
      <c r="K149" s="284" t="s">
        <v>1</v>
      </c>
      <c r="L149" s="289"/>
      <c r="M149" s="290" t="s">
        <v>1</v>
      </c>
      <c r="N149" s="291" t="s">
        <v>42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216</v>
      </c>
      <c r="AT149" s="230" t="s">
        <v>358</v>
      </c>
      <c r="AU149" s="230" t="s">
        <v>14</v>
      </c>
      <c r="AY149" s="18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14</v>
      </c>
      <c r="BK149" s="231">
        <f>ROUND(I149*H149,2)</f>
        <v>0</v>
      </c>
      <c r="BL149" s="18" t="s">
        <v>155</v>
      </c>
      <c r="BM149" s="230" t="s">
        <v>1620</v>
      </c>
    </row>
    <row r="150" s="2" customFormat="1">
      <c r="A150" s="39"/>
      <c r="B150" s="40"/>
      <c r="C150" s="41"/>
      <c r="D150" s="232" t="s">
        <v>157</v>
      </c>
      <c r="E150" s="41"/>
      <c r="F150" s="233" t="s">
        <v>1619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157</v>
      </c>
      <c r="AU150" s="18" t="s">
        <v>14</v>
      </c>
    </row>
    <row r="151" s="2" customFormat="1">
      <c r="A151" s="39"/>
      <c r="B151" s="40"/>
      <c r="C151" s="41"/>
      <c r="D151" s="232" t="s">
        <v>362</v>
      </c>
      <c r="E151" s="41"/>
      <c r="F151" s="292" t="s">
        <v>1621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362</v>
      </c>
      <c r="AU151" s="18" t="s">
        <v>14</v>
      </c>
    </row>
    <row r="152" s="2" customFormat="1" ht="16.5" customHeight="1">
      <c r="A152" s="39"/>
      <c r="B152" s="40"/>
      <c r="C152" s="282" t="s">
        <v>247</v>
      </c>
      <c r="D152" s="282" t="s">
        <v>358</v>
      </c>
      <c r="E152" s="283" t="s">
        <v>1622</v>
      </c>
      <c r="F152" s="284" t="s">
        <v>1619</v>
      </c>
      <c r="G152" s="285" t="s">
        <v>1490</v>
      </c>
      <c r="H152" s="286">
        <v>1</v>
      </c>
      <c r="I152" s="287"/>
      <c r="J152" s="288">
        <f>ROUND(I152*H152,2)</f>
        <v>0</v>
      </c>
      <c r="K152" s="284" t="s">
        <v>1</v>
      </c>
      <c r="L152" s="289"/>
      <c r="M152" s="290" t="s">
        <v>1</v>
      </c>
      <c r="N152" s="291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216</v>
      </c>
      <c r="AT152" s="230" t="s">
        <v>358</v>
      </c>
      <c r="AU152" s="230" t="s">
        <v>14</v>
      </c>
      <c r="AY152" s="18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14</v>
      </c>
      <c r="BK152" s="231">
        <f>ROUND(I152*H152,2)</f>
        <v>0</v>
      </c>
      <c r="BL152" s="18" t="s">
        <v>155</v>
      </c>
      <c r="BM152" s="230" t="s">
        <v>1623</v>
      </c>
    </row>
    <row r="153" s="2" customFormat="1">
      <c r="A153" s="39"/>
      <c r="B153" s="40"/>
      <c r="C153" s="41"/>
      <c r="D153" s="232" t="s">
        <v>157</v>
      </c>
      <c r="E153" s="41"/>
      <c r="F153" s="233" t="s">
        <v>1619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14</v>
      </c>
    </row>
    <row r="154" s="2" customFormat="1">
      <c r="A154" s="39"/>
      <c r="B154" s="40"/>
      <c r="C154" s="41"/>
      <c r="D154" s="232" t="s">
        <v>362</v>
      </c>
      <c r="E154" s="41"/>
      <c r="F154" s="292" t="s">
        <v>1624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362</v>
      </c>
      <c r="AU154" s="18" t="s">
        <v>14</v>
      </c>
    </row>
    <row r="155" s="2" customFormat="1" ht="16.5" customHeight="1">
      <c r="A155" s="39"/>
      <c r="B155" s="40"/>
      <c r="C155" s="282" t="s">
        <v>8</v>
      </c>
      <c r="D155" s="282" t="s">
        <v>358</v>
      </c>
      <c r="E155" s="283" t="s">
        <v>1625</v>
      </c>
      <c r="F155" s="284" t="s">
        <v>1619</v>
      </c>
      <c r="G155" s="285" t="s">
        <v>1490</v>
      </c>
      <c r="H155" s="286">
        <v>4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42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216</v>
      </c>
      <c r="AT155" s="230" t="s">
        <v>358</v>
      </c>
      <c r="AU155" s="230" t="s">
        <v>14</v>
      </c>
      <c r="AY155" s="18" t="s">
        <v>145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14</v>
      </c>
      <c r="BK155" s="231">
        <f>ROUND(I155*H155,2)</f>
        <v>0</v>
      </c>
      <c r="BL155" s="18" t="s">
        <v>155</v>
      </c>
      <c r="BM155" s="230" t="s">
        <v>1626</v>
      </c>
    </row>
    <row r="156" s="2" customFormat="1">
      <c r="A156" s="39"/>
      <c r="B156" s="40"/>
      <c r="C156" s="41"/>
      <c r="D156" s="232" t="s">
        <v>157</v>
      </c>
      <c r="E156" s="41"/>
      <c r="F156" s="233" t="s">
        <v>1619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157</v>
      </c>
      <c r="AU156" s="18" t="s">
        <v>14</v>
      </c>
    </row>
    <row r="157" s="2" customFormat="1">
      <c r="A157" s="39"/>
      <c r="B157" s="40"/>
      <c r="C157" s="41"/>
      <c r="D157" s="232" t="s">
        <v>362</v>
      </c>
      <c r="E157" s="41"/>
      <c r="F157" s="292" t="s">
        <v>1627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362</v>
      </c>
      <c r="AU157" s="18" t="s">
        <v>14</v>
      </c>
    </row>
    <row r="158" s="2" customFormat="1" ht="16.5" customHeight="1">
      <c r="A158" s="39"/>
      <c r="B158" s="40"/>
      <c r="C158" s="282" t="s">
        <v>268</v>
      </c>
      <c r="D158" s="282" t="s">
        <v>358</v>
      </c>
      <c r="E158" s="283" t="s">
        <v>1628</v>
      </c>
      <c r="F158" s="284" t="s">
        <v>1629</v>
      </c>
      <c r="G158" s="285" t="s">
        <v>1490</v>
      </c>
      <c r="H158" s="286">
        <v>6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216</v>
      </c>
      <c r="AT158" s="230" t="s">
        <v>358</v>
      </c>
      <c r="AU158" s="230" t="s">
        <v>14</v>
      </c>
      <c r="AY158" s="18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14</v>
      </c>
      <c r="BK158" s="231">
        <f>ROUND(I158*H158,2)</f>
        <v>0</v>
      </c>
      <c r="BL158" s="18" t="s">
        <v>155</v>
      </c>
      <c r="BM158" s="230" t="s">
        <v>1630</v>
      </c>
    </row>
    <row r="159" s="2" customFormat="1">
      <c r="A159" s="39"/>
      <c r="B159" s="40"/>
      <c r="C159" s="41"/>
      <c r="D159" s="232" t="s">
        <v>157</v>
      </c>
      <c r="E159" s="41"/>
      <c r="F159" s="233" t="s">
        <v>1629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14</v>
      </c>
    </row>
    <row r="160" s="2" customFormat="1">
      <c r="A160" s="39"/>
      <c r="B160" s="40"/>
      <c r="C160" s="41"/>
      <c r="D160" s="232" t="s">
        <v>362</v>
      </c>
      <c r="E160" s="41"/>
      <c r="F160" s="292" t="s">
        <v>1631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362</v>
      </c>
      <c r="AU160" s="18" t="s">
        <v>14</v>
      </c>
    </row>
    <row r="161" s="2" customFormat="1" ht="16.5" customHeight="1">
      <c r="A161" s="39"/>
      <c r="B161" s="40"/>
      <c r="C161" s="282" t="s">
        <v>278</v>
      </c>
      <c r="D161" s="282" t="s">
        <v>358</v>
      </c>
      <c r="E161" s="283" t="s">
        <v>1632</v>
      </c>
      <c r="F161" s="284" t="s">
        <v>1633</v>
      </c>
      <c r="G161" s="285" t="s">
        <v>1490</v>
      </c>
      <c r="H161" s="286">
        <v>31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216</v>
      </c>
      <c r="AT161" s="230" t="s">
        <v>358</v>
      </c>
      <c r="AU161" s="230" t="s">
        <v>14</v>
      </c>
      <c r="AY161" s="18" t="s">
        <v>145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14</v>
      </c>
      <c r="BK161" s="231">
        <f>ROUND(I161*H161,2)</f>
        <v>0</v>
      </c>
      <c r="BL161" s="18" t="s">
        <v>155</v>
      </c>
      <c r="BM161" s="230" t="s">
        <v>1634</v>
      </c>
    </row>
    <row r="162" s="2" customFormat="1">
      <c r="A162" s="39"/>
      <c r="B162" s="40"/>
      <c r="C162" s="41"/>
      <c r="D162" s="232" t="s">
        <v>157</v>
      </c>
      <c r="E162" s="41"/>
      <c r="F162" s="233" t="s">
        <v>1633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157</v>
      </c>
      <c r="AU162" s="18" t="s">
        <v>14</v>
      </c>
    </row>
    <row r="163" s="2" customFormat="1">
      <c r="A163" s="39"/>
      <c r="B163" s="40"/>
      <c r="C163" s="41"/>
      <c r="D163" s="232" t="s">
        <v>362</v>
      </c>
      <c r="E163" s="41"/>
      <c r="F163" s="292" t="s">
        <v>1635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362</v>
      </c>
      <c r="AU163" s="18" t="s">
        <v>14</v>
      </c>
    </row>
    <row r="164" s="2" customFormat="1" ht="16.5" customHeight="1">
      <c r="A164" s="39"/>
      <c r="B164" s="40"/>
      <c r="C164" s="282" t="s">
        <v>289</v>
      </c>
      <c r="D164" s="282" t="s">
        <v>358</v>
      </c>
      <c r="E164" s="283" t="s">
        <v>1636</v>
      </c>
      <c r="F164" s="284" t="s">
        <v>1633</v>
      </c>
      <c r="G164" s="285" t="s">
        <v>1490</v>
      </c>
      <c r="H164" s="286">
        <v>19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42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216</v>
      </c>
      <c r="AT164" s="230" t="s">
        <v>358</v>
      </c>
      <c r="AU164" s="230" t="s">
        <v>14</v>
      </c>
      <c r="AY164" s="18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14</v>
      </c>
      <c r="BK164" s="231">
        <f>ROUND(I164*H164,2)</f>
        <v>0</v>
      </c>
      <c r="BL164" s="18" t="s">
        <v>155</v>
      </c>
      <c r="BM164" s="230" t="s">
        <v>1637</v>
      </c>
    </row>
    <row r="165" s="2" customFormat="1">
      <c r="A165" s="39"/>
      <c r="B165" s="40"/>
      <c r="C165" s="41"/>
      <c r="D165" s="232" t="s">
        <v>157</v>
      </c>
      <c r="E165" s="41"/>
      <c r="F165" s="233" t="s">
        <v>1633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14</v>
      </c>
    </row>
    <row r="166" s="2" customFormat="1">
      <c r="A166" s="39"/>
      <c r="B166" s="40"/>
      <c r="C166" s="41"/>
      <c r="D166" s="232" t="s">
        <v>362</v>
      </c>
      <c r="E166" s="41"/>
      <c r="F166" s="292" t="s">
        <v>1638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362</v>
      </c>
      <c r="AU166" s="18" t="s">
        <v>14</v>
      </c>
    </row>
    <row r="167" s="2" customFormat="1" ht="16.5" customHeight="1">
      <c r="A167" s="39"/>
      <c r="B167" s="40"/>
      <c r="C167" s="282" t="s">
        <v>296</v>
      </c>
      <c r="D167" s="282" t="s">
        <v>358</v>
      </c>
      <c r="E167" s="283" t="s">
        <v>1639</v>
      </c>
      <c r="F167" s="284" t="s">
        <v>1640</v>
      </c>
      <c r="G167" s="285" t="s">
        <v>1490</v>
      </c>
      <c r="H167" s="286">
        <v>15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216</v>
      </c>
      <c r="AT167" s="230" t="s">
        <v>358</v>
      </c>
      <c r="AU167" s="230" t="s">
        <v>14</v>
      </c>
      <c r="AY167" s="18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14</v>
      </c>
      <c r="BK167" s="231">
        <f>ROUND(I167*H167,2)</f>
        <v>0</v>
      </c>
      <c r="BL167" s="18" t="s">
        <v>155</v>
      </c>
      <c r="BM167" s="230" t="s">
        <v>1641</v>
      </c>
    </row>
    <row r="168" s="2" customFormat="1">
      <c r="A168" s="39"/>
      <c r="B168" s="40"/>
      <c r="C168" s="41"/>
      <c r="D168" s="232" t="s">
        <v>157</v>
      </c>
      <c r="E168" s="41"/>
      <c r="F168" s="233" t="s">
        <v>1640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157</v>
      </c>
      <c r="AU168" s="18" t="s">
        <v>14</v>
      </c>
    </row>
    <row r="169" s="2" customFormat="1">
      <c r="A169" s="39"/>
      <c r="B169" s="40"/>
      <c r="C169" s="41"/>
      <c r="D169" s="232" t="s">
        <v>362</v>
      </c>
      <c r="E169" s="41"/>
      <c r="F169" s="292" t="s">
        <v>1642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362</v>
      </c>
      <c r="AU169" s="18" t="s">
        <v>14</v>
      </c>
    </row>
    <row r="170" s="2" customFormat="1" ht="16.5" customHeight="1">
      <c r="A170" s="39"/>
      <c r="B170" s="40"/>
      <c r="C170" s="282" t="s">
        <v>302</v>
      </c>
      <c r="D170" s="282" t="s">
        <v>358</v>
      </c>
      <c r="E170" s="283" t="s">
        <v>1643</v>
      </c>
      <c r="F170" s="284" t="s">
        <v>1644</v>
      </c>
      <c r="G170" s="285" t="s">
        <v>1490</v>
      </c>
      <c r="H170" s="286">
        <v>4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42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216</v>
      </c>
      <c r="AT170" s="230" t="s">
        <v>358</v>
      </c>
      <c r="AU170" s="230" t="s">
        <v>14</v>
      </c>
      <c r="AY170" s="18" t="s">
        <v>145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14</v>
      </c>
      <c r="BK170" s="231">
        <f>ROUND(I170*H170,2)</f>
        <v>0</v>
      </c>
      <c r="BL170" s="18" t="s">
        <v>155</v>
      </c>
      <c r="BM170" s="230" t="s">
        <v>1645</v>
      </c>
    </row>
    <row r="171" s="2" customFormat="1">
      <c r="A171" s="39"/>
      <c r="B171" s="40"/>
      <c r="C171" s="41"/>
      <c r="D171" s="232" t="s">
        <v>157</v>
      </c>
      <c r="E171" s="41"/>
      <c r="F171" s="233" t="s">
        <v>1644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157</v>
      </c>
      <c r="AU171" s="18" t="s">
        <v>14</v>
      </c>
    </row>
    <row r="172" s="2" customFormat="1">
      <c r="A172" s="39"/>
      <c r="B172" s="40"/>
      <c r="C172" s="41"/>
      <c r="D172" s="232" t="s">
        <v>362</v>
      </c>
      <c r="E172" s="41"/>
      <c r="F172" s="292" t="s">
        <v>1642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362</v>
      </c>
      <c r="AU172" s="18" t="s">
        <v>14</v>
      </c>
    </row>
    <row r="173" s="2" customFormat="1" ht="16.5" customHeight="1">
      <c r="A173" s="39"/>
      <c r="B173" s="40"/>
      <c r="C173" s="282" t="s">
        <v>312</v>
      </c>
      <c r="D173" s="282" t="s">
        <v>358</v>
      </c>
      <c r="E173" s="283" t="s">
        <v>1646</v>
      </c>
      <c r="F173" s="284" t="s">
        <v>1647</v>
      </c>
      <c r="G173" s="285" t="s">
        <v>1490</v>
      </c>
      <c r="H173" s="286">
        <v>12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216</v>
      </c>
      <c r="AT173" s="230" t="s">
        <v>358</v>
      </c>
      <c r="AU173" s="230" t="s">
        <v>14</v>
      </c>
      <c r="AY173" s="18" t="s">
        <v>145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14</v>
      </c>
      <c r="BK173" s="231">
        <f>ROUND(I173*H173,2)</f>
        <v>0</v>
      </c>
      <c r="BL173" s="18" t="s">
        <v>155</v>
      </c>
      <c r="BM173" s="230" t="s">
        <v>1648</v>
      </c>
    </row>
    <row r="174" s="2" customFormat="1">
      <c r="A174" s="39"/>
      <c r="B174" s="40"/>
      <c r="C174" s="41"/>
      <c r="D174" s="232" t="s">
        <v>157</v>
      </c>
      <c r="E174" s="41"/>
      <c r="F174" s="233" t="s">
        <v>1647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157</v>
      </c>
      <c r="AU174" s="18" t="s">
        <v>14</v>
      </c>
    </row>
    <row r="175" s="2" customFormat="1">
      <c r="A175" s="39"/>
      <c r="B175" s="40"/>
      <c r="C175" s="41"/>
      <c r="D175" s="232" t="s">
        <v>362</v>
      </c>
      <c r="E175" s="41"/>
      <c r="F175" s="292" t="s">
        <v>1642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362</v>
      </c>
      <c r="AU175" s="18" t="s">
        <v>14</v>
      </c>
    </row>
    <row r="176" s="2" customFormat="1" ht="16.5" customHeight="1">
      <c r="A176" s="39"/>
      <c r="B176" s="40"/>
      <c r="C176" s="282" t="s">
        <v>320</v>
      </c>
      <c r="D176" s="282" t="s">
        <v>358</v>
      </c>
      <c r="E176" s="283" t="s">
        <v>1649</v>
      </c>
      <c r="F176" s="284" t="s">
        <v>1650</v>
      </c>
      <c r="G176" s="285" t="s">
        <v>193</v>
      </c>
      <c r="H176" s="286">
        <v>50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216</v>
      </c>
      <c r="AT176" s="230" t="s">
        <v>358</v>
      </c>
      <c r="AU176" s="230" t="s">
        <v>14</v>
      </c>
      <c r="AY176" s="18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14</v>
      </c>
      <c r="BK176" s="231">
        <f>ROUND(I176*H176,2)</f>
        <v>0</v>
      </c>
      <c r="BL176" s="18" t="s">
        <v>155</v>
      </c>
      <c r="BM176" s="230" t="s">
        <v>1651</v>
      </c>
    </row>
    <row r="177" s="2" customFormat="1">
      <c r="A177" s="39"/>
      <c r="B177" s="40"/>
      <c r="C177" s="41"/>
      <c r="D177" s="232" t="s">
        <v>157</v>
      </c>
      <c r="E177" s="41"/>
      <c r="F177" s="233" t="s">
        <v>1650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157</v>
      </c>
      <c r="AU177" s="18" t="s">
        <v>14</v>
      </c>
    </row>
    <row r="178" s="2" customFormat="1">
      <c r="A178" s="39"/>
      <c r="B178" s="40"/>
      <c r="C178" s="41"/>
      <c r="D178" s="232" t="s">
        <v>362</v>
      </c>
      <c r="E178" s="41"/>
      <c r="F178" s="292" t="s">
        <v>1652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362</v>
      </c>
      <c r="AU178" s="18" t="s">
        <v>14</v>
      </c>
    </row>
    <row r="179" s="2" customFormat="1" ht="16.5" customHeight="1">
      <c r="A179" s="39"/>
      <c r="B179" s="40"/>
      <c r="C179" s="282" t="s">
        <v>328</v>
      </c>
      <c r="D179" s="282" t="s">
        <v>358</v>
      </c>
      <c r="E179" s="283" t="s">
        <v>1653</v>
      </c>
      <c r="F179" s="284" t="s">
        <v>1650</v>
      </c>
      <c r="G179" s="285" t="s">
        <v>193</v>
      </c>
      <c r="H179" s="286">
        <v>320</v>
      </c>
      <c r="I179" s="287"/>
      <c r="J179" s="288">
        <f>ROUND(I179*H179,2)</f>
        <v>0</v>
      </c>
      <c r="K179" s="284" t="s">
        <v>1</v>
      </c>
      <c r="L179" s="289"/>
      <c r="M179" s="290" t="s">
        <v>1</v>
      </c>
      <c r="N179" s="291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216</v>
      </c>
      <c r="AT179" s="230" t="s">
        <v>358</v>
      </c>
      <c r="AU179" s="230" t="s">
        <v>14</v>
      </c>
      <c r="AY179" s="18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14</v>
      </c>
      <c r="BK179" s="231">
        <f>ROUND(I179*H179,2)</f>
        <v>0</v>
      </c>
      <c r="BL179" s="18" t="s">
        <v>155</v>
      </c>
      <c r="BM179" s="230" t="s">
        <v>1654</v>
      </c>
    </row>
    <row r="180" s="2" customFormat="1">
      <c r="A180" s="39"/>
      <c r="B180" s="40"/>
      <c r="C180" s="41"/>
      <c r="D180" s="232" t="s">
        <v>157</v>
      </c>
      <c r="E180" s="41"/>
      <c r="F180" s="233" t="s">
        <v>1650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157</v>
      </c>
      <c r="AU180" s="18" t="s">
        <v>14</v>
      </c>
    </row>
    <row r="181" s="2" customFormat="1">
      <c r="A181" s="39"/>
      <c r="B181" s="40"/>
      <c r="C181" s="41"/>
      <c r="D181" s="232" t="s">
        <v>362</v>
      </c>
      <c r="E181" s="41"/>
      <c r="F181" s="292" t="s">
        <v>1655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362</v>
      </c>
      <c r="AU181" s="18" t="s">
        <v>14</v>
      </c>
    </row>
    <row r="182" s="2" customFormat="1" ht="16.5" customHeight="1">
      <c r="A182" s="39"/>
      <c r="B182" s="40"/>
      <c r="C182" s="282" t="s">
        <v>7</v>
      </c>
      <c r="D182" s="282" t="s">
        <v>358</v>
      </c>
      <c r="E182" s="283" t="s">
        <v>1656</v>
      </c>
      <c r="F182" s="284" t="s">
        <v>1650</v>
      </c>
      <c r="G182" s="285" t="s">
        <v>193</v>
      </c>
      <c r="H182" s="286">
        <v>200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216</v>
      </c>
      <c r="AT182" s="230" t="s">
        <v>358</v>
      </c>
      <c r="AU182" s="230" t="s">
        <v>14</v>
      </c>
      <c r="AY182" s="18" t="s">
        <v>145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14</v>
      </c>
      <c r="BK182" s="231">
        <f>ROUND(I182*H182,2)</f>
        <v>0</v>
      </c>
      <c r="BL182" s="18" t="s">
        <v>155</v>
      </c>
      <c r="BM182" s="230" t="s">
        <v>1657</v>
      </c>
    </row>
    <row r="183" s="2" customFormat="1">
      <c r="A183" s="39"/>
      <c r="B183" s="40"/>
      <c r="C183" s="41"/>
      <c r="D183" s="232" t="s">
        <v>157</v>
      </c>
      <c r="E183" s="41"/>
      <c r="F183" s="233" t="s">
        <v>1650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157</v>
      </c>
      <c r="AU183" s="18" t="s">
        <v>14</v>
      </c>
    </row>
    <row r="184" s="2" customFormat="1">
      <c r="A184" s="39"/>
      <c r="B184" s="40"/>
      <c r="C184" s="41"/>
      <c r="D184" s="232" t="s">
        <v>362</v>
      </c>
      <c r="E184" s="41"/>
      <c r="F184" s="292" t="s">
        <v>1658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362</v>
      </c>
      <c r="AU184" s="18" t="s">
        <v>14</v>
      </c>
    </row>
    <row r="185" s="2" customFormat="1" ht="16.5" customHeight="1">
      <c r="A185" s="39"/>
      <c r="B185" s="40"/>
      <c r="C185" s="282" t="s">
        <v>341</v>
      </c>
      <c r="D185" s="282" t="s">
        <v>358</v>
      </c>
      <c r="E185" s="283" t="s">
        <v>1659</v>
      </c>
      <c r="F185" s="284" t="s">
        <v>1660</v>
      </c>
      <c r="G185" s="285" t="s">
        <v>193</v>
      </c>
      <c r="H185" s="286">
        <v>50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216</v>
      </c>
      <c r="AT185" s="230" t="s">
        <v>358</v>
      </c>
      <c r="AU185" s="230" t="s">
        <v>14</v>
      </c>
      <c r="AY185" s="18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14</v>
      </c>
      <c r="BK185" s="231">
        <f>ROUND(I185*H185,2)</f>
        <v>0</v>
      </c>
      <c r="BL185" s="18" t="s">
        <v>155</v>
      </c>
      <c r="BM185" s="230" t="s">
        <v>1661</v>
      </c>
    </row>
    <row r="186" s="2" customFormat="1">
      <c r="A186" s="39"/>
      <c r="B186" s="40"/>
      <c r="C186" s="41"/>
      <c r="D186" s="232" t="s">
        <v>157</v>
      </c>
      <c r="E186" s="41"/>
      <c r="F186" s="233" t="s">
        <v>1660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157</v>
      </c>
      <c r="AU186" s="18" t="s">
        <v>14</v>
      </c>
    </row>
    <row r="187" s="2" customFormat="1">
      <c r="A187" s="39"/>
      <c r="B187" s="40"/>
      <c r="C187" s="41"/>
      <c r="D187" s="232" t="s">
        <v>362</v>
      </c>
      <c r="E187" s="41"/>
      <c r="F187" s="292" t="s">
        <v>1658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362</v>
      </c>
      <c r="AU187" s="18" t="s">
        <v>14</v>
      </c>
    </row>
    <row r="188" s="2" customFormat="1" ht="16.5" customHeight="1">
      <c r="A188" s="39"/>
      <c r="B188" s="40"/>
      <c r="C188" s="282" t="s">
        <v>351</v>
      </c>
      <c r="D188" s="282" t="s">
        <v>358</v>
      </c>
      <c r="E188" s="283" t="s">
        <v>1662</v>
      </c>
      <c r="F188" s="284" t="s">
        <v>1663</v>
      </c>
      <c r="G188" s="285" t="s">
        <v>193</v>
      </c>
      <c r="H188" s="286">
        <v>800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216</v>
      </c>
      <c r="AT188" s="230" t="s">
        <v>358</v>
      </c>
      <c r="AU188" s="230" t="s">
        <v>14</v>
      </c>
      <c r="AY188" s="18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14</v>
      </c>
      <c r="BK188" s="231">
        <f>ROUND(I188*H188,2)</f>
        <v>0</v>
      </c>
      <c r="BL188" s="18" t="s">
        <v>155</v>
      </c>
      <c r="BM188" s="230" t="s">
        <v>1664</v>
      </c>
    </row>
    <row r="189" s="2" customFormat="1">
      <c r="A189" s="39"/>
      <c r="B189" s="40"/>
      <c r="C189" s="41"/>
      <c r="D189" s="232" t="s">
        <v>157</v>
      </c>
      <c r="E189" s="41"/>
      <c r="F189" s="233" t="s">
        <v>1663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157</v>
      </c>
      <c r="AU189" s="18" t="s">
        <v>14</v>
      </c>
    </row>
    <row r="190" s="2" customFormat="1">
      <c r="A190" s="39"/>
      <c r="B190" s="40"/>
      <c r="C190" s="41"/>
      <c r="D190" s="232" t="s">
        <v>362</v>
      </c>
      <c r="E190" s="41"/>
      <c r="F190" s="292" t="s">
        <v>1665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362</v>
      </c>
      <c r="AU190" s="18" t="s">
        <v>14</v>
      </c>
    </row>
    <row r="191" s="2" customFormat="1" ht="16.5" customHeight="1">
      <c r="A191" s="39"/>
      <c r="B191" s="40"/>
      <c r="C191" s="282" t="s">
        <v>357</v>
      </c>
      <c r="D191" s="282" t="s">
        <v>358</v>
      </c>
      <c r="E191" s="283" t="s">
        <v>1666</v>
      </c>
      <c r="F191" s="284" t="s">
        <v>1667</v>
      </c>
      <c r="G191" s="285" t="s">
        <v>193</v>
      </c>
      <c r="H191" s="286">
        <v>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42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216</v>
      </c>
      <c r="AT191" s="230" t="s">
        <v>358</v>
      </c>
      <c r="AU191" s="230" t="s">
        <v>14</v>
      </c>
      <c r="AY191" s="18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14</v>
      </c>
      <c r="BK191" s="231">
        <f>ROUND(I191*H191,2)</f>
        <v>0</v>
      </c>
      <c r="BL191" s="18" t="s">
        <v>155</v>
      </c>
      <c r="BM191" s="230" t="s">
        <v>1668</v>
      </c>
    </row>
    <row r="192" s="2" customFormat="1">
      <c r="A192" s="39"/>
      <c r="B192" s="40"/>
      <c r="C192" s="41"/>
      <c r="D192" s="232" t="s">
        <v>157</v>
      </c>
      <c r="E192" s="41"/>
      <c r="F192" s="233" t="s">
        <v>1667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157</v>
      </c>
      <c r="AU192" s="18" t="s">
        <v>14</v>
      </c>
    </row>
    <row r="193" s="2" customFormat="1">
      <c r="A193" s="39"/>
      <c r="B193" s="40"/>
      <c r="C193" s="41"/>
      <c r="D193" s="232" t="s">
        <v>362</v>
      </c>
      <c r="E193" s="41"/>
      <c r="F193" s="292" t="s">
        <v>1669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362</v>
      </c>
      <c r="AU193" s="18" t="s">
        <v>14</v>
      </c>
    </row>
    <row r="194" s="2" customFormat="1" ht="16.5" customHeight="1">
      <c r="A194" s="39"/>
      <c r="B194" s="40"/>
      <c r="C194" s="282" t="s">
        <v>367</v>
      </c>
      <c r="D194" s="282" t="s">
        <v>358</v>
      </c>
      <c r="E194" s="283" t="s">
        <v>1670</v>
      </c>
      <c r="F194" s="284" t="s">
        <v>1671</v>
      </c>
      <c r="G194" s="285" t="s">
        <v>193</v>
      </c>
      <c r="H194" s="286">
        <v>220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216</v>
      </c>
      <c r="AT194" s="230" t="s">
        <v>358</v>
      </c>
      <c r="AU194" s="230" t="s">
        <v>14</v>
      </c>
      <c r="AY194" s="18" t="s">
        <v>145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14</v>
      </c>
      <c r="BK194" s="231">
        <f>ROUND(I194*H194,2)</f>
        <v>0</v>
      </c>
      <c r="BL194" s="18" t="s">
        <v>155</v>
      </c>
      <c r="BM194" s="230" t="s">
        <v>1672</v>
      </c>
    </row>
    <row r="195" s="2" customFormat="1">
      <c r="A195" s="39"/>
      <c r="B195" s="40"/>
      <c r="C195" s="41"/>
      <c r="D195" s="232" t="s">
        <v>157</v>
      </c>
      <c r="E195" s="41"/>
      <c r="F195" s="233" t="s">
        <v>1671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157</v>
      </c>
      <c r="AU195" s="18" t="s">
        <v>14</v>
      </c>
    </row>
    <row r="196" s="2" customFormat="1">
      <c r="A196" s="39"/>
      <c r="B196" s="40"/>
      <c r="C196" s="41"/>
      <c r="D196" s="232" t="s">
        <v>362</v>
      </c>
      <c r="E196" s="41"/>
      <c r="F196" s="292" t="s">
        <v>1673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362</v>
      </c>
      <c r="AU196" s="18" t="s">
        <v>14</v>
      </c>
    </row>
    <row r="197" s="2" customFormat="1" ht="16.5" customHeight="1">
      <c r="A197" s="39"/>
      <c r="B197" s="40"/>
      <c r="C197" s="282" t="s">
        <v>378</v>
      </c>
      <c r="D197" s="282" t="s">
        <v>358</v>
      </c>
      <c r="E197" s="283" t="s">
        <v>1674</v>
      </c>
      <c r="F197" s="284" t="s">
        <v>1675</v>
      </c>
      <c r="G197" s="285" t="s">
        <v>193</v>
      </c>
      <c r="H197" s="286">
        <v>50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42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216</v>
      </c>
      <c r="AT197" s="230" t="s">
        <v>358</v>
      </c>
      <c r="AU197" s="230" t="s">
        <v>14</v>
      </c>
      <c r="AY197" s="18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14</v>
      </c>
      <c r="BK197" s="231">
        <f>ROUND(I197*H197,2)</f>
        <v>0</v>
      </c>
      <c r="BL197" s="18" t="s">
        <v>155</v>
      </c>
      <c r="BM197" s="230" t="s">
        <v>1676</v>
      </c>
    </row>
    <row r="198" s="2" customFormat="1">
      <c r="A198" s="39"/>
      <c r="B198" s="40"/>
      <c r="C198" s="41"/>
      <c r="D198" s="232" t="s">
        <v>157</v>
      </c>
      <c r="E198" s="41"/>
      <c r="F198" s="233" t="s">
        <v>1675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157</v>
      </c>
      <c r="AU198" s="18" t="s">
        <v>14</v>
      </c>
    </row>
    <row r="199" s="2" customFormat="1">
      <c r="A199" s="39"/>
      <c r="B199" s="40"/>
      <c r="C199" s="41"/>
      <c r="D199" s="232" t="s">
        <v>362</v>
      </c>
      <c r="E199" s="41"/>
      <c r="F199" s="292" t="s">
        <v>1677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362</v>
      </c>
      <c r="AU199" s="18" t="s">
        <v>14</v>
      </c>
    </row>
    <row r="200" s="2" customFormat="1" ht="16.5" customHeight="1">
      <c r="A200" s="39"/>
      <c r="B200" s="40"/>
      <c r="C200" s="282" t="s">
        <v>391</v>
      </c>
      <c r="D200" s="282" t="s">
        <v>358</v>
      </c>
      <c r="E200" s="283" t="s">
        <v>1678</v>
      </c>
      <c r="F200" s="284" t="s">
        <v>1679</v>
      </c>
      <c r="G200" s="285" t="s">
        <v>1490</v>
      </c>
      <c r="H200" s="286">
        <v>100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42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216</v>
      </c>
      <c r="AT200" s="230" t="s">
        <v>358</v>
      </c>
      <c r="AU200" s="230" t="s">
        <v>14</v>
      </c>
      <c r="AY200" s="18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14</v>
      </c>
      <c r="BK200" s="231">
        <f>ROUND(I200*H200,2)</f>
        <v>0</v>
      </c>
      <c r="BL200" s="18" t="s">
        <v>155</v>
      </c>
      <c r="BM200" s="230" t="s">
        <v>1680</v>
      </c>
    </row>
    <row r="201" s="2" customFormat="1">
      <c r="A201" s="39"/>
      <c r="B201" s="40"/>
      <c r="C201" s="41"/>
      <c r="D201" s="232" t="s">
        <v>157</v>
      </c>
      <c r="E201" s="41"/>
      <c r="F201" s="233" t="s">
        <v>1679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157</v>
      </c>
      <c r="AU201" s="18" t="s">
        <v>14</v>
      </c>
    </row>
    <row r="202" s="2" customFormat="1">
      <c r="A202" s="39"/>
      <c r="B202" s="40"/>
      <c r="C202" s="41"/>
      <c r="D202" s="232" t="s">
        <v>362</v>
      </c>
      <c r="E202" s="41"/>
      <c r="F202" s="292" t="s">
        <v>1681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362</v>
      </c>
      <c r="AU202" s="18" t="s">
        <v>14</v>
      </c>
    </row>
    <row r="203" s="2" customFormat="1" ht="16.5" customHeight="1">
      <c r="A203" s="39"/>
      <c r="B203" s="40"/>
      <c r="C203" s="282" t="s">
        <v>397</v>
      </c>
      <c r="D203" s="282" t="s">
        <v>358</v>
      </c>
      <c r="E203" s="283" t="s">
        <v>1682</v>
      </c>
      <c r="F203" s="284" t="s">
        <v>1683</v>
      </c>
      <c r="G203" s="285" t="s">
        <v>1490</v>
      </c>
      <c r="H203" s="286">
        <v>100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42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216</v>
      </c>
      <c r="AT203" s="230" t="s">
        <v>358</v>
      </c>
      <c r="AU203" s="230" t="s">
        <v>14</v>
      </c>
      <c r="AY203" s="18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14</v>
      </c>
      <c r="BK203" s="231">
        <f>ROUND(I203*H203,2)</f>
        <v>0</v>
      </c>
      <c r="BL203" s="18" t="s">
        <v>155</v>
      </c>
      <c r="BM203" s="230" t="s">
        <v>1684</v>
      </c>
    </row>
    <row r="204" s="2" customFormat="1">
      <c r="A204" s="39"/>
      <c r="B204" s="40"/>
      <c r="C204" s="41"/>
      <c r="D204" s="232" t="s">
        <v>157</v>
      </c>
      <c r="E204" s="41"/>
      <c r="F204" s="233" t="s">
        <v>1683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157</v>
      </c>
      <c r="AU204" s="18" t="s">
        <v>14</v>
      </c>
    </row>
    <row r="205" s="2" customFormat="1" ht="16.5" customHeight="1">
      <c r="A205" s="39"/>
      <c r="B205" s="40"/>
      <c r="C205" s="282" t="s">
        <v>407</v>
      </c>
      <c r="D205" s="282" t="s">
        <v>358</v>
      </c>
      <c r="E205" s="283" t="s">
        <v>1685</v>
      </c>
      <c r="F205" s="284" t="s">
        <v>1686</v>
      </c>
      <c r="G205" s="285" t="s">
        <v>1490</v>
      </c>
      <c r="H205" s="286">
        <v>100</v>
      </c>
      <c r="I205" s="287"/>
      <c r="J205" s="288">
        <f>ROUND(I205*H205,2)</f>
        <v>0</v>
      </c>
      <c r="K205" s="284" t="s">
        <v>1</v>
      </c>
      <c r="L205" s="289"/>
      <c r="M205" s="290" t="s">
        <v>1</v>
      </c>
      <c r="N205" s="291" t="s">
        <v>42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216</v>
      </c>
      <c r="AT205" s="230" t="s">
        <v>358</v>
      </c>
      <c r="AU205" s="230" t="s">
        <v>14</v>
      </c>
      <c r="AY205" s="18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14</v>
      </c>
      <c r="BK205" s="231">
        <f>ROUND(I205*H205,2)</f>
        <v>0</v>
      </c>
      <c r="BL205" s="18" t="s">
        <v>155</v>
      </c>
      <c r="BM205" s="230" t="s">
        <v>1687</v>
      </c>
    </row>
    <row r="206" s="2" customFormat="1">
      <c r="A206" s="39"/>
      <c r="B206" s="40"/>
      <c r="C206" s="41"/>
      <c r="D206" s="232" t="s">
        <v>157</v>
      </c>
      <c r="E206" s="41"/>
      <c r="F206" s="233" t="s">
        <v>1686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157</v>
      </c>
      <c r="AU206" s="18" t="s">
        <v>14</v>
      </c>
    </row>
    <row r="207" s="2" customFormat="1">
      <c r="A207" s="39"/>
      <c r="B207" s="40"/>
      <c r="C207" s="41"/>
      <c r="D207" s="232" t="s">
        <v>362</v>
      </c>
      <c r="E207" s="41"/>
      <c r="F207" s="292" t="s">
        <v>1688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362</v>
      </c>
      <c r="AU207" s="18" t="s">
        <v>14</v>
      </c>
    </row>
    <row r="208" s="2" customFormat="1" ht="16.5" customHeight="1">
      <c r="A208" s="39"/>
      <c r="B208" s="40"/>
      <c r="C208" s="282" t="s">
        <v>413</v>
      </c>
      <c r="D208" s="282" t="s">
        <v>358</v>
      </c>
      <c r="E208" s="283" t="s">
        <v>1689</v>
      </c>
      <c r="F208" s="284" t="s">
        <v>1690</v>
      </c>
      <c r="G208" s="285" t="s">
        <v>1490</v>
      </c>
      <c r="H208" s="286">
        <v>200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216</v>
      </c>
      <c r="AT208" s="230" t="s">
        <v>358</v>
      </c>
      <c r="AU208" s="230" t="s">
        <v>14</v>
      </c>
      <c r="AY208" s="18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14</v>
      </c>
      <c r="BK208" s="231">
        <f>ROUND(I208*H208,2)</f>
        <v>0</v>
      </c>
      <c r="BL208" s="18" t="s">
        <v>155</v>
      </c>
      <c r="BM208" s="230" t="s">
        <v>1691</v>
      </c>
    </row>
    <row r="209" s="2" customFormat="1">
      <c r="A209" s="39"/>
      <c r="B209" s="40"/>
      <c r="C209" s="41"/>
      <c r="D209" s="232" t="s">
        <v>157</v>
      </c>
      <c r="E209" s="41"/>
      <c r="F209" s="233" t="s">
        <v>1690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157</v>
      </c>
      <c r="AU209" s="18" t="s">
        <v>14</v>
      </c>
    </row>
    <row r="210" s="2" customFormat="1" ht="16.5" customHeight="1">
      <c r="A210" s="39"/>
      <c r="B210" s="40"/>
      <c r="C210" s="282" t="s">
        <v>148</v>
      </c>
      <c r="D210" s="282" t="s">
        <v>358</v>
      </c>
      <c r="E210" s="283" t="s">
        <v>1692</v>
      </c>
      <c r="F210" s="284" t="s">
        <v>1693</v>
      </c>
      <c r="G210" s="285" t="s">
        <v>1490</v>
      </c>
      <c r="H210" s="286">
        <v>13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216</v>
      </c>
      <c r="AT210" s="230" t="s">
        <v>358</v>
      </c>
      <c r="AU210" s="230" t="s">
        <v>14</v>
      </c>
      <c r="AY210" s="18" t="s">
        <v>145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14</v>
      </c>
      <c r="BK210" s="231">
        <f>ROUND(I210*H210,2)</f>
        <v>0</v>
      </c>
      <c r="BL210" s="18" t="s">
        <v>155</v>
      </c>
      <c r="BM210" s="230" t="s">
        <v>1694</v>
      </c>
    </row>
    <row r="211" s="2" customFormat="1">
      <c r="A211" s="39"/>
      <c r="B211" s="40"/>
      <c r="C211" s="41"/>
      <c r="D211" s="232" t="s">
        <v>157</v>
      </c>
      <c r="E211" s="41"/>
      <c r="F211" s="233" t="s">
        <v>1693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157</v>
      </c>
      <c r="AU211" s="18" t="s">
        <v>14</v>
      </c>
    </row>
    <row r="212" s="2" customFormat="1">
      <c r="A212" s="39"/>
      <c r="B212" s="40"/>
      <c r="C212" s="41"/>
      <c r="D212" s="232" t="s">
        <v>362</v>
      </c>
      <c r="E212" s="41"/>
      <c r="F212" s="292" t="s">
        <v>1695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362</v>
      </c>
      <c r="AU212" s="18" t="s">
        <v>14</v>
      </c>
    </row>
    <row r="213" s="2" customFormat="1" ht="16.5" customHeight="1">
      <c r="A213" s="39"/>
      <c r="B213" s="40"/>
      <c r="C213" s="282" t="s">
        <v>425</v>
      </c>
      <c r="D213" s="282" t="s">
        <v>358</v>
      </c>
      <c r="E213" s="283" t="s">
        <v>1696</v>
      </c>
      <c r="F213" s="284" t="s">
        <v>1697</v>
      </c>
      <c r="G213" s="285" t="s">
        <v>1490</v>
      </c>
      <c r="H213" s="286">
        <v>13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216</v>
      </c>
      <c r="AT213" s="230" t="s">
        <v>358</v>
      </c>
      <c r="AU213" s="230" t="s">
        <v>14</v>
      </c>
      <c r="AY213" s="18" t="s">
        <v>145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14</v>
      </c>
      <c r="BK213" s="231">
        <f>ROUND(I213*H213,2)</f>
        <v>0</v>
      </c>
      <c r="BL213" s="18" t="s">
        <v>155</v>
      </c>
      <c r="BM213" s="230" t="s">
        <v>1698</v>
      </c>
    </row>
    <row r="214" s="2" customFormat="1">
      <c r="A214" s="39"/>
      <c r="B214" s="40"/>
      <c r="C214" s="41"/>
      <c r="D214" s="232" t="s">
        <v>157</v>
      </c>
      <c r="E214" s="41"/>
      <c r="F214" s="233" t="s">
        <v>1697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157</v>
      </c>
      <c r="AU214" s="18" t="s">
        <v>14</v>
      </c>
    </row>
    <row r="215" s="2" customFormat="1">
      <c r="A215" s="39"/>
      <c r="B215" s="40"/>
      <c r="C215" s="41"/>
      <c r="D215" s="232" t="s">
        <v>362</v>
      </c>
      <c r="E215" s="41"/>
      <c r="F215" s="292" t="s">
        <v>1699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362</v>
      </c>
      <c r="AU215" s="18" t="s">
        <v>14</v>
      </c>
    </row>
    <row r="216" s="2" customFormat="1" ht="16.5" customHeight="1">
      <c r="A216" s="39"/>
      <c r="B216" s="40"/>
      <c r="C216" s="282" t="s">
        <v>435</v>
      </c>
      <c r="D216" s="282" t="s">
        <v>358</v>
      </c>
      <c r="E216" s="283" t="s">
        <v>1700</v>
      </c>
      <c r="F216" s="284" t="s">
        <v>1701</v>
      </c>
      <c r="G216" s="285" t="s">
        <v>193</v>
      </c>
      <c r="H216" s="286">
        <v>100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216</v>
      </c>
      <c r="AT216" s="230" t="s">
        <v>358</v>
      </c>
      <c r="AU216" s="230" t="s">
        <v>14</v>
      </c>
      <c r="AY216" s="18" t="s">
        <v>145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14</v>
      </c>
      <c r="BK216" s="231">
        <f>ROUND(I216*H216,2)</f>
        <v>0</v>
      </c>
      <c r="BL216" s="18" t="s">
        <v>155</v>
      </c>
      <c r="BM216" s="230" t="s">
        <v>1702</v>
      </c>
    </row>
    <row r="217" s="2" customFormat="1">
      <c r="A217" s="39"/>
      <c r="B217" s="40"/>
      <c r="C217" s="41"/>
      <c r="D217" s="232" t="s">
        <v>157</v>
      </c>
      <c r="E217" s="41"/>
      <c r="F217" s="233" t="s">
        <v>1701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157</v>
      </c>
      <c r="AU217" s="18" t="s">
        <v>14</v>
      </c>
    </row>
    <row r="218" s="2" customFormat="1">
      <c r="A218" s="39"/>
      <c r="B218" s="40"/>
      <c r="C218" s="41"/>
      <c r="D218" s="232" t="s">
        <v>362</v>
      </c>
      <c r="E218" s="41"/>
      <c r="F218" s="292" t="s">
        <v>1703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362</v>
      </c>
      <c r="AU218" s="18" t="s">
        <v>14</v>
      </c>
    </row>
    <row r="219" s="2" customFormat="1" ht="16.5" customHeight="1">
      <c r="A219" s="39"/>
      <c r="B219" s="40"/>
      <c r="C219" s="282" t="s">
        <v>181</v>
      </c>
      <c r="D219" s="282" t="s">
        <v>358</v>
      </c>
      <c r="E219" s="283" t="s">
        <v>1704</v>
      </c>
      <c r="F219" s="284" t="s">
        <v>1705</v>
      </c>
      <c r="G219" s="285" t="s">
        <v>1490</v>
      </c>
      <c r="H219" s="286">
        <v>1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216</v>
      </c>
      <c r="AT219" s="230" t="s">
        <v>358</v>
      </c>
      <c r="AU219" s="230" t="s">
        <v>14</v>
      </c>
      <c r="AY219" s="18" t="s">
        <v>145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14</v>
      </c>
      <c r="BK219" s="231">
        <f>ROUND(I219*H219,2)</f>
        <v>0</v>
      </c>
      <c r="BL219" s="18" t="s">
        <v>155</v>
      </c>
      <c r="BM219" s="230" t="s">
        <v>1706</v>
      </c>
    </row>
    <row r="220" s="2" customFormat="1">
      <c r="A220" s="39"/>
      <c r="B220" s="40"/>
      <c r="C220" s="41"/>
      <c r="D220" s="232" t="s">
        <v>157</v>
      </c>
      <c r="E220" s="41"/>
      <c r="F220" s="233" t="s">
        <v>1705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157</v>
      </c>
      <c r="AU220" s="18" t="s">
        <v>14</v>
      </c>
    </row>
    <row r="221" s="2" customFormat="1" ht="16.5" customHeight="1">
      <c r="A221" s="39"/>
      <c r="B221" s="40"/>
      <c r="C221" s="282" t="s">
        <v>451</v>
      </c>
      <c r="D221" s="282" t="s">
        <v>358</v>
      </c>
      <c r="E221" s="283" t="s">
        <v>1707</v>
      </c>
      <c r="F221" s="284" t="s">
        <v>1708</v>
      </c>
      <c r="G221" s="285" t="s">
        <v>193</v>
      </c>
      <c r="H221" s="286">
        <v>10</v>
      </c>
      <c r="I221" s="287"/>
      <c r="J221" s="288">
        <f>ROUND(I221*H221,2)</f>
        <v>0</v>
      </c>
      <c r="K221" s="284" t="s">
        <v>1</v>
      </c>
      <c r="L221" s="289"/>
      <c r="M221" s="290" t="s">
        <v>1</v>
      </c>
      <c r="N221" s="291" t="s">
        <v>42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216</v>
      </c>
      <c r="AT221" s="230" t="s">
        <v>358</v>
      </c>
      <c r="AU221" s="230" t="s">
        <v>14</v>
      </c>
      <c r="AY221" s="18" t="s">
        <v>145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14</v>
      </c>
      <c r="BK221" s="231">
        <f>ROUND(I221*H221,2)</f>
        <v>0</v>
      </c>
      <c r="BL221" s="18" t="s">
        <v>155</v>
      </c>
      <c r="BM221" s="230" t="s">
        <v>1709</v>
      </c>
    </row>
    <row r="222" s="2" customFormat="1">
      <c r="A222" s="39"/>
      <c r="B222" s="40"/>
      <c r="C222" s="41"/>
      <c r="D222" s="232" t="s">
        <v>157</v>
      </c>
      <c r="E222" s="41"/>
      <c r="F222" s="233" t="s">
        <v>1708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157</v>
      </c>
      <c r="AU222" s="18" t="s">
        <v>14</v>
      </c>
    </row>
    <row r="223" s="2" customFormat="1">
      <c r="A223" s="39"/>
      <c r="B223" s="40"/>
      <c r="C223" s="41"/>
      <c r="D223" s="232" t="s">
        <v>362</v>
      </c>
      <c r="E223" s="41"/>
      <c r="F223" s="292" t="s">
        <v>1710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362</v>
      </c>
      <c r="AU223" s="18" t="s">
        <v>14</v>
      </c>
    </row>
    <row r="224" s="2" customFormat="1" ht="16.5" customHeight="1">
      <c r="A224" s="39"/>
      <c r="B224" s="40"/>
      <c r="C224" s="282" t="s">
        <v>465</v>
      </c>
      <c r="D224" s="282" t="s">
        <v>358</v>
      </c>
      <c r="E224" s="283" t="s">
        <v>1711</v>
      </c>
      <c r="F224" s="284" t="s">
        <v>1712</v>
      </c>
      <c r="G224" s="285" t="s">
        <v>651</v>
      </c>
      <c r="H224" s="301"/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42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216</v>
      </c>
      <c r="AT224" s="230" t="s">
        <v>358</v>
      </c>
      <c r="AU224" s="230" t="s">
        <v>14</v>
      </c>
      <c r="AY224" s="18" t="s">
        <v>145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14</v>
      </c>
      <c r="BK224" s="231">
        <f>ROUND(I224*H224,2)</f>
        <v>0</v>
      </c>
      <c r="BL224" s="18" t="s">
        <v>155</v>
      </c>
      <c r="BM224" s="230" t="s">
        <v>1713</v>
      </c>
    </row>
    <row r="225" s="2" customFormat="1">
      <c r="A225" s="39"/>
      <c r="B225" s="40"/>
      <c r="C225" s="41"/>
      <c r="D225" s="232" t="s">
        <v>157</v>
      </c>
      <c r="E225" s="41"/>
      <c r="F225" s="233" t="s">
        <v>1712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157</v>
      </c>
      <c r="AU225" s="18" t="s">
        <v>14</v>
      </c>
    </row>
    <row r="226" s="2" customFormat="1" ht="16.5" customHeight="1">
      <c r="A226" s="39"/>
      <c r="B226" s="40"/>
      <c r="C226" s="219" t="s">
        <v>471</v>
      </c>
      <c r="D226" s="219" t="s">
        <v>150</v>
      </c>
      <c r="E226" s="220" t="s">
        <v>1714</v>
      </c>
      <c r="F226" s="221" t="s">
        <v>1596</v>
      </c>
      <c r="G226" s="222" t="s">
        <v>1490</v>
      </c>
      <c r="H226" s="223">
        <v>7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42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155</v>
      </c>
      <c r="AT226" s="230" t="s">
        <v>150</v>
      </c>
      <c r="AU226" s="230" t="s">
        <v>14</v>
      </c>
      <c r="AY226" s="18" t="s">
        <v>145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14</v>
      </c>
      <c r="BK226" s="231">
        <f>ROUND(I226*H226,2)</f>
        <v>0</v>
      </c>
      <c r="BL226" s="18" t="s">
        <v>155</v>
      </c>
      <c r="BM226" s="230" t="s">
        <v>1715</v>
      </c>
    </row>
    <row r="227" s="2" customFormat="1">
      <c r="A227" s="39"/>
      <c r="B227" s="40"/>
      <c r="C227" s="41"/>
      <c r="D227" s="232" t="s">
        <v>157</v>
      </c>
      <c r="E227" s="41"/>
      <c r="F227" s="233" t="s">
        <v>1596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157</v>
      </c>
      <c r="AU227" s="18" t="s">
        <v>14</v>
      </c>
    </row>
    <row r="228" s="2" customFormat="1">
      <c r="A228" s="39"/>
      <c r="B228" s="40"/>
      <c r="C228" s="41"/>
      <c r="D228" s="232" t="s">
        <v>362</v>
      </c>
      <c r="E228" s="41"/>
      <c r="F228" s="292" t="s">
        <v>1716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362</v>
      </c>
      <c r="AU228" s="18" t="s">
        <v>14</v>
      </c>
    </row>
    <row r="229" s="2" customFormat="1" ht="16.5" customHeight="1">
      <c r="A229" s="39"/>
      <c r="B229" s="40"/>
      <c r="C229" s="219" t="s">
        <v>478</v>
      </c>
      <c r="D229" s="219" t="s">
        <v>150</v>
      </c>
      <c r="E229" s="220" t="s">
        <v>1717</v>
      </c>
      <c r="F229" s="221" t="s">
        <v>1600</v>
      </c>
      <c r="G229" s="222" t="s">
        <v>1490</v>
      </c>
      <c r="H229" s="223">
        <v>14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155</v>
      </c>
      <c r="AT229" s="230" t="s">
        <v>150</v>
      </c>
      <c r="AU229" s="230" t="s">
        <v>14</v>
      </c>
      <c r="AY229" s="18" t="s">
        <v>145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14</v>
      </c>
      <c r="BK229" s="231">
        <f>ROUND(I229*H229,2)</f>
        <v>0</v>
      </c>
      <c r="BL229" s="18" t="s">
        <v>155</v>
      </c>
      <c r="BM229" s="230" t="s">
        <v>1718</v>
      </c>
    </row>
    <row r="230" s="2" customFormat="1">
      <c r="A230" s="39"/>
      <c r="B230" s="40"/>
      <c r="C230" s="41"/>
      <c r="D230" s="232" t="s">
        <v>157</v>
      </c>
      <c r="E230" s="41"/>
      <c r="F230" s="233" t="s">
        <v>1600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157</v>
      </c>
      <c r="AU230" s="18" t="s">
        <v>14</v>
      </c>
    </row>
    <row r="231" s="2" customFormat="1">
      <c r="A231" s="39"/>
      <c r="B231" s="40"/>
      <c r="C231" s="41"/>
      <c r="D231" s="232" t="s">
        <v>362</v>
      </c>
      <c r="E231" s="41"/>
      <c r="F231" s="292" t="s">
        <v>1719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362</v>
      </c>
      <c r="AU231" s="18" t="s">
        <v>14</v>
      </c>
    </row>
    <row r="232" s="2" customFormat="1" ht="16.5" customHeight="1">
      <c r="A232" s="39"/>
      <c r="B232" s="40"/>
      <c r="C232" s="219" t="s">
        <v>483</v>
      </c>
      <c r="D232" s="219" t="s">
        <v>150</v>
      </c>
      <c r="E232" s="220" t="s">
        <v>1720</v>
      </c>
      <c r="F232" s="221" t="s">
        <v>1604</v>
      </c>
      <c r="G232" s="222" t="s">
        <v>1490</v>
      </c>
      <c r="H232" s="223">
        <v>3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42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155</v>
      </c>
      <c r="AT232" s="230" t="s">
        <v>150</v>
      </c>
      <c r="AU232" s="230" t="s">
        <v>14</v>
      </c>
      <c r="AY232" s="18" t="s">
        <v>145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14</v>
      </c>
      <c r="BK232" s="231">
        <f>ROUND(I232*H232,2)</f>
        <v>0</v>
      </c>
      <c r="BL232" s="18" t="s">
        <v>155</v>
      </c>
      <c r="BM232" s="230" t="s">
        <v>1721</v>
      </c>
    </row>
    <row r="233" s="2" customFormat="1">
      <c r="A233" s="39"/>
      <c r="B233" s="40"/>
      <c r="C233" s="41"/>
      <c r="D233" s="232" t="s">
        <v>157</v>
      </c>
      <c r="E233" s="41"/>
      <c r="F233" s="233" t="s">
        <v>1604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157</v>
      </c>
      <c r="AU233" s="18" t="s">
        <v>14</v>
      </c>
    </row>
    <row r="234" s="2" customFormat="1">
      <c r="A234" s="39"/>
      <c r="B234" s="40"/>
      <c r="C234" s="41"/>
      <c r="D234" s="232" t="s">
        <v>362</v>
      </c>
      <c r="E234" s="41"/>
      <c r="F234" s="292" t="s">
        <v>1606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362</v>
      </c>
      <c r="AU234" s="18" t="s">
        <v>14</v>
      </c>
    </row>
    <row r="235" s="2" customFormat="1" ht="16.5" customHeight="1">
      <c r="A235" s="39"/>
      <c r="B235" s="40"/>
      <c r="C235" s="219" t="s">
        <v>488</v>
      </c>
      <c r="D235" s="219" t="s">
        <v>150</v>
      </c>
      <c r="E235" s="220" t="s">
        <v>1722</v>
      </c>
      <c r="F235" s="221" t="s">
        <v>1608</v>
      </c>
      <c r="G235" s="222" t="s">
        <v>1490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42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155</v>
      </c>
      <c r="AT235" s="230" t="s">
        <v>150</v>
      </c>
      <c r="AU235" s="230" t="s">
        <v>14</v>
      </c>
      <c r="AY235" s="18" t="s">
        <v>145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14</v>
      </c>
      <c r="BK235" s="231">
        <f>ROUND(I235*H235,2)</f>
        <v>0</v>
      </c>
      <c r="BL235" s="18" t="s">
        <v>155</v>
      </c>
      <c r="BM235" s="230" t="s">
        <v>1723</v>
      </c>
    </row>
    <row r="236" s="2" customFormat="1">
      <c r="A236" s="39"/>
      <c r="B236" s="40"/>
      <c r="C236" s="41"/>
      <c r="D236" s="232" t="s">
        <v>157</v>
      </c>
      <c r="E236" s="41"/>
      <c r="F236" s="233" t="s">
        <v>1608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157</v>
      </c>
      <c r="AU236" s="18" t="s">
        <v>14</v>
      </c>
    </row>
    <row r="237" s="2" customFormat="1">
      <c r="A237" s="39"/>
      <c r="B237" s="40"/>
      <c r="C237" s="41"/>
      <c r="D237" s="232" t="s">
        <v>362</v>
      </c>
      <c r="E237" s="41"/>
      <c r="F237" s="292" t="s">
        <v>1724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362</v>
      </c>
      <c r="AU237" s="18" t="s">
        <v>14</v>
      </c>
    </row>
    <row r="238" s="2" customFormat="1" ht="16.5" customHeight="1">
      <c r="A238" s="39"/>
      <c r="B238" s="40"/>
      <c r="C238" s="219" t="s">
        <v>495</v>
      </c>
      <c r="D238" s="219" t="s">
        <v>150</v>
      </c>
      <c r="E238" s="220" t="s">
        <v>1725</v>
      </c>
      <c r="F238" s="221" t="s">
        <v>1612</v>
      </c>
      <c r="G238" s="222" t="s">
        <v>1490</v>
      </c>
      <c r="H238" s="223">
        <v>6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155</v>
      </c>
      <c r="AT238" s="230" t="s">
        <v>150</v>
      </c>
      <c r="AU238" s="230" t="s">
        <v>14</v>
      </c>
      <c r="AY238" s="18" t="s">
        <v>145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14</v>
      </c>
      <c r="BK238" s="231">
        <f>ROUND(I238*H238,2)</f>
        <v>0</v>
      </c>
      <c r="BL238" s="18" t="s">
        <v>155</v>
      </c>
      <c r="BM238" s="230" t="s">
        <v>1726</v>
      </c>
    </row>
    <row r="239" s="2" customFormat="1">
      <c r="A239" s="39"/>
      <c r="B239" s="40"/>
      <c r="C239" s="41"/>
      <c r="D239" s="232" t="s">
        <v>157</v>
      </c>
      <c r="E239" s="41"/>
      <c r="F239" s="233" t="s">
        <v>1612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14</v>
      </c>
    </row>
    <row r="240" s="2" customFormat="1">
      <c r="A240" s="39"/>
      <c r="B240" s="40"/>
      <c r="C240" s="41"/>
      <c r="D240" s="232" t="s">
        <v>362</v>
      </c>
      <c r="E240" s="41"/>
      <c r="F240" s="292" t="s">
        <v>1614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362</v>
      </c>
      <c r="AU240" s="18" t="s">
        <v>14</v>
      </c>
    </row>
    <row r="241" s="2" customFormat="1" ht="16.5" customHeight="1">
      <c r="A241" s="39"/>
      <c r="B241" s="40"/>
      <c r="C241" s="219" t="s">
        <v>509</v>
      </c>
      <c r="D241" s="219" t="s">
        <v>150</v>
      </c>
      <c r="E241" s="220" t="s">
        <v>1727</v>
      </c>
      <c r="F241" s="221" t="s">
        <v>1619</v>
      </c>
      <c r="G241" s="222" t="s">
        <v>1490</v>
      </c>
      <c r="H241" s="223">
        <v>32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155</v>
      </c>
      <c r="AT241" s="230" t="s">
        <v>150</v>
      </c>
      <c r="AU241" s="230" t="s">
        <v>14</v>
      </c>
      <c r="AY241" s="18" t="s">
        <v>145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14</v>
      </c>
      <c r="BK241" s="231">
        <f>ROUND(I241*H241,2)</f>
        <v>0</v>
      </c>
      <c r="BL241" s="18" t="s">
        <v>155</v>
      </c>
      <c r="BM241" s="230" t="s">
        <v>1728</v>
      </c>
    </row>
    <row r="242" s="2" customFormat="1">
      <c r="A242" s="39"/>
      <c r="B242" s="40"/>
      <c r="C242" s="41"/>
      <c r="D242" s="232" t="s">
        <v>157</v>
      </c>
      <c r="E242" s="41"/>
      <c r="F242" s="233" t="s">
        <v>1619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157</v>
      </c>
      <c r="AU242" s="18" t="s">
        <v>14</v>
      </c>
    </row>
    <row r="243" s="2" customFormat="1">
      <c r="A243" s="39"/>
      <c r="B243" s="40"/>
      <c r="C243" s="41"/>
      <c r="D243" s="232" t="s">
        <v>362</v>
      </c>
      <c r="E243" s="41"/>
      <c r="F243" s="292" t="s">
        <v>1621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362</v>
      </c>
      <c r="AU243" s="18" t="s">
        <v>14</v>
      </c>
    </row>
    <row r="244" s="2" customFormat="1" ht="16.5" customHeight="1">
      <c r="A244" s="39"/>
      <c r="B244" s="40"/>
      <c r="C244" s="219" t="s">
        <v>518</v>
      </c>
      <c r="D244" s="219" t="s">
        <v>150</v>
      </c>
      <c r="E244" s="220" t="s">
        <v>1729</v>
      </c>
      <c r="F244" s="221" t="s">
        <v>1619</v>
      </c>
      <c r="G244" s="222" t="s">
        <v>1490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42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155</v>
      </c>
      <c r="AT244" s="230" t="s">
        <v>150</v>
      </c>
      <c r="AU244" s="230" t="s">
        <v>14</v>
      </c>
      <c r="AY244" s="18" t="s">
        <v>145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14</v>
      </c>
      <c r="BK244" s="231">
        <f>ROUND(I244*H244,2)</f>
        <v>0</v>
      </c>
      <c r="BL244" s="18" t="s">
        <v>155</v>
      </c>
      <c r="BM244" s="230" t="s">
        <v>1730</v>
      </c>
    </row>
    <row r="245" s="2" customFormat="1">
      <c r="A245" s="39"/>
      <c r="B245" s="40"/>
      <c r="C245" s="41"/>
      <c r="D245" s="232" t="s">
        <v>157</v>
      </c>
      <c r="E245" s="41"/>
      <c r="F245" s="233" t="s">
        <v>1619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157</v>
      </c>
      <c r="AU245" s="18" t="s">
        <v>14</v>
      </c>
    </row>
    <row r="246" s="2" customFormat="1">
      <c r="A246" s="39"/>
      <c r="B246" s="40"/>
      <c r="C246" s="41"/>
      <c r="D246" s="232" t="s">
        <v>362</v>
      </c>
      <c r="E246" s="41"/>
      <c r="F246" s="292" t="s">
        <v>1624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362</v>
      </c>
      <c r="AU246" s="18" t="s">
        <v>14</v>
      </c>
    </row>
    <row r="247" s="2" customFormat="1" ht="16.5" customHeight="1">
      <c r="A247" s="39"/>
      <c r="B247" s="40"/>
      <c r="C247" s="219" t="s">
        <v>524</v>
      </c>
      <c r="D247" s="219" t="s">
        <v>150</v>
      </c>
      <c r="E247" s="220" t="s">
        <v>1731</v>
      </c>
      <c r="F247" s="221" t="s">
        <v>1732</v>
      </c>
      <c r="G247" s="222" t="s">
        <v>1490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155</v>
      </c>
      <c r="AT247" s="230" t="s">
        <v>150</v>
      </c>
      <c r="AU247" s="230" t="s">
        <v>14</v>
      </c>
      <c r="AY247" s="18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14</v>
      </c>
      <c r="BK247" s="231">
        <f>ROUND(I247*H247,2)</f>
        <v>0</v>
      </c>
      <c r="BL247" s="18" t="s">
        <v>155</v>
      </c>
      <c r="BM247" s="230" t="s">
        <v>1733</v>
      </c>
    </row>
    <row r="248" s="2" customFormat="1">
      <c r="A248" s="39"/>
      <c r="B248" s="40"/>
      <c r="C248" s="41"/>
      <c r="D248" s="232" t="s">
        <v>157</v>
      </c>
      <c r="E248" s="41"/>
      <c r="F248" s="233" t="s">
        <v>1732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157</v>
      </c>
      <c r="AU248" s="18" t="s">
        <v>14</v>
      </c>
    </row>
    <row r="249" s="2" customFormat="1">
      <c r="A249" s="39"/>
      <c r="B249" s="40"/>
      <c r="C249" s="41"/>
      <c r="D249" s="232" t="s">
        <v>362</v>
      </c>
      <c r="E249" s="41"/>
      <c r="F249" s="292" t="s">
        <v>1627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362</v>
      </c>
      <c r="AU249" s="18" t="s">
        <v>14</v>
      </c>
    </row>
    <row r="250" s="2" customFormat="1" ht="16.5" customHeight="1">
      <c r="A250" s="39"/>
      <c r="B250" s="40"/>
      <c r="C250" s="219" t="s">
        <v>532</v>
      </c>
      <c r="D250" s="219" t="s">
        <v>150</v>
      </c>
      <c r="E250" s="220" t="s">
        <v>1734</v>
      </c>
      <c r="F250" s="221" t="s">
        <v>1629</v>
      </c>
      <c r="G250" s="222" t="s">
        <v>1490</v>
      </c>
      <c r="H250" s="223">
        <v>6</v>
      </c>
      <c r="I250" s="224"/>
      <c r="J250" s="225">
        <f>ROUND(I250*H250,2)</f>
        <v>0</v>
      </c>
      <c r="K250" s="221" t="s">
        <v>1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155</v>
      </c>
      <c r="AT250" s="230" t="s">
        <v>150</v>
      </c>
      <c r="AU250" s="230" t="s">
        <v>14</v>
      </c>
      <c r="AY250" s="18" t="s">
        <v>145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14</v>
      </c>
      <c r="BK250" s="231">
        <f>ROUND(I250*H250,2)</f>
        <v>0</v>
      </c>
      <c r="BL250" s="18" t="s">
        <v>155</v>
      </c>
      <c r="BM250" s="230" t="s">
        <v>1735</v>
      </c>
    </row>
    <row r="251" s="2" customFormat="1">
      <c r="A251" s="39"/>
      <c r="B251" s="40"/>
      <c r="C251" s="41"/>
      <c r="D251" s="232" t="s">
        <v>157</v>
      </c>
      <c r="E251" s="41"/>
      <c r="F251" s="233" t="s">
        <v>1629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157</v>
      </c>
      <c r="AU251" s="18" t="s">
        <v>14</v>
      </c>
    </row>
    <row r="252" s="2" customFormat="1">
      <c r="A252" s="39"/>
      <c r="B252" s="40"/>
      <c r="C252" s="41"/>
      <c r="D252" s="232" t="s">
        <v>362</v>
      </c>
      <c r="E252" s="41"/>
      <c r="F252" s="292" t="s">
        <v>1631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362</v>
      </c>
      <c r="AU252" s="18" t="s">
        <v>14</v>
      </c>
    </row>
    <row r="253" s="2" customFormat="1" ht="16.5" customHeight="1">
      <c r="A253" s="39"/>
      <c r="B253" s="40"/>
      <c r="C253" s="219" t="s">
        <v>539</v>
      </c>
      <c r="D253" s="219" t="s">
        <v>150</v>
      </c>
      <c r="E253" s="220" t="s">
        <v>1736</v>
      </c>
      <c r="F253" s="221" t="s">
        <v>1633</v>
      </c>
      <c r="G253" s="222" t="s">
        <v>1490</v>
      </c>
      <c r="H253" s="223">
        <v>31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155</v>
      </c>
      <c r="AT253" s="230" t="s">
        <v>150</v>
      </c>
      <c r="AU253" s="230" t="s">
        <v>14</v>
      </c>
      <c r="AY253" s="18" t="s">
        <v>145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14</v>
      </c>
      <c r="BK253" s="231">
        <f>ROUND(I253*H253,2)</f>
        <v>0</v>
      </c>
      <c r="BL253" s="18" t="s">
        <v>155</v>
      </c>
      <c r="BM253" s="230" t="s">
        <v>1737</v>
      </c>
    </row>
    <row r="254" s="2" customFormat="1">
      <c r="A254" s="39"/>
      <c r="B254" s="40"/>
      <c r="C254" s="41"/>
      <c r="D254" s="232" t="s">
        <v>157</v>
      </c>
      <c r="E254" s="41"/>
      <c r="F254" s="233" t="s">
        <v>1633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157</v>
      </c>
      <c r="AU254" s="18" t="s">
        <v>14</v>
      </c>
    </row>
    <row r="255" s="2" customFormat="1">
      <c r="A255" s="39"/>
      <c r="B255" s="40"/>
      <c r="C255" s="41"/>
      <c r="D255" s="232" t="s">
        <v>362</v>
      </c>
      <c r="E255" s="41"/>
      <c r="F255" s="292" t="s">
        <v>1635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362</v>
      </c>
      <c r="AU255" s="18" t="s">
        <v>14</v>
      </c>
    </row>
    <row r="256" s="2" customFormat="1" ht="16.5" customHeight="1">
      <c r="A256" s="39"/>
      <c r="B256" s="40"/>
      <c r="C256" s="219" t="s">
        <v>551</v>
      </c>
      <c r="D256" s="219" t="s">
        <v>150</v>
      </c>
      <c r="E256" s="220" t="s">
        <v>1738</v>
      </c>
      <c r="F256" s="221" t="s">
        <v>1633</v>
      </c>
      <c r="G256" s="222" t="s">
        <v>1490</v>
      </c>
      <c r="H256" s="223">
        <v>19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42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155</v>
      </c>
      <c r="AT256" s="230" t="s">
        <v>150</v>
      </c>
      <c r="AU256" s="230" t="s">
        <v>14</v>
      </c>
      <c r="AY256" s="18" t="s">
        <v>145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14</v>
      </c>
      <c r="BK256" s="231">
        <f>ROUND(I256*H256,2)</f>
        <v>0</v>
      </c>
      <c r="BL256" s="18" t="s">
        <v>155</v>
      </c>
      <c r="BM256" s="230" t="s">
        <v>1739</v>
      </c>
    </row>
    <row r="257" s="2" customFormat="1">
      <c r="A257" s="39"/>
      <c r="B257" s="40"/>
      <c r="C257" s="41"/>
      <c r="D257" s="232" t="s">
        <v>157</v>
      </c>
      <c r="E257" s="41"/>
      <c r="F257" s="233" t="s">
        <v>1633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157</v>
      </c>
      <c r="AU257" s="18" t="s">
        <v>14</v>
      </c>
    </row>
    <row r="258" s="2" customFormat="1">
      <c r="A258" s="39"/>
      <c r="B258" s="40"/>
      <c r="C258" s="41"/>
      <c r="D258" s="232" t="s">
        <v>362</v>
      </c>
      <c r="E258" s="41"/>
      <c r="F258" s="292" t="s">
        <v>1638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362</v>
      </c>
      <c r="AU258" s="18" t="s">
        <v>14</v>
      </c>
    </row>
    <row r="259" s="2" customFormat="1" ht="16.5" customHeight="1">
      <c r="A259" s="39"/>
      <c r="B259" s="40"/>
      <c r="C259" s="219" t="s">
        <v>562</v>
      </c>
      <c r="D259" s="219" t="s">
        <v>150</v>
      </c>
      <c r="E259" s="220" t="s">
        <v>1740</v>
      </c>
      <c r="F259" s="221" t="s">
        <v>1650</v>
      </c>
      <c r="G259" s="222" t="s">
        <v>193</v>
      </c>
      <c r="H259" s="223">
        <v>50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155</v>
      </c>
      <c r="AT259" s="230" t="s">
        <v>150</v>
      </c>
      <c r="AU259" s="230" t="s">
        <v>14</v>
      </c>
      <c r="AY259" s="18" t="s">
        <v>145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14</v>
      </c>
      <c r="BK259" s="231">
        <f>ROUND(I259*H259,2)</f>
        <v>0</v>
      </c>
      <c r="BL259" s="18" t="s">
        <v>155</v>
      </c>
      <c r="BM259" s="230" t="s">
        <v>1741</v>
      </c>
    </row>
    <row r="260" s="2" customFormat="1">
      <c r="A260" s="39"/>
      <c r="B260" s="40"/>
      <c r="C260" s="41"/>
      <c r="D260" s="232" t="s">
        <v>157</v>
      </c>
      <c r="E260" s="41"/>
      <c r="F260" s="233" t="s">
        <v>1650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157</v>
      </c>
      <c r="AU260" s="18" t="s">
        <v>14</v>
      </c>
    </row>
    <row r="261" s="2" customFormat="1">
      <c r="A261" s="39"/>
      <c r="B261" s="40"/>
      <c r="C261" s="41"/>
      <c r="D261" s="232" t="s">
        <v>362</v>
      </c>
      <c r="E261" s="41"/>
      <c r="F261" s="292" t="s">
        <v>1652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362</v>
      </c>
      <c r="AU261" s="18" t="s">
        <v>14</v>
      </c>
    </row>
    <row r="262" s="2" customFormat="1" ht="16.5" customHeight="1">
      <c r="A262" s="39"/>
      <c r="B262" s="40"/>
      <c r="C262" s="219" t="s">
        <v>568</v>
      </c>
      <c r="D262" s="219" t="s">
        <v>150</v>
      </c>
      <c r="E262" s="220" t="s">
        <v>1742</v>
      </c>
      <c r="F262" s="221" t="s">
        <v>1650</v>
      </c>
      <c r="G262" s="222" t="s">
        <v>193</v>
      </c>
      <c r="H262" s="223">
        <v>320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155</v>
      </c>
      <c r="AT262" s="230" t="s">
        <v>150</v>
      </c>
      <c r="AU262" s="230" t="s">
        <v>14</v>
      </c>
      <c r="AY262" s="18" t="s">
        <v>145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14</v>
      </c>
      <c r="BK262" s="231">
        <f>ROUND(I262*H262,2)</f>
        <v>0</v>
      </c>
      <c r="BL262" s="18" t="s">
        <v>155</v>
      </c>
      <c r="BM262" s="230" t="s">
        <v>1743</v>
      </c>
    </row>
    <row r="263" s="2" customFormat="1">
      <c r="A263" s="39"/>
      <c r="B263" s="40"/>
      <c r="C263" s="41"/>
      <c r="D263" s="232" t="s">
        <v>157</v>
      </c>
      <c r="E263" s="41"/>
      <c r="F263" s="233" t="s">
        <v>1650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157</v>
      </c>
      <c r="AU263" s="18" t="s">
        <v>14</v>
      </c>
    </row>
    <row r="264" s="2" customFormat="1">
      <c r="A264" s="39"/>
      <c r="B264" s="40"/>
      <c r="C264" s="41"/>
      <c r="D264" s="232" t="s">
        <v>362</v>
      </c>
      <c r="E264" s="41"/>
      <c r="F264" s="292" t="s">
        <v>1655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362</v>
      </c>
      <c r="AU264" s="18" t="s">
        <v>14</v>
      </c>
    </row>
    <row r="265" s="2" customFormat="1" ht="16.5" customHeight="1">
      <c r="A265" s="39"/>
      <c r="B265" s="40"/>
      <c r="C265" s="219" t="s">
        <v>575</v>
      </c>
      <c r="D265" s="219" t="s">
        <v>150</v>
      </c>
      <c r="E265" s="220" t="s">
        <v>1742</v>
      </c>
      <c r="F265" s="221" t="s">
        <v>1650</v>
      </c>
      <c r="G265" s="222" t="s">
        <v>193</v>
      </c>
      <c r="H265" s="223">
        <v>200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42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155</v>
      </c>
      <c r="AT265" s="230" t="s">
        <v>150</v>
      </c>
      <c r="AU265" s="230" t="s">
        <v>14</v>
      </c>
      <c r="AY265" s="18" t="s">
        <v>145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14</v>
      </c>
      <c r="BK265" s="231">
        <f>ROUND(I265*H265,2)</f>
        <v>0</v>
      </c>
      <c r="BL265" s="18" t="s">
        <v>155</v>
      </c>
      <c r="BM265" s="230" t="s">
        <v>1744</v>
      </c>
    </row>
    <row r="266" s="2" customFormat="1">
      <c r="A266" s="39"/>
      <c r="B266" s="40"/>
      <c r="C266" s="41"/>
      <c r="D266" s="232" t="s">
        <v>157</v>
      </c>
      <c r="E266" s="41"/>
      <c r="F266" s="233" t="s">
        <v>1650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157</v>
      </c>
      <c r="AU266" s="18" t="s">
        <v>14</v>
      </c>
    </row>
    <row r="267" s="2" customFormat="1">
      <c r="A267" s="39"/>
      <c r="B267" s="40"/>
      <c r="C267" s="41"/>
      <c r="D267" s="232" t="s">
        <v>362</v>
      </c>
      <c r="E267" s="41"/>
      <c r="F267" s="292" t="s">
        <v>1658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362</v>
      </c>
      <c r="AU267" s="18" t="s">
        <v>14</v>
      </c>
    </row>
    <row r="268" s="2" customFormat="1" ht="16.5" customHeight="1">
      <c r="A268" s="39"/>
      <c r="B268" s="40"/>
      <c r="C268" s="219" t="s">
        <v>581</v>
      </c>
      <c r="D268" s="219" t="s">
        <v>150</v>
      </c>
      <c r="E268" s="220" t="s">
        <v>1745</v>
      </c>
      <c r="F268" s="221" t="s">
        <v>1660</v>
      </c>
      <c r="G268" s="222" t="s">
        <v>193</v>
      </c>
      <c r="H268" s="223">
        <v>50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42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155</v>
      </c>
      <c r="AT268" s="230" t="s">
        <v>150</v>
      </c>
      <c r="AU268" s="230" t="s">
        <v>14</v>
      </c>
      <c r="AY268" s="18" t="s">
        <v>145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14</v>
      </c>
      <c r="BK268" s="231">
        <f>ROUND(I268*H268,2)</f>
        <v>0</v>
      </c>
      <c r="BL268" s="18" t="s">
        <v>155</v>
      </c>
      <c r="BM268" s="230" t="s">
        <v>1746</v>
      </c>
    </row>
    <row r="269" s="2" customFormat="1">
      <c r="A269" s="39"/>
      <c r="B269" s="40"/>
      <c r="C269" s="41"/>
      <c r="D269" s="232" t="s">
        <v>157</v>
      </c>
      <c r="E269" s="41"/>
      <c r="F269" s="233" t="s">
        <v>1660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157</v>
      </c>
      <c r="AU269" s="18" t="s">
        <v>14</v>
      </c>
    </row>
    <row r="270" s="2" customFormat="1">
      <c r="A270" s="39"/>
      <c r="B270" s="40"/>
      <c r="C270" s="41"/>
      <c r="D270" s="232" t="s">
        <v>362</v>
      </c>
      <c r="E270" s="41"/>
      <c r="F270" s="292" t="s">
        <v>1658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362</v>
      </c>
      <c r="AU270" s="18" t="s">
        <v>14</v>
      </c>
    </row>
    <row r="271" s="2" customFormat="1" ht="16.5" customHeight="1">
      <c r="A271" s="39"/>
      <c r="B271" s="40"/>
      <c r="C271" s="219" t="s">
        <v>588</v>
      </c>
      <c r="D271" s="219" t="s">
        <v>150</v>
      </c>
      <c r="E271" s="220" t="s">
        <v>1747</v>
      </c>
      <c r="F271" s="221" t="s">
        <v>1663</v>
      </c>
      <c r="G271" s="222" t="s">
        <v>193</v>
      </c>
      <c r="H271" s="223">
        <v>800</v>
      </c>
      <c r="I271" s="224"/>
      <c r="J271" s="225">
        <f>ROUND(I271*H271,2)</f>
        <v>0</v>
      </c>
      <c r="K271" s="221" t="s">
        <v>1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155</v>
      </c>
      <c r="AT271" s="230" t="s">
        <v>150</v>
      </c>
      <c r="AU271" s="230" t="s">
        <v>14</v>
      </c>
      <c r="AY271" s="18" t="s">
        <v>145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14</v>
      </c>
      <c r="BK271" s="231">
        <f>ROUND(I271*H271,2)</f>
        <v>0</v>
      </c>
      <c r="BL271" s="18" t="s">
        <v>155</v>
      </c>
      <c r="BM271" s="230" t="s">
        <v>1748</v>
      </c>
    </row>
    <row r="272" s="2" customFormat="1">
      <c r="A272" s="39"/>
      <c r="B272" s="40"/>
      <c r="C272" s="41"/>
      <c r="D272" s="232" t="s">
        <v>157</v>
      </c>
      <c r="E272" s="41"/>
      <c r="F272" s="233" t="s">
        <v>1663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157</v>
      </c>
      <c r="AU272" s="18" t="s">
        <v>14</v>
      </c>
    </row>
    <row r="273" s="2" customFormat="1">
      <c r="A273" s="39"/>
      <c r="B273" s="40"/>
      <c r="C273" s="41"/>
      <c r="D273" s="232" t="s">
        <v>362</v>
      </c>
      <c r="E273" s="41"/>
      <c r="F273" s="292" t="s">
        <v>1665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362</v>
      </c>
      <c r="AU273" s="18" t="s">
        <v>14</v>
      </c>
    </row>
    <row r="274" s="2" customFormat="1" ht="16.5" customHeight="1">
      <c r="A274" s="39"/>
      <c r="B274" s="40"/>
      <c r="C274" s="219" t="s">
        <v>596</v>
      </c>
      <c r="D274" s="219" t="s">
        <v>150</v>
      </c>
      <c r="E274" s="220" t="s">
        <v>1749</v>
      </c>
      <c r="F274" s="221" t="s">
        <v>1667</v>
      </c>
      <c r="G274" s="222" t="s">
        <v>193</v>
      </c>
      <c r="H274" s="223">
        <v>0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42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155</v>
      </c>
      <c r="AT274" s="230" t="s">
        <v>150</v>
      </c>
      <c r="AU274" s="230" t="s">
        <v>14</v>
      </c>
      <c r="AY274" s="18" t="s">
        <v>145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14</v>
      </c>
      <c r="BK274" s="231">
        <f>ROUND(I274*H274,2)</f>
        <v>0</v>
      </c>
      <c r="BL274" s="18" t="s">
        <v>155</v>
      </c>
      <c r="BM274" s="230" t="s">
        <v>1750</v>
      </c>
    </row>
    <row r="275" s="2" customFormat="1">
      <c r="A275" s="39"/>
      <c r="B275" s="40"/>
      <c r="C275" s="41"/>
      <c r="D275" s="232" t="s">
        <v>157</v>
      </c>
      <c r="E275" s="41"/>
      <c r="F275" s="233" t="s">
        <v>1667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157</v>
      </c>
      <c r="AU275" s="18" t="s">
        <v>14</v>
      </c>
    </row>
    <row r="276" s="2" customFormat="1">
      <c r="A276" s="39"/>
      <c r="B276" s="40"/>
      <c r="C276" s="41"/>
      <c r="D276" s="232" t="s">
        <v>362</v>
      </c>
      <c r="E276" s="41"/>
      <c r="F276" s="292" t="s">
        <v>1669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362</v>
      </c>
      <c r="AU276" s="18" t="s">
        <v>14</v>
      </c>
    </row>
    <row r="277" s="2" customFormat="1" ht="16.5" customHeight="1">
      <c r="A277" s="39"/>
      <c r="B277" s="40"/>
      <c r="C277" s="219" t="s">
        <v>602</v>
      </c>
      <c r="D277" s="219" t="s">
        <v>150</v>
      </c>
      <c r="E277" s="220" t="s">
        <v>1751</v>
      </c>
      <c r="F277" s="221" t="s">
        <v>1752</v>
      </c>
      <c r="G277" s="222" t="s">
        <v>193</v>
      </c>
      <c r="H277" s="223">
        <v>220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42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155</v>
      </c>
      <c r="AT277" s="230" t="s">
        <v>150</v>
      </c>
      <c r="AU277" s="230" t="s">
        <v>14</v>
      </c>
      <c r="AY277" s="18" t="s">
        <v>145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14</v>
      </c>
      <c r="BK277" s="231">
        <f>ROUND(I277*H277,2)</f>
        <v>0</v>
      </c>
      <c r="BL277" s="18" t="s">
        <v>155</v>
      </c>
      <c r="BM277" s="230" t="s">
        <v>1753</v>
      </c>
    </row>
    <row r="278" s="2" customFormat="1">
      <c r="A278" s="39"/>
      <c r="B278" s="40"/>
      <c r="C278" s="41"/>
      <c r="D278" s="232" t="s">
        <v>157</v>
      </c>
      <c r="E278" s="41"/>
      <c r="F278" s="233" t="s">
        <v>1752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157</v>
      </c>
      <c r="AU278" s="18" t="s">
        <v>14</v>
      </c>
    </row>
    <row r="279" s="2" customFormat="1">
      <c r="A279" s="39"/>
      <c r="B279" s="40"/>
      <c r="C279" s="41"/>
      <c r="D279" s="232" t="s">
        <v>362</v>
      </c>
      <c r="E279" s="41"/>
      <c r="F279" s="292" t="s">
        <v>1754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362</v>
      </c>
      <c r="AU279" s="18" t="s">
        <v>14</v>
      </c>
    </row>
    <row r="280" s="2" customFormat="1" ht="16.5" customHeight="1">
      <c r="A280" s="39"/>
      <c r="B280" s="40"/>
      <c r="C280" s="219" t="s">
        <v>612</v>
      </c>
      <c r="D280" s="219" t="s">
        <v>150</v>
      </c>
      <c r="E280" s="220" t="s">
        <v>1755</v>
      </c>
      <c r="F280" s="221" t="s">
        <v>1675</v>
      </c>
      <c r="G280" s="222" t="s">
        <v>193</v>
      </c>
      <c r="H280" s="223">
        <v>50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42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155</v>
      </c>
      <c r="AT280" s="230" t="s">
        <v>150</v>
      </c>
      <c r="AU280" s="230" t="s">
        <v>14</v>
      </c>
      <c r="AY280" s="18" t="s">
        <v>145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14</v>
      </c>
      <c r="BK280" s="231">
        <f>ROUND(I280*H280,2)</f>
        <v>0</v>
      </c>
      <c r="BL280" s="18" t="s">
        <v>155</v>
      </c>
      <c r="BM280" s="230" t="s">
        <v>1756</v>
      </c>
    </row>
    <row r="281" s="2" customFormat="1">
      <c r="A281" s="39"/>
      <c r="B281" s="40"/>
      <c r="C281" s="41"/>
      <c r="D281" s="232" t="s">
        <v>157</v>
      </c>
      <c r="E281" s="41"/>
      <c r="F281" s="233" t="s">
        <v>1675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157</v>
      </c>
      <c r="AU281" s="18" t="s">
        <v>14</v>
      </c>
    </row>
    <row r="282" s="2" customFormat="1">
      <c r="A282" s="39"/>
      <c r="B282" s="40"/>
      <c r="C282" s="41"/>
      <c r="D282" s="232" t="s">
        <v>362</v>
      </c>
      <c r="E282" s="41"/>
      <c r="F282" s="292" t="s">
        <v>1677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362</v>
      </c>
      <c r="AU282" s="18" t="s">
        <v>14</v>
      </c>
    </row>
    <row r="283" s="2" customFormat="1" ht="16.5" customHeight="1">
      <c r="A283" s="39"/>
      <c r="B283" s="40"/>
      <c r="C283" s="219" t="s">
        <v>620</v>
      </c>
      <c r="D283" s="219" t="s">
        <v>150</v>
      </c>
      <c r="E283" s="220" t="s">
        <v>1757</v>
      </c>
      <c r="F283" s="221" t="s">
        <v>1612</v>
      </c>
      <c r="G283" s="222" t="s">
        <v>1490</v>
      </c>
      <c r="H283" s="223">
        <v>5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155</v>
      </c>
      <c r="AT283" s="230" t="s">
        <v>150</v>
      </c>
      <c r="AU283" s="230" t="s">
        <v>14</v>
      </c>
      <c r="AY283" s="18" t="s">
        <v>145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14</v>
      </c>
      <c r="BK283" s="231">
        <f>ROUND(I283*H283,2)</f>
        <v>0</v>
      </c>
      <c r="BL283" s="18" t="s">
        <v>155</v>
      </c>
      <c r="BM283" s="230" t="s">
        <v>1758</v>
      </c>
    </row>
    <row r="284" s="2" customFormat="1">
      <c r="A284" s="39"/>
      <c r="B284" s="40"/>
      <c r="C284" s="41"/>
      <c r="D284" s="232" t="s">
        <v>157</v>
      </c>
      <c r="E284" s="41"/>
      <c r="F284" s="233" t="s">
        <v>1612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157</v>
      </c>
      <c r="AU284" s="18" t="s">
        <v>14</v>
      </c>
    </row>
    <row r="285" s="2" customFormat="1">
      <c r="A285" s="39"/>
      <c r="B285" s="40"/>
      <c r="C285" s="41"/>
      <c r="D285" s="232" t="s">
        <v>362</v>
      </c>
      <c r="E285" s="41"/>
      <c r="F285" s="292" t="s">
        <v>1614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362</v>
      </c>
      <c r="AU285" s="18" t="s">
        <v>14</v>
      </c>
    </row>
    <row r="286" s="2" customFormat="1" ht="16.5" customHeight="1">
      <c r="A286" s="39"/>
      <c r="B286" s="40"/>
      <c r="C286" s="219" t="s">
        <v>627</v>
      </c>
      <c r="D286" s="219" t="s">
        <v>150</v>
      </c>
      <c r="E286" s="220" t="s">
        <v>1759</v>
      </c>
      <c r="F286" s="221" t="s">
        <v>1760</v>
      </c>
      <c r="G286" s="222" t="s">
        <v>1490</v>
      </c>
      <c r="H286" s="223">
        <v>16</v>
      </c>
      <c r="I286" s="224"/>
      <c r="J286" s="225">
        <f>ROUND(I286*H286,2)</f>
        <v>0</v>
      </c>
      <c r="K286" s="221" t="s">
        <v>1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155</v>
      </c>
      <c r="AT286" s="230" t="s">
        <v>150</v>
      </c>
      <c r="AU286" s="230" t="s">
        <v>14</v>
      </c>
      <c r="AY286" s="18" t="s">
        <v>145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14</v>
      </c>
      <c r="BK286" s="231">
        <f>ROUND(I286*H286,2)</f>
        <v>0</v>
      </c>
      <c r="BL286" s="18" t="s">
        <v>155</v>
      </c>
      <c r="BM286" s="230" t="s">
        <v>1761</v>
      </c>
    </row>
    <row r="287" s="2" customFormat="1">
      <c r="A287" s="39"/>
      <c r="B287" s="40"/>
      <c r="C287" s="41"/>
      <c r="D287" s="232" t="s">
        <v>157</v>
      </c>
      <c r="E287" s="41"/>
      <c r="F287" s="233" t="s">
        <v>1760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157</v>
      </c>
      <c r="AU287" s="18" t="s">
        <v>14</v>
      </c>
    </row>
    <row r="288" s="2" customFormat="1" ht="16.5" customHeight="1">
      <c r="A288" s="39"/>
      <c r="B288" s="40"/>
      <c r="C288" s="219" t="s">
        <v>631</v>
      </c>
      <c r="D288" s="219" t="s">
        <v>150</v>
      </c>
      <c r="E288" s="220" t="s">
        <v>1762</v>
      </c>
      <c r="F288" s="221" t="s">
        <v>1679</v>
      </c>
      <c r="G288" s="222" t="s">
        <v>1490</v>
      </c>
      <c r="H288" s="223">
        <v>100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155</v>
      </c>
      <c r="AT288" s="230" t="s">
        <v>150</v>
      </c>
      <c r="AU288" s="230" t="s">
        <v>14</v>
      </c>
      <c r="AY288" s="18" t="s">
        <v>145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14</v>
      </c>
      <c r="BK288" s="231">
        <f>ROUND(I288*H288,2)</f>
        <v>0</v>
      </c>
      <c r="BL288" s="18" t="s">
        <v>155</v>
      </c>
      <c r="BM288" s="230" t="s">
        <v>1763</v>
      </c>
    </row>
    <row r="289" s="2" customFormat="1">
      <c r="A289" s="39"/>
      <c r="B289" s="40"/>
      <c r="C289" s="41"/>
      <c r="D289" s="232" t="s">
        <v>157</v>
      </c>
      <c r="E289" s="41"/>
      <c r="F289" s="233" t="s">
        <v>1679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157</v>
      </c>
      <c r="AU289" s="18" t="s">
        <v>14</v>
      </c>
    </row>
    <row r="290" s="2" customFormat="1">
      <c r="A290" s="39"/>
      <c r="B290" s="40"/>
      <c r="C290" s="41"/>
      <c r="D290" s="232" t="s">
        <v>362</v>
      </c>
      <c r="E290" s="41"/>
      <c r="F290" s="292" t="s">
        <v>1681</v>
      </c>
      <c r="G290" s="41"/>
      <c r="H290" s="41"/>
      <c r="I290" s="234"/>
      <c r="J290" s="41"/>
      <c r="K290" s="41"/>
      <c r="L290" s="45"/>
      <c r="M290" s="235"/>
      <c r="N290" s="23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362</v>
      </c>
      <c r="AU290" s="18" t="s">
        <v>14</v>
      </c>
    </row>
    <row r="291" s="2" customFormat="1" ht="16.5" customHeight="1">
      <c r="A291" s="39"/>
      <c r="B291" s="40"/>
      <c r="C291" s="219" t="s">
        <v>639</v>
      </c>
      <c r="D291" s="219" t="s">
        <v>150</v>
      </c>
      <c r="E291" s="220" t="s">
        <v>1764</v>
      </c>
      <c r="F291" s="221" t="s">
        <v>1683</v>
      </c>
      <c r="G291" s="222" t="s">
        <v>1490</v>
      </c>
      <c r="H291" s="223">
        <v>100</v>
      </c>
      <c r="I291" s="224"/>
      <c r="J291" s="225">
        <f>ROUND(I291*H291,2)</f>
        <v>0</v>
      </c>
      <c r="K291" s="221" t="s">
        <v>1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155</v>
      </c>
      <c r="AT291" s="230" t="s">
        <v>150</v>
      </c>
      <c r="AU291" s="230" t="s">
        <v>14</v>
      </c>
      <c r="AY291" s="18" t="s">
        <v>145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14</v>
      </c>
      <c r="BK291" s="231">
        <f>ROUND(I291*H291,2)</f>
        <v>0</v>
      </c>
      <c r="BL291" s="18" t="s">
        <v>155</v>
      </c>
      <c r="BM291" s="230" t="s">
        <v>1765</v>
      </c>
    </row>
    <row r="292" s="2" customFormat="1">
      <c r="A292" s="39"/>
      <c r="B292" s="40"/>
      <c r="C292" s="41"/>
      <c r="D292" s="232" t="s">
        <v>157</v>
      </c>
      <c r="E292" s="41"/>
      <c r="F292" s="233" t="s">
        <v>1683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157</v>
      </c>
      <c r="AU292" s="18" t="s">
        <v>14</v>
      </c>
    </row>
    <row r="293" s="2" customFormat="1" ht="16.5" customHeight="1">
      <c r="A293" s="39"/>
      <c r="B293" s="40"/>
      <c r="C293" s="219" t="s">
        <v>648</v>
      </c>
      <c r="D293" s="219" t="s">
        <v>150</v>
      </c>
      <c r="E293" s="220" t="s">
        <v>1766</v>
      </c>
      <c r="F293" s="221" t="s">
        <v>1686</v>
      </c>
      <c r="G293" s="222" t="s">
        <v>1490</v>
      </c>
      <c r="H293" s="223">
        <v>100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42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155</v>
      </c>
      <c r="AT293" s="230" t="s">
        <v>150</v>
      </c>
      <c r="AU293" s="230" t="s">
        <v>14</v>
      </c>
      <c r="AY293" s="18" t="s">
        <v>145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14</v>
      </c>
      <c r="BK293" s="231">
        <f>ROUND(I293*H293,2)</f>
        <v>0</v>
      </c>
      <c r="BL293" s="18" t="s">
        <v>155</v>
      </c>
      <c r="BM293" s="230" t="s">
        <v>1767</v>
      </c>
    </row>
    <row r="294" s="2" customFormat="1">
      <c r="A294" s="39"/>
      <c r="B294" s="40"/>
      <c r="C294" s="41"/>
      <c r="D294" s="232" t="s">
        <v>157</v>
      </c>
      <c r="E294" s="41"/>
      <c r="F294" s="233" t="s">
        <v>1686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157</v>
      </c>
      <c r="AU294" s="18" t="s">
        <v>14</v>
      </c>
    </row>
    <row r="295" s="2" customFormat="1">
      <c r="A295" s="39"/>
      <c r="B295" s="40"/>
      <c r="C295" s="41"/>
      <c r="D295" s="232" t="s">
        <v>362</v>
      </c>
      <c r="E295" s="41"/>
      <c r="F295" s="292" t="s">
        <v>1688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362</v>
      </c>
      <c r="AU295" s="18" t="s">
        <v>14</v>
      </c>
    </row>
    <row r="296" s="2" customFormat="1" ht="16.5" customHeight="1">
      <c r="A296" s="39"/>
      <c r="B296" s="40"/>
      <c r="C296" s="219" t="s">
        <v>214</v>
      </c>
      <c r="D296" s="219" t="s">
        <v>150</v>
      </c>
      <c r="E296" s="220" t="s">
        <v>1768</v>
      </c>
      <c r="F296" s="221" t="s">
        <v>1693</v>
      </c>
      <c r="G296" s="222" t="s">
        <v>1490</v>
      </c>
      <c r="H296" s="223">
        <v>13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42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155</v>
      </c>
      <c r="AT296" s="230" t="s">
        <v>150</v>
      </c>
      <c r="AU296" s="230" t="s">
        <v>14</v>
      </c>
      <c r="AY296" s="18" t="s">
        <v>145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14</v>
      </c>
      <c r="BK296" s="231">
        <f>ROUND(I296*H296,2)</f>
        <v>0</v>
      </c>
      <c r="BL296" s="18" t="s">
        <v>155</v>
      </c>
      <c r="BM296" s="230" t="s">
        <v>1769</v>
      </c>
    </row>
    <row r="297" s="2" customFormat="1">
      <c r="A297" s="39"/>
      <c r="B297" s="40"/>
      <c r="C297" s="41"/>
      <c r="D297" s="232" t="s">
        <v>157</v>
      </c>
      <c r="E297" s="41"/>
      <c r="F297" s="233" t="s">
        <v>1693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157</v>
      </c>
      <c r="AU297" s="18" t="s">
        <v>14</v>
      </c>
    </row>
    <row r="298" s="2" customFormat="1">
      <c r="A298" s="39"/>
      <c r="B298" s="40"/>
      <c r="C298" s="41"/>
      <c r="D298" s="232" t="s">
        <v>362</v>
      </c>
      <c r="E298" s="41"/>
      <c r="F298" s="292" t="s">
        <v>1695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362</v>
      </c>
      <c r="AU298" s="18" t="s">
        <v>14</v>
      </c>
    </row>
    <row r="299" s="2" customFormat="1" ht="16.5" customHeight="1">
      <c r="A299" s="39"/>
      <c r="B299" s="40"/>
      <c r="C299" s="219" t="s">
        <v>665</v>
      </c>
      <c r="D299" s="219" t="s">
        <v>150</v>
      </c>
      <c r="E299" s="220" t="s">
        <v>1770</v>
      </c>
      <c r="F299" s="221" t="s">
        <v>1771</v>
      </c>
      <c r="G299" s="222" t="s">
        <v>193</v>
      </c>
      <c r="H299" s="223">
        <v>100</v>
      </c>
      <c r="I299" s="224"/>
      <c r="J299" s="225">
        <f>ROUND(I299*H299,2)</f>
        <v>0</v>
      </c>
      <c r="K299" s="221" t="s">
        <v>1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155</v>
      </c>
      <c r="AT299" s="230" t="s">
        <v>150</v>
      </c>
      <c r="AU299" s="230" t="s">
        <v>14</v>
      </c>
      <c r="AY299" s="18" t="s">
        <v>145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14</v>
      </c>
      <c r="BK299" s="231">
        <f>ROUND(I299*H299,2)</f>
        <v>0</v>
      </c>
      <c r="BL299" s="18" t="s">
        <v>155</v>
      </c>
      <c r="BM299" s="230" t="s">
        <v>1772</v>
      </c>
    </row>
    <row r="300" s="2" customFormat="1">
      <c r="A300" s="39"/>
      <c r="B300" s="40"/>
      <c r="C300" s="41"/>
      <c r="D300" s="232" t="s">
        <v>157</v>
      </c>
      <c r="E300" s="41"/>
      <c r="F300" s="233" t="s">
        <v>1771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157</v>
      </c>
      <c r="AU300" s="18" t="s">
        <v>14</v>
      </c>
    </row>
    <row r="301" s="2" customFormat="1">
      <c r="A301" s="39"/>
      <c r="B301" s="40"/>
      <c r="C301" s="41"/>
      <c r="D301" s="232" t="s">
        <v>362</v>
      </c>
      <c r="E301" s="41"/>
      <c r="F301" s="292" t="s">
        <v>1703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362</v>
      </c>
      <c r="AU301" s="18" t="s">
        <v>14</v>
      </c>
    </row>
    <row r="302" s="2" customFormat="1" ht="16.5" customHeight="1">
      <c r="A302" s="39"/>
      <c r="B302" s="40"/>
      <c r="C302" s="219" t="s">
        <v>673</v>
      </c>
      <c r="D302" s="219" t="s">
        <v>150</v>
      </c>
      <c r="E302" s="220" t="s">
        <v>1773</v>
      </c>
      <c r="F302" s="221" t="s">
        <v>1705</v>
      </c>
      <c r="G302" s="222" t="s">
        <v>1490</v>
      </c>
      <c r="H302" s="223">
        <v>1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155</v>
      </c>
      <c r="AT302" s="230" t="s">
        <v>150</v>
      </c>
      <c r="AU302" s="230" t="s">
        <v>14</v>
      </c>
      <c r="AY302" s="18" t="s">
        <v>145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14</v>
      </c>
      <c r="BK302" s="231">
        <f>ROUND(I302*H302,2)</f>
        <v>0</v>
      </c>
      <c r="BL302" s="18" t="s">
        <v>155</v>
      </c>
      <c r="BM302" s="230" t="s">
        <v>1774</v>
      </c>
    </row>
    <row r="303" s="2" customFormat="1">
      <c r="A303" s="39"/>
      <c r="B303" s="40"/>
      <c r="C303" s="41"/>
      <c r="D303" s="232" t="s">
        <v>157</v>
      </c>
      <c r="E303" s="41"/>
      <c r="F303" s="233" t="s">
        <v>1705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157</v>
      </c>
      <c r="AU303" s="18" t="s">
        <v>14</v>
      </c>
    </row>
    <row r="304" s="2" customFormat="1" ht="16.5" customHeight="1">
      <c r="A304" s="39"/>
      <c r="B304" s="40"/>
      <c r="C304" s="219" t="s">
        <v>349</v>
      </c>
      <c r="D304" s="219" t="s">
        <v>150</v>
      </c>
      <c r="E304" s="220" t="s">
        <v>1775</v>
      </c>
      <c r="F304" s="221" t="s">
        <v>1708</v>
      </c>
      <c r="G304" s="222" t="s">
        <v>193</v>
      </c>
      <c r="H304" s="223">
        <v>10</v>
      </c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42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155</v>
      </c>
      <c r="AT304" s="230" t="s">
        <v>150</v>
      </c>
      <c r="AU304" s="230" t="s">
        <v>14</v>
      </c>
      <c r="AY304" s="18" t="s">
        <v>145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14</v>
      </c>
      <c r="BK304" s="231">
        <f>ROUND(I304*H304,2)</f>
        <v>0</v>
      </c>
      <c r="BL304" s="18" t="s">
        <v>155</v>
      </c>
      <c r="BM304" s="230" t="s">
        <v>1776</v>
      </c>
    </row>
    <row r="305" s="2" customFormat="1">
      <c r="A305" s="39"/>
      <c r="B305" s="40"/>
      <c r="C305" s="41"/>
      <c r="D305" s="232" t="s">
        <v>157</v>
      </c>
      <c r="E305" s="41"/>
      <c r="F305" s="233" t="s">
        <v>1708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157</v>
      </c>
      <c r="AU305" s="18" t="s">
        <v>14</v>
      </c>
    </row>
    <row r="306" s="2" customFormat="1">
      <c r="A306" s="39"/>
      <c r="B306" s="40"/>
      <c r="C306" s="41"/>
      <c r="D306" s="232" t="s">
        <v>362</v>
      </c>
      <c r="E306" s="41"/>
      <c r="F306" s="292" t="s">
        <v>1710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362</v>
      </c>
      <c r="AU306" s="18" t="s">
        <v>14</v>
      </c>
    </row>
    <row r="307" s="2" customFormat="1" ht="16.5" customHeight="1">
      <c r="A307" s="39"/>
      <c r="B307" s="40"/>
      <c r="C307" s="219" t="s">
        <v>687</v>
      </c>
      <c r="D307" s="219" t="s">
        <v>150</v>
      </c>
      <c r="E307" s="220" t="s">
        <v>1777</v>
      </c>
      <c r="F307" s="221" t="s">
        <v>1778</v>
      </c>
      <c r="G307" s="222" t="s">
        <v>651</v>
      </c>
      <c r="H307" s="293"/>
      <c r="I307" s="224"/>
      <c r="J307" s="225">
        <f>ROUND(I307*H307,2)</f>
        <v>0</v>
      </c>
      <c r="K307" s="221" t="s">
        <v>1</v>
      </c>
      <c r="L307" s="45"/>
      <c r="M307" s="226" t="s">
        <v>1</v>
      </c>
      <c r="N307" s="227" t="s">
        <v>42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155</v>
      </c>
      <c r="AT307" s="230" t="s">
        <v>150</v>
      </c>
      <c r="AU307" s="230" t="s">
        <v>14</v>
      </c>
      <c r="AY307" s="18" t="s">
        <v>145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14</v>
      </c>
      <c r="BK307" s="231">
        <f>ROUND(I307*H307,2)</f>
        <v>0</v>
      </c>
      <c r="BL307" s="18" t="s">
        <v>155</v>
      </c>
      <c r="BM307" s="230" t="s">
        <v>1779</v>
      </c>
    </row>
    <row r="308" s="2" customFormat="1">
      <c r="A308" s="39"/>
      <c r="B308" s="40"/>
      <c r="C308" s="41"/>
      <c r="D308" s="232" t="s">
        <v>157</v>
      </c>
      <c r="E308" s="41"/>
      <c r="F308" s="233" t="s">
        <v>1778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157</v>
      </c>
      <c r="AU308" s="18" t="s">
        <v>14</v>
      </c>
    </row>
    <row r="309" s="12" customFormat="1" ht="25.92" customHeight="1">
      <c r="A309" s="12"/>
      <c r="B309" s="203"/>
      <c r="C309" s="204"/>
      <c r="D309" s="205" t="s">
        <v>76</v>
      </c>
      <c r="E309" s="206" t="s">
        <v>1780</v>
      </c>
      <c r="F309" s="206" t="s">
        <v>1781</v>
      </c>
      <c r="G309" s="204"/>
      <c r="H309" s="204"/>
      <c r="I309" s="207"/>
      <c r="J309" s="208">
        <f>BK309</f>
        <v>0</v>
      </c>
      <c r="K309" s="204"/>
      <c r="L309" s="209"/>
      <c r="M309" s="210"/>
      <c r="N309" s="211"/>
      <c r="O309" s="211"/>
      <c r="P309" s="212">
        <f>SUM(P310:P324)</f>
        <v>0</v>
      </c>
      <c r="Q309" s="211"/>
      <c r="R309" s="212">
        <f>SUM(R310:R324)</f>
        <v>0</v>
      </c>
      <c r="S309" s="211"/>
      <c r="T309" s="213">
        <f>SUM(T310:T324)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14</v>
      </c>
      <c r="AT309" s="215" t="s">
        <v>76</v>
      </c>
      <c r="AU309" s="215" t="s">
        <v>77</v>
      </c>
      <c r="AY309" s="214" t="s">
        <v>145</v>
      </c>
      <c r="BK309" s="216">
        <f>SUM(BK310:BK324)</f>
        <v>0</v>
      </c>
    </row>
    <row r="310" s="2" customFormat="1" ht="16.5" customHeight="1">
      <c r="A310" s="39"/>
      <c r="B310" s="40"/>
      <c r="C310" s="282" t="s">
        <v>693</v>
      </c>
      <c r="D310" s="282" t="s">
        <v>358</v>
      </c>
      <c r="E310" s="283" t="s">
        <v>1782</v>
      </c>
      <c r="F310" s="284" t="s">
        <v>1783</v>
      </c>
      <c r="G310" s="285" t="s">
        <v>1784</v>
      </c>
      <c r="H310" s="286">
        <v>60</v>
      </c>
      <c r="I310" s="287"/>
      <c r="J310" s="288">
        <f>ROUND(I310*H310,2)</f>
        <v>0</v>
      </c>
      <c r="K310" s="284" t="s">
        <v>1</v>
      </c>
      <c r="L310" s="289"/>
      <c r="M310" s="290" t="s">
        <v>1</v>
      </c>
      <c r="N310" s="291" t="s">
        <v>42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216</v>
      </c>
      <c r="AT310" s="230" t="s">
        <v>358</v>
      </c>
      <c r="AU310" s="230" t="s">
        <v>14</v>
      </c>
      <c r="AY310" s="18" t="s">
        <v>145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14</v>
      </c>
      <c r="BK310" s="231">
        <f>ROUND(I310*H310,2)</f>
        <v>0</v>
      </c>
      <c r="BL310" s="18" t="s">
        <v>155</v>
      </c>
      <c r="BM310" s="230" t="s">
        <v>1785</v>
      </c>
    </row>
    <row r="311" s="2" customFormat="1">
      <c r="A311" s="39"/>
      <c r="B311" s="40"/>
      <c r="C311" s="41"/>
      <c r="D311" s="232" t="s">
        <v>157</v>
      </c>
      <c r="E311" s="41"/>
      <c r="F311" s="233" t="s">
        <v>1783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157</v>
      </c>
      <c r="AU311" s="18" t="s">
        <v>14</v>
      </c>
    </row>
    <row r="312" s="2" customFormat="1" ht="16.5" customHeight="1">
      <c r="A312" s="39"/>
      <c r="B312" s="40"/>
      <c r="C312" s="282" t="s">
        <v>698</v>
      </c>
      <c r="D312" s="282" t="s">
        <v>358</v>
      </c>
      <c r="E312" s="283" t="s">
        <v>1786</v>
      </c>
      <c r="F312" s="284" t="s">
        <v>1787</v>
      </c>
      <c r="G312" s="285" t="s">
        <v>1490</v>
      </c>
      <c r="H312" s="286">
        <v>0</v>
      </c>
      <c r="I312" s="287"/>
      <c r="J312" s="288">
        <f>ROUND(I312*H312,2)</f>
        <v>0</v>
      </c>
      <c r="K312" s="284" t="s">
        <v>1</v>
      </c>
      <c r="L312" s="289"/>
      <c r="M312" s="290" t="s">
        <v>1</v>
      </c>
      <c r="N312" s="291" t="s">
        <v>42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216</v>
      </c>
      <c r="AT312" s="230" t="s">
        <v>358</v>
      </c>
      <c r="AU312" s="230" t="s">
        <v>14</v>
      </c>
      <c r="AY312" s="18" t="s">
        <v>145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14</v>
      </c>
      <c r="BK312" s="231">
        <f>ROUND(I312*H312,2)</f>
        <v>0</v>
      </c>
      <c r="BL312" s="18" t="s">
        <v>155</v>
      </c>
      <c r="BM312" s="230" t="s">
        <v>1788</v>
      </c>
    </row>
    <row r="313" s="2" customFormat="1">
      <c r="A313" s="39"/>
      <c r="B313" s="40"/>
      <c r="C313" s="41"/>
      <c r="D313" s="232" t="s">
        <v>157</v>
      </c>
      <c r="E313" s="41"/>
      <c r="F313" s="233" t="s">
        <v>1787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157</v>
      </c>
      <c r="AU313" s="18" t="s">
        <v>14</v>
      </c>
    </row>
    <row r="314" s="2" customFormat="1">
      <c r="A314" s="39"/>
      <c r="B314" s="40"/>
      <c r="C314" s="41"/>
      <c r="D314" s="232" t="s">
        <v>362</v>
      </c>
      <c r="E314" s="41"/>
      <c r="F314" s="292" t="s">
        <v>1789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362</v>
      </c>
      <c r="AU314" s="18" t="s">
        <v>14</v>
      </c>
    </row>
    <row r="315" s="2" customFormat="1" ht="16.5" customHeight="1">
      <c r="A315" s="39"/>
      <c r="B315" s="40"/>
      <c r="C315" s="219" t="s">
        <v>704</v>
      </c>
      <c r="D315" s="219" t="s">
        <v>150</v>
      </c>
      <c r="E315" s="220" t="s">
        <v>1790</v>
      </c>
      <c r="F315" s="221" t="s">
        <v>1791</v>
      </c>
      <c r="G315" s="222" t="s">
        <v>193</v>
      </c>
      <c r="H315" s="223">
        <v>30</v>
      </c>
      <c r="I315" s="224"/>
      <c r="J315" s="225">
        <f>ROUND(I315*H315,2)</f>
        <v>0</v>
      </c>
      <c r="K315" s="221" t="s">
        <v>1</v>
      </c>
      <c r="L315" s="45"/>
      <c r="M315" s="226" t="s">
        <v>1</v>
      </c>
      <c r="N315" s="227" t="s">
        <v>42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155</v>
      </c>
      <c r="AT315" s="230" t="s">
        <v>150</v>
      </c>
      <c r="AU315" s="230" t="s">
        <v>14</v>
      </c>
      <c r="AY315" s="18" t="s">
        <v>145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14</v>
      </c>
      <c r="BK315" s="231">
        <f>ROUND(I315*H315,2)</f>
        <v>0</v>
      </c>
      <c r="BL315" s="18" t="s">
        <v>155</v>
      </c>
      <c r="BM315" s="230" t="s">
        <v>1792</v>
      </c>
    </row>
    <row r="316" s="2" customFormat="1">
      <c r="A316" s="39"/>
      <c r="B316" s="40"/>
      <c r="C316" s="41"/>
      <c r="D316" s="232" t="s">
        <v>157</v>
      </c>
      <c r="E316" s="41"/>
      <c r="F316" s="233" t="s">
        <v>1791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157</v>
      </c>
      <c r="AU316" s="18" t="s">
        <v>14</v>
      </c>
    </row>
    <row r="317" s="2" customFormat="1">
      <c r="A317" s="39"/>
      <c r="B317" s="40"/>
      <c r="C317" s="41"/>
      <c r="D317" s="232" t="s">
        <v>362</v>
      </c>
      <c r="E317" s="41"/>
      <c r="F317" s="292" t="s">
        <v>1793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362</v>
      </c>
      <c r="AU317" s="18" t="s">
        <v>14</v>
      </c>
    </row>
    <row r="318" s="2" customFormat="1" ht="16.5" customHeight="1">
      <c r="A318" s="39"/>
      <c r="B318" s="40"/>
      <c r="C318" s="219" t="s">
        <v>709</v>
      </c>
      <c r="D318" s="219" t="s">
        <v>150</v>
      </c>
      <c r="E318" s="220" t="s">
        <v>1790</v>
      </c>
      <c r="F318" s="221" t="s">
        <v>1791</v>
      </c>
      <c r="G318" s="222" t="s">
        <v>193</v>
      </c>
      <c r="H318" s="223">
        <v>54</v>
      </c>
      <c r="I318" s="224"/>
      <c r="J318" s="225">
        <f>ROUND(I318*H318,2)</f>
        <v>0</v>
      </c>
      <c r="K318" s="221" t="s">
        <v>1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155</v>
      </c>
      <c r="AT318" s="230" t="s">
        <v>150</v>
      </c>
      <c r="AU318" s="230" t="s">
        <v>14</v>
      </c>
      <c r="AY318" s="18" t="s">
        <v>145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14</v>
      </c>
      <c r="BK318" s="231">
        <f>ROUND(I318*H318,2)</f>
        <v>0</v>
      </c>
      <c r="BL318" s="18" t="s">
        <v>155</v>
      </c>
      <c r="BM318" s="230" t="s">
        <v>1794</v>
      </c>
    </row>
    <row r="319" s="2" customFormat="1">
      <c r="A319" s="39"/>
      <c r="B319" s="40"/>
      <c r="C319" s="41"/>
      <c r="D319" s="232" t="s">
        <v>157</v>
      </c>
      <c r="E319" s="41"/>
      <c r="F319" s="233" t="s">
        <v>1791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157</v>
      </c>
      <c r="AU319" s="18" t="s">
        <v>14</v>
      </c>
    </row>
    <row r="320" s="2" customFormat="1">
      <c r="A320" s="39"/>
      <c r="B320" s="40"/>
      <c r="C320" s="41"/>
      <c r="D320" s="232" t="s">
        <v>362</v>
      </c>
      <c r="E320" s="41"/>
      <c r="F320" s="292" t="s">
        <v>1795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362</v>
      </c>
      <c r="AU320" s="18" t="s">
        <v>14</v>
      </c>
    </row>
    <row r="321" s="2" customFormat="1" ht="16.5" customHeight="1">
      <c r="A321" s="39"/>
      <c r="B321" s="40"/>
      <c r="C321" s="219" t="s">
        <v>717</v>
      </c>
      <c r="D321" s="219" t="s">
        <v>150</v>
      </c>
      <c r="E321" s="220" t="s">
        <v>1796</v>
      </c>
      <c r="F321" s="221" t="s">
        <v>1797</v>
      </c>
      <c r="G321" s="222" t="s">
        <v>193</v>
      </c>
      <c r="H321" s="223">
        <v>84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155</v>
      </c>
      <c r="AT321" s="230" t="s">
        <v>150</v>
      </c>
      <c r="AU321" s="230" t="s">
        <v>14</v>
      </c>
      <c r="AY321" s="18" t="s">
        <v>145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14</v>
      </c>
      <c r="BK321" s="231">
        <f>ROUND(I321*H321,2)</f>
        <v>0</v>
      </c>
      <c r="BL321" s="18" t="s">
        <v>155</v>
      </c>
      <c r="BM321" s="230" t="s">
        <v>1798</v>
      </c>
    </row>
    <row r="322" s="2" customFormat="1">
      <c r="A322" s="39"/>
      <c r="B322" s="40"/>
      <c r="C322" s="41"/>
      <c r="D322" s="232" t="s">
        <v>157</v>
      </c>
      <c r="E322" s="41"/>
      <c r="F322" s="233" t="s">
        <v>1797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157</v>
      </c>
      <c r="AU322" s="18" t="s">
        <v>14</v>
      </c>
    </row>
    <row r="323" s="2" customFormat="1" ht="16.5" customHeight="1">
      <c r="A323" s="39"/>
      <c r="B323" s="40"/>
      <c r="C323" s="219" t="s">
        <v>724</v>
      </c>
      <c r="D323" s="219" t="s">
        <v>150</v>
      </c>
      <c r="E323" s="220" t="s">
        <v>1799</v>
      </c>
      <c r="F323" s="221" t="s">
        <v>1800</v>
      </c>
      <c r="G323" s="222" t="s">
        <v>1490</v>
      </c>
      <c r="H323" s="223">
        <v>4</v>
      </c>
      <c r="I323" s="224"/>
      <c r="J323" s="225">
        <f>ROUND(I323*H323,2)</f>
        <v>0</v>
      </c>
      <c r="K323" s="221" t="s">
        <v>1</v>
      </c>
      <c r="L323" s="45"/>
      <c r="M323" s="226" t="s">
        <v>1</v>
      </c>
      <c r="N323" s="227" t="s">
        <v>42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155</v>
      </c>
      <c r="AT323" s="230" t="s">
        <v>150</v>
      </c>
      <c r="AU323" s="230" t="s">
        <v>14</v>
      </c>
      <c r="AY323" s="18" t="s">
        <v>145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14</v>
      </c>
      <c r="BK323" s="231">
        <f>ROUND(I323*H323,2)</f>
        <v>0</v>
      </c>
      <c r="BL323" s="18" t="s">
        <v>155</v>
      </c>
      <c r="BM323" s="230" t="s">
        <v>1801</v>
      </c>
    </row>
    <row r="324" s="2" customFormat="1">
      <c r="A324" s="39"/>
      <c r="B324" s="40"/>
      <c r="C324" s="41"/>
      <c r="D324" s="232" t="s">
        <v>157</v>
      </c>
      <c r="E324" s="41"/>
      <c r="F324" s="233" t="s">
        <v>1800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157</v>
      </c>
      <c r="AU324" s="18" t="s">
        <v>14</v>
      </c>
    </row>
    <row r="325" s="12" customFormat="1" ht="25.92" customHeight="1">
      <c r="A325" s="12"/>
      <c r="B325" s="203"/>
      <c r="C325" s="204"/>
      <c r="D325" s="205" t="s">
        <v>76</v>
      </c>
      <c r="E325" s="206" t="s">
        <v>1802</v>
      </c>
      <c r="F325" s="206" t="s">
        <v>1803</v>
      </c>
      <c r="G325" s="204"/>
      <c r="H325" s="204"/>
      <c r="I325" s="207"/>
      <c r="J325" s="208">
        <f>BK325</f>
        <v>0</v>
      </c>
      <c r="K325" s="204"/>
      <c r="L325" s="209"/>
      <c r="M325" s="210"/>
      <c r="N325" s="211"/>
      <c r="O325" s="211"/>
      <c r="P325" s="212">
        <f>SUM(P326:P337)</f>
        <v>0</v>
      </c>
      <c r="Q325" s="211"/>
      <c r="R325" s="212">
        <f>SUM(R326:R337)</f>
        <v>0</v>
      </c>
      <c r="S325" s="211"/>
      <c r="T325" s="213">
        <f>SUM(T326:T337)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14</v>
      </c>
      <c r="AT325" s="215" t="s">
        <v>76</v>
      </c>
      <c r="AU325" s="215" t="s">
        <v>77</v>
      </c>
      <c r="AY325" s="214" t="s">
        <v>145</v>
      </c>
      <c r="BK325" s="216">
        <f>SUM(BK326:BK337)</f>
        <v>0</v>
      </c>
    </row>
    <row r="326" s="2" customFormat="1" ht="16.5" customHeight="1">
      <c r="A326" s="39"/>
      <c r="B326" s="40"/>
      <c r="C326" s="219" t="s">
        <v>730</v>
      </c>
      <c r="D326" s="219" t="s">
        <v>150</v>
      </c>
      <c r="E326" s="220" t="s">
        <v>1804</v>
      </c>
      <c r="F326" s="221" t="s">
        <v>1805</v>
      </c>
      <c r="G326" s="222" t="s">
        <v>1322</v>
      </c>
      <c r="H326" s="223">
        <v>63</v>
      </c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155</v>
      </c>
      <c r="AT326" s="230" t="s">
        <v>150</v>
      </c>
      <c r="AU326" s="230" t="s">
        <v>14</v>
      </c>
      <c r="AY326" s="18" t="s">
        <v>145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14</v>
      </c>
      <c r="BK326" s="231">
        <f>ROUND(I326*H326,2)</f>
        <v>0</v>
      </c>
      <c r="BL326" s="18" t="s">
        <v>155</v>
      </c>
      <c r="BM326" s="230" t="s">
        <v>1806</v>
      </c>
    </row>
    <row r="327" s="2" customFormat="1">
      <c r="A327" s="39"/>
      <c r="B327" s="40"/>
      <c r="C327" s="41"/>
      <c r="D327" s="232" t="s">
        <v>157</v>
      </c>
      <c r="E327" s="41"/>
      <c r="F327" s="233" t="s">
        <v>1805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157</v>
      </c>
      <c r="AU327" s="18" t="s">
        <v>14</v>
      </c>
    </row>
    <row r="328" s="2" customFormat="1">
      <c r="A328" s="39"/>
      <c r="B328" s="40"/>
      <c r="C328" s="41"/>
      <c r="D328" s="232" t="s">
        <v>362</v>
      </c>
      <c r="E328" s="41"/>
      <c r="F328" s="292" t="s">
        <v>1807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362</v>
      </c>
      <c r="AU328" s="18" t="s">
        <v>14</v>
      </c>
    </row>
    <row r="329" s="2" customFormat="1" ht="16.5" customHeight="1">
      <c r="A329" s="39"/>
      <c r="B329" s="40"/>
      <c r="C329" s="219" t="s">
        <v>737</v>
      </c>
      <c r="D329" s="219" t="s">
        <v>150</v>
      </c>
      <c r="E329" s="220" t="s">
        <v>1808</v>
      </c>
      <c r="F329" s="221" t="s">
        <v>1809</v>
      </c>
      <c r="G329" s="222" t="s">
        <v>1322</v>
      </c>
      <c r="H329" s="223">
        <v>16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155</v>
      </c>
      <c r="AT329" s="230" t="s">
        <v>150</v>
      </c>
      <c r="AU329" s="230" t="s">
        <v>14</v>
      </c>
      <c r="AY329" s="18" t="s">
        <v>145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14</v>
      </c>
      <c r="BK329" s="231">
        <f>ROUND(I329*H329,2)</f>
        <v>0</v>
      </c>
      <c r="BL329" s="18" t="s">
        <v>155</v>
      </c>
      <c r="BM329" s="230" t="s">
        <v>1810</v>
      </c>
    </row>
    <row r="330" s="2" customFormat="1">
      <c r="A330" s="39"/>
      <c r="B330" s="40"/>
      <c r="C330" s="41"/>
      <c r="D330" s="232" t="s">
        <v>157</v>
      </c>
      <c r="E330" s="41"/>
      <c r="F330" s="233" t="s">
        <v>1809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157</v>
      </c>
      <c r="AU330" s="18" t="s">
        <v>14</v>
      </c>
    </row>
    <row r="331" s="2" customFormat="1">
      <c r="A331" s="39"/>
      <c r="B331" s="40"/>
      <c r="C331" s="41"/>
      <c r="D331" s="232" t="s">
        <v>362</v>
      </c>
      <c r="E331" s="41"/>
      <c r="F331" s="292" t="s">
        <v>1811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362</v>
      </c>
      <c r="AU331" s="18" t="s">
        <v>14</v>
      </c>
    </row>
    <row r="332" s="2" customFormat="1" ht="16.5" customHeight="1">
      <c r="A332" s="39"/>
      <c r="B332" s="40"/>
      <c r="C332" s="219" t="s">
        <v>742</v>
      </c>
      <c r="D332" s="219" t="s">
        <v>150</v>
      </c>
      <c r="E332" s="220" t="s">
        <v>1812</v>
      </c>
      <c r="F332" s="221" t="s">
        <v>1813</v>
      </c>
      <c r="G332" s="222" t="s">
        <v>1322</v>
      </c>
      <c r="H332" s="223">
        <v>2</v>
      </c>
      <c r="I332" s="224"/>
      <c r="J332" s="225">
        <f>ROUND(I332*H332,2)</f>
        <v>0</v>
      </c>
      <c r="K332" s="221" t="s">
        <v>1</v>
      </c>
      <c r="L332" s="45"/>
      <c r="M332" s="226" t="s">
        <v>1</v>
      </c>
      <c r="N332" s="227" t="s">
        <v>42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155</v>
      </c>
      <c r="AT332" s="230" t="s">
        <v>150</v>
      </c>
      <c r="AU332" s="230" t="s">
        <v>14</v>
      </c>
      <c r="AY332" s="18" t="s">
        <v>145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14</v>
      </c>
      <c r="BK332" s="231">
        <f>ROUND(I332*H332,2)</f>
        <v>0</v>
      </c>
      <c r="BL332" s="18" t="s">
        <v>155</v>
      </c>
      <c r="BM332" s="230" t="s">
        <v>1814</v>
      </c>
    </row>
    <row r="333" s="2" customFormat="1">
      <c r="A333" s="39"/>
      <c r="B333" s="40"/>
      <c r="C333" s="41"/>
      <c r="D333" s="232" t="s">
        <v>157</v>
      </c>
      <c r="E333" s="41"/>
      <c r="F333" s="233" t="s">
        <v>1813</v>
      </c>
      <c r="G333" s="41"/>
      <c r="H333" s="41"/>
      <c r="I333" s="234"/>
      <c r="J333" s="41"/>
      <c r="K333" s="41"/>
      <c r="L333" s="45"/>
      <c r="M333" s="235"/>
      <c r="N333" s="23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157</v>
      </c>
      <c r="AU333" s="18" t="s">
        <v>14</v>
      </c>
    </row>
    <row r="334" s="2" customFormat="1" ht="16.5" customHeight="1">
      <c r="A334" s="39"/>
      <c r="B334" s="40"/>
      <c r="C334" s="219" t="s">
        <v>746</v>
      </c>
      <c r="D334" s="219" t="s">
        <v>150</v>
      </c>
      <c r="E334" s="220" t="s">
        <v>1815</v>
      </c>
      <c r="F334" s="221" t="s">
        <v>1816</v>
      </c>
      <c r="G334" s="222" t="s">
        <v>1490</v>
      </c>
      <c r="H334" s="223">
        <v>1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42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155</v>
      </c>
      <c r="AT334" s="230" t="s">
        <v>150</v>
      </c>
      <c r="AU334" s="230" t="s">
        <v>14</v>
      </c>
      <c r="AY334" s="18" t="s">
        <v>145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14</v>
      </c>
      <c r="BK334" s="231">
        <f>ROUND(I334*H334,2)</f>
        <v>0</v>
      </c>
      <c r="BL334" s="18" t="s">
        <v>155</v>
      </c>
      <c r="BM334" s="230" t="s">
        <v>1817</v>
      </c>
    </row>
    <row r="335" s="2" customFormat="1">
      <c r="A335" s="39"/>
      <c r="B335" s="40"/>
      <c r="C335" s="41"/>
      <c r="D335" s="232" t="s">
        <v>157</v>
      </c>
      <c r="E335" s="41"/>
      <c r="F335" s="233" t="s">
        <v>1816</v>
      </c>
      <c r="G335" s="41"/>
      <c r="H335" s="41"/>
      <c r="I335" s="234"/>
      <c r="J335" s="41"/>
      <c r="K335" s="41"/>
      <c r="L335" s="45"/>
      <c r="M335" s="235"/>
      <c r="N335" s="23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157</v>
      </c>
      <c r="AU335" s="18" t="s">
        <v>14</v>
      </c>
    </row>
    <row r="336" s="2" customFormat="1" ht="21.75" customHeight="1">
      <c r="A336" s="39"/>
      <c r="B336" s="40"/>
      <c r="C336" s="219" t="s">
        <v>752</v>
      </c>
      <c r="D336" s="219" t="s">
        <v>150</v>
      </c>
      <c r="E336" s="220" t="s">
        <v>1818</v>
      </c>
      <c r="F336" s="221" t="s">
        <v>1819</v>
      </c>
      <c r="G336" s="222" t="s">
        <v>651</v>
      </c>
      <c r="H336" s="293"/>
      <c r="I336" s="224"/>
      <c r="J336" s="225">
        <f>ROUND(I336*H336,2)</f>
        <v>0</v>
      </c>
      <c r="K336" s="221" t="s">
        <v>1</v>
      </c>
      <c r="L336" s="45"/>
      <c r="M336" s="226" t="s">
        <v>1</v>
      </c>
      <c r="N336" s="227" t="s">
        <v>42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155</v>
      </c>
      <c r="AT336" s="230" t="s">
        <v>150</v>
      </c>
      <c r="AU336" s="230" t="s">
        <v>14</v>
      </c>
      <c r="AY336" s="18" t="s">
        <v>145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14</v>
      </c>
      <c r="BK336" s="231">
        <f>ROUND(I336*H336,2)</f>
        <v>0</v>
      </c>
      <c r="BL336" s="18" t="s">
        <v>155</v>
      </c>
      <c r="BM336" s="230" t="s">
        <v>1820</v>
      </c>
    </row>
    <row r="337" s="2" customFormat="1">
      <c r="A337" s="39"/>
      <c r="B337" s="40"/>
      <c r="C337" s="41"/>
      <c r="D337" s="232" t="s">
        <v>157</v>
      </c>
      <c r="E337" s="41"/>
      <c r="F337" s="233" t="s">
        <v>1819</v>
      </c>
      <c r="G337" s="41"/>
      <c r="H337" s="41"/>
      <c r="I337" s="234"/>
      <c r="J337" s="41"/>
      <c r="K337" s="41"/>
      <c r="L337" s="45"/>
      <c r="M337" s="297"/>
      <c r="N337" s="298"/>
      <c r="O337" s="299"/>
      <c r="P337" s="299"/>
      <c r="Q337" s="299"/>
      <c r="R337" s="299"/>
      <c r="S337" s="299"/>
      <c r="T337" s="300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157</v>
      </c>
      <c r="AU337" s="18" t="s">
        <v>14</v>
      </c>
    </row>
    <row r="338" s="2" customFormat="1" ht="6.96" customHeight="1">
      <c r="A338" s="39"/>
      <c r="B338" s="67"/>
      <c r="C338" s="68"/>
      <c r="D338" s="68"/>
      <c r="E338" s="68"/>
      <c r="F338" s="68"/>
      <c r="G338" s="68"/>
      <c r="H338" s="68"/>
      <c r="I338" s="68"/>
      <c r="J338" s="68"/>
      <c r="K338" s="68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uxBWAv9Oa5d3y2V3ySku6DadnL4DPk/06GKBdJ1KDgINNcr0wwXegy/DfqOXDp2GOitxezInH1DdtM+yyRG+qA==" hashValue="3cfPBb+pOGsyGI8J/JchU6bTPuKuxR4uxiXVQon9nmE9o+lg87BEEEDElL75z5sjNcrSp1f0DsluQ2GWPfkXQA==" algorithmName="SHA-512" password="CC35"/>
  <autoFilter ref="C119:K3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ROUND((SUM(BE123:BE172)),  2)</f>
        <v>0</v>
      </c>
      <c r="G33" s="39"/>
      <c r="H33" s="39"/>
      <c r="I33" s="156">
        <v>0.20999999999999999</v>
      </c>
      <c r="J33" s="155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ROUND((SUM(BF123:BF172)),  2)</f>
        <v>0</v>
      </c>
      <c r="G34" s="39"/>
      <c r="H34" s="39"/>
      <c r="I34" s="156">
        <v>0.12</v>
      </c>
      <c r="J34" s="155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ROUND((SUM(BG123:BG172)),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ROUND((SUM(BH123:BH172)),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ROUND((SUM(BI123:BI172)),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1.4 -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9. 5. 2025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1822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1823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1824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1825</v>
      </c>
      <c r="E100" s="189"/>
      <c r="F100" s="189"/>
      <c r="G100" s="189"/>
      <c r="H100" s="189"/>
      <c r="I100" s="189"/>
      <c r="J100" s="190">
        <f>J145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1826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1827</v>
      </c>
      <c r="E102" s="189"/>
      <c r="F102" s="189"/>
      <c r="G102" s="189"/>
      <c r="H102" s="189"/>
      <c r="I102" s="189"/>
      <c r="J102" s="190">
        <f>J157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1828</v>
      </c>
      <c r="E103" s="189"/>
      <c r="F103" s="189"/>
      <c r="G103" s="189"/>
      <c r="H103" s="189"/>
      <c r="I103" s="189"/>
      <c r="J103" s="190">
        <f>J167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Náměstí Hrdinů 6 - POLIKLINIKA B 1.NP ordinace a soc. zařízení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1.4 - VRN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Krnov, Nám. Hrdinů 6</v>
      </c>
      <c r="G117" s="41"/>
      <c r="H117" s="41"/>
      <c r="I117" s="33" t="s">
        <v>22</v>
      </c>
      <c r="J117" s="80" t="str">
        <f>IF(J12="","",J12)</f>
        <v>9. 5. 2025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Krnov</v>
      </c>
      <c r="G119" s="41"/>
      <c r="H119" s="41"/>
      <c r="I119" s="33" t="s">
        <v>32</v>
      </c>
      <c r="J119" s="37" t="str">
        <f>E21</f>
        <v>Město Krnov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IF(E18="","",E18)</f>
        <v>Vyplň údaj</v>
      </c>
      <c r="G120" s="41"/>
      <c r="H120" s="41"/>
      <c r="I120" s="33" t="s">
        <v>34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131</v>
      </c>
      <c r="D122" s="195" t="s">
        <v>62</v>
      </c>
      <c r="E122" s="195" t="s">
        <v>58</v>
      </c>
      <c r="F122" s="195" t="s">
        <v>59</v>
      </c>
      <c r="G122" s="195" t="s">
        <v>132</v>
      </c>
      <c r="H122" s="195" t="s">
        <v>133</v>
      </c>
      <c r="I122" s="195" t="s">
        <v>134</v>
      </c>
      <c r="J122" s="195" t="s">
        <v>101</v>
      </c>
      <c r="K122" s="196" t="s">
        <v>135</v>
      </c>
      <c r="L122" s="197"/>
      <c r="M122" s="101" t="s">
        <v>1</v>
      </c>
      <c r="N122" s="102" t="s">
        <v>41</v>
      </c>
      <c r="O122" s="102" t="s">
        <v>136</v>
      </c>
      <c r="P122" s="102" t="s">
        <v>137</v>
      </c>
      <c r="Q122" s="102" t="s">
        <v>138</v>
      </c>
      <c r="R122" s="102" t="s">
        <v>139</v>
      </c>
      <c r="S122" s="102" t="s">
        <v>140</v>
      </c>
      <c r="T122" s="103" t="s">
        <v>141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142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103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94</v>
      </c>
      <c r="F124" s="206" t="s">
        <v>1829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P125+P130+P145+P151+P157+P167</f>
        <v>0</v>
      </c>
      <c r="Q124" s="211"/>
      <c r="R124" s="212">
        <f>R125+R130+R145+R151+R157+R167</f>
        <v>0</v>
      </c>
      <c r="S124" s="211"/>
      <c r="T124" s="213">
        <f>T125+T130+T145+T151+T157+T167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155</v>
      </c>
      <c r="AT124" s="215" t="s">
        <v>76</v>
      </c>
      <c r="AU124" s="215" t="s">
        <v>77</v>
      </c>
      <c r="AY124" s="214" t="s">
        <v>145</v>
      </c>
      <c r="BK124" s="216">
        <f>BK125+BK130+BK145+BK151+BK157+BK167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1830</v>
      </c>
      <c r="F125" s="217" t="s">
        <v>1831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SUM(P126:P129)</f>
        <v>0</v>
      </c>
      <c r="Q125" s="211"/>
      <c r="R125" s="212">
        <f>SUM(R126:R129)</f>
        <v>0</v>
      </c>
      <c r="S125" s="211"/>
      <c r="T125" s="213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155</v>
      </c>
      <c r="AT125" s="215" t="s">
        <v>76</v>
      </c>
      <c r="AU125" s="215" t="s">
        <v>14</v>
      </c>
      <c r="AY125" s="214" t="s">
        <v>145</v>
      </c>
      <c r="BK125" s="216">
        <f>SUM(BK126:BK129)</f>
        <v>0</v>
      </c>
    </row>
    <row r="126" s="2" customFormat="1" ht="24.15" customHeight="1">
      <c r="A126" s="39"/>
      <c r="B126" s="40"/>
      <c r="C126" s="219" t="s">
        <v>14</v>
      </c>
      <c r="D126" s="219" t="s">
        <v>150</v>
      </c>
      <c r="E126" s="220" t="s">
        <v>1832</v>
      </c>
      <c r="F126" s="221" t="s">
        <v>1833</v>
      </c>
      <c r="G126" s="222" t="s">
        <v>1416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155</v>
      </c>
      <c r="AT126" s="230" t="s">
        <v>150</v>
      </c>
      <c r="AU126" s="230" t="s">
        <v>86</v>
      </c>
      <c r="AY126" s="18" t="s">
        <v>145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14</v>
      </c>
      <c r="BK126" s="231">
        <f>ROUND(I126*H126,2)</f>
        <v>0</v>
      </c>
      <c r="BL126" s="18" t="s">
        <v>155</v>
      </c>
      <c r="BM126" s="230" t="s">
        <v>1834</v>
      </c>
    </row>
    <row r="127" s="2" customFormat="1">
      <c r="A127" s="39"/>
      <c r="B127" s="40"/>
      <c r="C127" s="41"/>
      <c r="D127" s="232" t="s">
        <v>157</v>
      </c>
      <c r="E127" s="41"/>
      <c r="F127" s="233" t="s">
        <v>1833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157</v>
      </c>
      <c r="AU127" s="18" t="s">
        <v>86</v>
      </c>
    </row>
    <row r="128" s="14" customFormat="1">
      <c r="A128" s="14"/>
      <c r="B128" s="249"/>
      <c r="C128" s="250"/>
      <c r="D128" s="232" t="s">
        <v>161</v>
      </c>
      <c r="E128" s="251" t="s">
        <v>1</v>
      </c>
      <c r="F128" s="252" t="s">
        <v>14</v>
      </c>
      <c r="G128" s="250"/>
      <c r="H128" s="253">
        <v>1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161</v>
      </c>
      <c r="AU128" s="259" t="s">
        <v>86</v>
      </c>
      <c r="AV128" s="14" t="s">
        <v>86</v>
      </c>
      <c r="AW128" s="14" t="s">
        <v>33</v>
      </c>
      <c r="AX128" s="14" t="s">
        <v>77</v>
      </c>
      <c r="AY128" s="259" t="s">
        <v>145</v>
      </c>
    </row>
    <row r="129" s="15" customFormat="1">
      <c r="A129" s="15"/>
      <c r="B129" s="260"/>
      <c r="C129" s="261"/>
      <c r="D129" s="232" t="s">
        <v>161</v>
      </c>
      <c r="E129" s="262" t="s">
        <v>1</v>
      </c>
      <c r="F129" s="263" t="s">
        <v>165</v>
      </c>
      <c r="G129" s="261"/>
      <c r="H129" s="264">
        <v>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0" t="s">
        <v>161</v>
      </c>
      <c r="AU129" s="270" t="s">
        <v>86</v>
      </c>
      <c r="AV129" s="15" t="s">
        <v>155</v>
      </c>
      <c r="AW129" s="15" t="s">
        <v>33</v>
      </c>
      <c r="AX129" s="15" t="s">
        <v>14</v>
      </c>
      <c r="AY129" s="270" t="s">
        <v>145</v>
      </c>
    </row>
    <row r="130" s="12" customFormat="1" ht="22.8" customHeight="1">
      <c r="A130" s="12"/>
      <c r="B130" s="203"/>
      <c r="C130" s="204"/>
      <c r="D130" s="205" t="s">
        <v>76</v>
      </c>
      <c r="E130" s="217" t="s">
        <v>1835</v>
      </c>
      <c r="F130" s="217" t="s">
        <v>1836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SUM(P131:P144)</f>
        <v>0</v>
      </c>
      <c r="Q130" s="211"/>
      <c r="R130" s="212">
        <f>SUM(R131:R144)</f>
        <v>0</v>
      </c>
      <c r="S130" s="211"/>
      <c r="T130" s="213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155</v>
      </c>
      <c r="AT130" s="215" t="s">
        <v>76</v>
      </c>
      <c r="AU130" s="215" t="s">
        <v>14</v>
      </c>
      <c r="AY130" s="214" t="s">
        <v>145</v>
      </c>
      <c r="BK130" s="216">
        <f>SUM(BK131:BK144)</f>
        <v>0</v>
      </c>
    </row>
    <row r="131" s="2" customFormat="1" ht="16.5" customHeight="1">
      <c r="A131" s="39"/>
      <c r="B131" s="40"/>
      <c r="C131" s="219" t="s">
        <v>86</v>
      </c>
      <c r="D131" s="219" t="s">
        <v>150</v>
      </c>
      <c r="E131" s="220" t="s">
        <v>1837</v>
      </c>
      <c r="F131" s="221" t="s">
        <v>1838</v>
      </c>
      <c r="G131" s="222" t="s">
        <v>1416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155</v>
      </c>
      <c r="AT131" s="230" t="s">
        <v>150</v>
      </c>
      <c r="AU131" s="230" t="s">
        <v>86</v>
      </c>
      <c r="AY131" s="18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14</v>
      </c>
      <c r="BK131" s="231">
        <f>ROUND(I131*H131,2)</f>
        <v>0</v>
      </c>
      <c r="BL131" s="18" t="s">
        <v>155</v>
      </c>
      <c r="BM131" s="230" t="s">
        <v>1839</v>
      </c>
    </row>
    <row r="132" s="2" customFormat="1">
      <c r="A132" s="39"/>
      <c r="B132" s="40"/>
      <c r="C132" s="41"/>
      <c r="D132" s="232" t="s">
        <v>157</v>
      </c>
      <c r="E132" s="41"/>
      <c r="F132" s="233" t="s">
        <v>1838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157</v>
      </c>
      <c r="AU132" s="18" t="s">
        <v>86</v>
      </c>
    </row>
    <row r="133" s="14" customFormat="1">
      <c r="A133" s="14"/>
      <c r="B133" s="249"/>
      <c r="C133" s="250"/>
      <c r="D133" s="232" t="s">
        <v>161</v>
      </c>
      <c r="E133" s="251" t="s">
        <v>1</v>
      </c>
      <c r="F133" s="252" t="s">
        <v>14</v>
      </c>
      <c r="G133" s="250"/>
      <c r="H133" s="253">
        <v>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161</v>
      </c>
      <c r="AU133" s="259" t="s">
        <v>86</v>
      </c>
      <c r="AV133" s="14" t="s">
        <v>86</v>
      </c>
      <c r="AW133" s="14" t="s">
        <v>33</v>
      </c>
      <c r="AX133" s="14" t="s">
        <v>77</v>
      </c>
      <c r="AY133" s="259" t="s">
        <v>145</v>
      </c>
    </row>
    <row r="134" s="15" customFormat="1">
      <c r="A134" s="15"/>
      <c r="B134" s="260"/>
      <c r="C134" s="261"/>
      <c r="D134" s="232" t="s">
        <v>161</v>
      </c>
      <c r="E134" s="262" t="s">
        <v>1</v>
      </c>
      <c r="F134" s="263" t="s">
        <v>165</v>
      </c>
      <c r="G134" s="261"/>
      <c r="H134" s="264">
        <v>1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161</v>
      </c>
      <c r="AU134" s="270" t="s">
        <v>86</v>
      </c>
      <c r="AV134" s="15" t="s">
        <v>155</v>
      </c>
      <c r="AW134" s="15" t="s">
        <v>33</v>
      </c>
      <c r="AX134" s="15" t="s">
        <v>14</v>
      </c>
      <c r="AY134" s="270" t="s">
        <v>145</v>
      </c>
    </row>
    <row r="135" s="2" customFormat="1" ht="16.5" customHeight="1">
      <c r="A135" s="39"/>
      <c r="B135" s="40"/>
      <c r="C135" s="219" t="s">
        <v>146</v>
      </c>
      <c r="D135" s="219" t="s">
        <v>150</v>
      </c>
      <c r="E135" s="220" t="s">
        <v>1840</v>
      </c>
      <c r="F135" s="221" t="s">
        <v>1841</v>
      </c>
      <c r="G135" s="222" t="s">
        <v>1416</v>
      </c>
      <c r="H135" s="223">
        <v>1</v>
      </c>
      <c r="I135" s="224"/>
      <c r="J135" s="225">
        <f>ROUND(I135*H135,2)</f>
        <v>0</v>
      </c>
      <c r="K135" s="221" t="s">
        <v>154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1842</v>
      </c>
      <c r="AT135" s="230" t="s">
        <v>150</v>
      </c>
      <c r="AU135" s="230" t="s">
        <v>86</v>
      </c>
      <c r="AY135" s="18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14</v>
      </c>
      <c r="BK135" s="231">
        <f>ROUND(I135*H135,2)</f>
        <v>0</v>
      </c>
      <c r="BL135" s="18" t="s">
        <v>1842</v>
      </c>
      <c r="BM135" s="230" t="s">
        <v>1843</v>
      </c>
    </row>
    <row r="136" s="2" customFormat="1">
      <c r="A136" s="39"/>
      <c r="B136" s="40"/>
      <c r="C136" s="41"/>
      <c r="D136" s="232" t="s">
        <v>157</v>
      </c>
      <c r="E136" s="41"/>
      <c r="F136" s="233" t="s">
        <v>1841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157</v>
      </c>
      <c r="AU136" s="18" t="s">
        <v>86</v>
      </c>
    </row>
    <row r="137" s="2" customFormat="1">
      <c r="A137" s="39"/>
      <c r="B137" s="40"/>
      <c r="C137" s="41"/>
      <c r="D137" s="237" t="s">
        <v>159</v>
      </c>
      <c r="E137" s="41"/>
      <c r="F137" s="238" t="s">
        <v>1844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86</v>
      </c>
    </row>
    <row r="138" s="14" customFormat="1">
      <c r="A138" s="14"/>
      <c r="B138" s="249"/>
      <c r="C138" s="250"/>
      <c r="D138" s="232" t="s">
        <v>161</v>
      </c>
      <c r="E138" s="251" t="s">
        <v>1</v>
      </c>
      <c r="F138" s="252" t="s">
        <v>14</v>
      </c>
      <c r="G138" s="250"/>
      <c r="H138" s="253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161</v>
      </c>
      <c r="AU138" s="259" t="s">
        <v>86</v>
      </c>
      <c r="AV138" s="14" t="s">
        <v>86</v>
      </c>
      <c r="AW138" s="14" t="s">
        <v>33</v>
      </c>
      <c r="AX138" s="14" t="s">
        <v>77</v>
      </c>
      <c r="AY138" s="259" t="s">
        <v>145</v>
      </c>
    </row>
    <row r="139" s="15" customFormat="1">
      <c r="A139" s="15"/>
      <c r="B139" s="260"/>
      <c r="C139" s="261"/>
      <c r="D139" s="232" t="s">
        <v>161</v>
      </c>
      <c r="E139" s="262" t="s">
        <v>1</v>
      </c>
      <c r="F139" s="263" t="s">
        <v>165</v>
      </c>
      <c r="G139" s="261"/>
      <c r="H139" s="264">
        <v>1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161</v>
      </c>
      <c r="AU139" s="270" t="s">
        <v>86</v>
      </c>
      <c r="AV139" s="15" t="s">
        <v>155</v>
      </c>
      <c r="AW139" s="15" t="s">
        <v>33</v>
      </c>
      <c r="AX139" s="15" t="s">
        <v>14</v>
      </c>
      <c r="AY139" s="270" t="s">
        <v>145</v>
      </c>
    </row>
    <row r="140" s="2" customFormat="1" ht="16.5" customHeight="1">
      <c r="A140" s="39"/>
      <c r="B140" s="40"/>
      <c r="C140" s="219" t="s">
        <v>155</v>
      </c>
      <c r="D140" s="219" t="s">
        <v>150</v>
      </c>
      <c r="E140" s="220" t="s">
        <v>1845</v>
      </c>
      <c r="F140" s="221" t="s">
        <v>1846</v>
      </c>
      <c r="G140" s="222" t="s">
        <v>1416</v>
      </c>
      <c r="H140" s="223">
        <v>1</v>
      </c>
      <c r="I140" s="224"/>
      <c r="J140" s="225">
        <f>ROUND(I140*H140,2)</f>
        <v>0</v>
      </c>
      <c r="K140" s="221" t="s">
        <v>154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1842</v>
      </c>
      <c r="AT140" s="230" t="s">
        <v>150</v>
      </c>
      <c r="AU140" s="230" t="s">
        <v>86</v>
      </c>
      <c r="AY140" s="18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14</v>
      </c>
      <c r="BK140" s="231">
        <f>ROUND(I140*H140,2)</f>
        <v>0</v>
      </c>
      <c r="BL140" s="18" t="s">
        <v>1842</v>
      </c>
      <c r="BM140" s="230" t="s">
        <v>1847</v>
      </c>
    </row>
    <row r="141" s="2" customFormat="1">
      <c r="A141" s="39"/>
      <c r="B141" s="40"/>
      <c r="C141" s="41"/>
      <c r="D141" s="232" t="s">
        <v>157</v>
      </c>
      <c r="E141" s="41"/>
      <c r="F141" s="233" t="s">
        <v>1846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157</v>
      </c>
      <c r="AU141" s="18" t="s">
        <v>86</v>
      </c>
    </row>
    <row r="142" s="2" customFormat="1">
      <c r="A142" s="39"/>
      <c r="B142" s="40"/>
      <c r="C142" s="41"/>
      <c r="D142" s="237" t="s">
        <v>159</v>
      </c>
      <c r="E142" s="41"/>
      <c r="F142" s="238" t="s">
        <v>1848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159</v>
      </c>
      <c r="AU142" s="18" t="s">
        <v>86</v>
      </c>
    </row>
    <row r="143" s="14" customFormat="1">
      <c r="A143" s="14"/>
      <c r="B143" s="249"/>
      <c r="C143" s="250"/>
      <c r="D143" s="232" t="s">
        <v>161</v>
      </c>
      <c r="E143" s="251" t="s">
        <v>1</v>
      </c>
      <c r="F143" s="252" t="s">
        <v>14</v>
      </c>
      <c r="G143" s="250"/>
      <c r="H143" s="253">
        <v>1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161</v>
      </c>
      <c r="AU143" s="259" t="s">
        <v>86</v>
      </c>
      <c r="AV143" s="14" t="s">
        <v>86</v>
      </c>
      <c r="AW143" s="14" t="s">
        <v>33</v>
      </c>
      <c r="AX143" s="14" t="s">
        <v>77</v>
      </c>
      <c r="AY143" s="259" t="s">
        <v>145</v>
      </c>
    </row>
    <row r="144" s="15" customFormat="1">
      <c r="A144" s="15"/>
      <c r="B144" s="260"/>
      <c r="C144" s="261"/>
      <c r="D144" s="232" t="s">
        <v>161</v>
      </c>
      <c r="E144" s="262" t="s">
        <v>1</v>
      </c>
      <c r="F144" s="263" t="s">
        <v>165</v>
      </c>
      <c r="G144" s="261"/>
      <c r="H144" s="264">
        <v>1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161</v>
      </c>
      <c r="AU144" s="270" t="s">
        <v>86</v>
      </c>
      <c r="AV144" s="15" t="s">
        <v>155</v>
      </c>
      <c r="AW144" s="15" t="s">
        <v>33</v>
      </c>
      <c r="AX144" s="15" t="s">
        <v>14</v>
      </c>
      <c r="AY144" s="270" t="s">
        <v>145</v>
      </c>
    </row>
    <row r="145" s="12" customFormat="1" ht="22.8" customHeight="1">
      <c r="A145" s="12"/>
      <c r="B145" s="203"/>
      <c r="C145" s="204"/>
      <c r="D145" s="205" t="s">
        <v>76</v>
      </c>
      <c r="E145" s="217" t="s">
        <v>1849</v>
      </c>
      <c r="F145" s="217" t="s">
        <v>1850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SUM(P146:P150)</f>
        <v>0</v>
      </c>
      <c r="Q145" s="211"/>
      <c r="R145" s="212">
        <f>SUM(R146:R150)</f>
        <v>0</v>
      </c>
      <c r="S145" s="211"/>
      <c r="T145" s="213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190</v>
      </c>
      <c r="AT145" s="215" t="s">
        <v>76</v>
      </c>
      <c r="AU145" s="215" t="s">
        <v>14</v>
      </c>
      <c r="AY145" s="214" t="s">
        <v>145</v>
      </c>
      <c r="BK145" s="216">
        <f>SUM(BK146:BK150)</f>
        <v>0</v>
      </c>
    </row>
    <row r="146" s="2" customFormat="1" ht="24.15" customHeight="1">
      <c r="A146" s="39"/>
      <c r="B146" s="40"/>
      <c r="C146" s="219" t="s">
        <v>190</v>
      </c>
      <c r="D146" s="219" t="s">
        <v>150</v>
      </c>
      <c r="E146" s="220" t="s">
        <v>1851</v>
      </c>
      <c r="F146" s="221" t="s">
        <v>1852</v>
      </c>
      <c r="G146" s="222" t="s">
        <v>1416</v>
      </c>
      <c r="H146" s="223">
        <v>1</v>
      </c>
      <c r="I146" s="224"/>
      <c r="J146" s="225">
        <f>ROUND(I146*H146,2)</f>
        <v>0</v>
      </c>
      <c r="K146" s="221" t="s">
        <v>154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1842</v>
      </c>
      <c r="AT146" s="230" t="s">
        <v>150</v>
      </c>
      <c r="AU146" s="230" t="s">
        <v>86</v>
      </c>
      <c r="AY146" s="18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14</v>
      </c>
      <c r="BK146" s="231">
        <f>ROUND(I146*H146,2)</f>
        <v>0</v>
      </c>
      <c r="BL146" s="18" t="s">
        <v>1842</v>
      </c>
      <c r="BM146" s="230" t="s">
        <v>1853</v>
      </c>
    </row>
    <row r="147" s="2" customFormat="1">
      <c r="A147" s="39"/>
      <c r="B147" s="40"/>
      <c r="C147" s="41"/>
      <c r="D147" s="232" t="s">
        <v>157</v>
      </c>
      <c r="E147" s="41"/>
      <c r="F147" s="233" t="s">
        <v>1852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157</v>
      </c>
      <c r="AU147" s="18" t="s">
        <v>86</v>
      </c>
    </row>
    <row r="148" s="2" customFormat="1">
      <c r="A148" s="39"/>
      <c r="B148" s="40"/>
      <c r="C148" s="41"/>
      <c r="D148" s="237" t="s">
        <v>159</v>
      </c>
      <c r="E148" s="41"/>
      <c r="F148" s="238" t="s">
        <v>1854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86</v>
      </c>
    </row>
    <row r="149" s="14" customFormat="1">
      <c r="A149" s="14"/>
      <c r="B149" s="249"/>
      <c r="C149" s="250"/>
      <c r="D149" s="232" t="s">
        <v>161</v>
      </c>
      <c r="E149" s="251" t="s">
        <v>1</v>
      </c>
      <c r="F149" s="252" t="s">
        <v>14</v>
      </c>
      <c r="G149" s="250"/>
      <c r="H149" s="253">
        <v>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161</v>
      </c>
      <c r="AU149" s="259" t="s">
        <v>86</v>
      </c>
      <c r="AV149" s="14" t="s">
        <v>86</v>
      </c>
      <c r="AW149" s="14" t="s">
        <v>33</v>
      </c>
      <c r="AX149" s="14" t="s">
        <v>77</v>
      </c>
      <c r="AY149" s="259" t="s">
        <v>145</v>
      </c>
    </row>
    <row r="150" s="15" customFormat="1">
      <c r="A150" s="15"/>
      <c r="B150" s="260"/>
      <c r="C150" s="261"/>
      <c r="D150" s="232" t="s">
        <v>161</v>
      </c>
      <c r="E150" s="262" t="s">
        <v>1</v>
      </c>
      <c r="F150" s="263" t="s">
        <v>165</v>
      </c>
      <c r="G150" s="261"/>
      <c r="H150" s="264">
        <v>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161</v>
      </c>
      <c r="AU150" s="270" t="s">
        <v>86</v>
      </c>
      <c r="AV150" s="15" t="s">
        <v>155</v>
      </c>
      <c r="AW150" s="15" t="s">
        <v>33</v>
      </c>
      <c r="AX150" s="15" t="s">
        <v>14</v>
      </c>
      <c r="AY150" s="270" t="s">
        <v>145</v>
      </c>
    </row>
    <row r="151" s="12" customFormat="1" ht="22.8" customHeight="1">
      <c r="A151" s="12"/>
      <c r="B151" s="203"/>
      <c r="C151" s="204"/>
      <c r="D151" s="205" t="s">
        <v>76</v>
      </c>
      <c r="E151" s="217" t="s">
        <v>1855</v>
      </c>
      <c r="F151" s="217" t="s">
        <v>1856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SUM(P152:P156)</f>
        <v>0</v>
      </c>
      <c r="Q151" s="211"/>
      <c r="R151" s="212">
        <f>SUM(R152:R156)</f>
        <v>0</v>
      </c>
      <c r="S151" s="211"/>
      <c r="T151" s="213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190</v>
      </c>
      <c r="AT151" s="215" t="s">
        <v>76</v>
      </c>
      <c r="AU151" s="215" t="s">
        <v>14</v>
      </c>
      <c r="AY151" s="214" t="s">
        <v>145</v>
      </c>
      <c r="BK151" s="216">
        <f>SUM(BK152:BK156)</f>
        <v>0</v>
      </c>
    </row>
    <row r="152" s="2" customFormat="1" ht="21.75" customHeight="1">
      <c r="A152" s="39"/>
      <c r="B152" s="40"/>
      <c r="C152" s="219" t="s">
        <v>198</v>
      </c>
      <c r="D152" s="219" t="s">
        <v>150</v>
      </c>
      <c r="E152" s="220" t="s">
        <v>1857</v>
      </c>
      <c r="F152" s="221" t="s">
        <v>1858</v>
      </c>
      <c r="G152" s="222" t="s">
        <v>1416</v>
      </c>
      <c r="H152" s="223">
        <v>1</v>
      </c>
      <c r="I152" s="224"/>
      <c r="J152" s="225">
        <f>ROUND(I152*H152,2)</f>
        <v>0</v>
      </c>
      <c r="K152" s="221" t="s">
        <v>154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1842</v>
      </c>
      <c r="AT152" s="230" t="s">
        <v>150</v>
      </c>
      <c r="AU152" s="230" t="s">
        <v>86</v>
      </c>
      <c r="AY152" s="18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14</v>
      </c>
      <c r="BK152" s="231">
        <f>ROUND(I152*H152,2)</f>
        <v>0</v>
      </c>
      <c r="BL152" s="18" t="s">
        <v>1842</v>
      </c>
      <c r="BM152" s="230" t="s">
        <v>1859</v>
      </c>
    </row>
    <row r="153" s="2" customFormat="1">
      <c r="A153" s="39"/>
      <c r="B153" s="40"/>
      <c r="C153" s="41"/>
      <c r="D153" s="232" t="s">
        <v>157</v>
      </c>
      <c r="E153" s="41"/>
      <c r="F153" s="233" t="s">
        <v>1858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86</v>
      </c>
    </row>
    <row r="154" s="2" customFormat="1">
      <c r="A154" s="39"/>
      <c r="B154" s="40"/>
      <c r="C154" s="41"/>
      <c r="D154" s="237" t="s">
        <v>159</v>
      </c>
      <c r="E154" s="41"/>
      <c r="F154" s="238" t="s">
        <v>1860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159</v>
      </c>
      <c r="AU154" s="18" t="s">
        <v>86</v>
      </c>
    </row>
    <row r="155" s="14" customFormat="1">
      <c r="A155" s="14"/>
      <c r="B155" s="249"/>
      <c r="C155" s="250"/>
      <c r="D155" s="232" t="s">
        <v>161</v>
      </c>
      <c r="E155" s="251" t="s">
        <v>1</v>
      </c>
      <c r="F155" s="252" t="s">
        <v>14</v>
      </c>
      <c r="G155" s="250"/>
      <c r="H155" s="253">
        <v>1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161</v>
      </c>
      <c r="AU155" s="259" t="s">
        <v>86</v>
      </c>
      <c r="AV155" s="14" t="s">
        <v>86</v>
      </c>
      <c r="AW155" s="14" t="s">
        <v>33</v>
      </c>
      <c r="AX155" s="14" t="s">
        <v>77</v>
      </c>
      <c r="AY155" s="259" t="s">
        <v>145</v>
      </c>
    </row>
    <row r="156" s="15" customFormat="1">
      <c r="A156" s="15"/>
      <c r="B156" s="260"/>
      <c r="C156" s="261"/>
      <c r="D156" s="232" t="s">
        <v>161</v>
      </c>
      <c r="E156" s="262" t="s">
        <v>1</v>
      </c>
      <c r="F156" s="263" t="s">
        <v>165</v>
      </c>
      <c r="G156" s="261"/>
      <c r="H156" s="264">
        <v>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161</v>
      </c>
      <c r="AU156" s="270" t="s">
        <v>86</v>
      </c>
      <c r="AV156" s="15" t="s">
        <v>155</v>
      </c>
      <c r="AW156" s="15" t="s">
        <v>33</v>
      </c>
      <c r="AX156" s="15" t="s">
        <v>14</v>
      </c>
      <c r="AY156" s="270" t="s">
        <v>145</v>
      </c>
    </row>
    <row r="157" s="12" customFormat="1" ht="22.8" customHeight="1">
      <c r="A157" s="12"/>
      <c r="B157" s="203"/>
      <c r="C157" s="204"/>
      <c r="D157" s="205" t="s">
        <v>76</v>
      </c>
      <c r="E157" s="217" t="s">
        <v>1861</v>
      </c>
      <c r="F157" s="217" t="s">
        <v>1862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SUM(P158:P166)</f>
        <v>0</v>
      </c>
      <c r="Q157" s="211"/>
      <c r="R157" s="212">
        <f>SUM(R158:R166)</f>
        <v>0</v>
      </c>
      <c r="S157" s="211"/>
      <c r="T157" s="21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155</v>
      </c>
      <c r="AT157" s="215" t="s">
        <v>76</v>
      </c>
      <c r="AU157" s="215" t="s">
        <v>14</v>
      </c>
      <c r="AY157" s="214" t="s">
        <v>145</v>
      </c>
      <c r="BK157" s="216">
        <f>SUM(BK158:BK166)</f>
        <v>0</v>
      </c>
    </row>
    <row r="158" s="2" customFormat="1" ht="21.75" customHeight="1">
      <c r="A158" s="39"/>
      <c r="B158" s="40"/>
      <c r="C158" s="219" t="s">
        <v>205</v>
      </c>
      <c r="D158" s="219" t="s">
        <v>150</v>
      </c>
      <c r="E158" s="220" t="s">
        <v>1863</v>
      </c>
      <c r="F158" s="221" t="s">
        <v>1864</v>
      </c>
      <c r="G158" s="222" t="s">
        <v>1322</v>
      </c>
      <c r="H158" s="223">
        <v>8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155</v>
      </c>
      <c r="AT158" s="230" t="s">
        <v>150</v>
      </c>
      <c r="AU158" s="230" t="s">
        <v>86</v>
      </c>
      <c r="AY158" s="18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14</v>
      </c>
      <c r="BK158" s="231">
        <f>ROUND(I158*H158,2)</f>
        <v>0</v>
      </c>
      <c r="BL158" s="18" t="s">
        <v>155</v>
      </c>
      <c r="BM158" s="230" t="s">
        <v>1865</v>
      </c>
    </row>
    <row r="159" s="2" customFormat="1">
      <c r="A159" s="39"/>
      <c r="B159" s="40"/>
      <c r="C159" s="41"/>
      <c r="D159" s="232" t="s">
        <v>157</v>
      </c>
      <c r="E159" s="41"/>
      <c r="F159" s="233" t="s">
        <v>1864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157</v>
      </c>
      <c r="AU159" s="18" t="s">
        <v>86</v>
      </c>
    </row>
    <row r="160" s="14" customFormat="1">
      <c r="A160" s="14"/>
      <c r="B160" s="249"/>
      <c r="C160" s="250"/>
      <c r="D160" s="232" t="s">
        <v>161</v>
      </c>
      <c r="E160" s="251" t="s">
        <v>1</v>
      </c>
      <c r="F160" s="252" t="s">
        <v>1866</v>
      </c>
      <c r="G160" s="250"/>
      <c r="H160" s="253">
        <v>8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161</v>
      </c>
      <c r="AU160" s="259" t="s">
        <v>86</v>
      </c>
      <c r="AV160" s="14" t="s">
        <v>86</v>
      </c>
      <c r="AW160" s="14" t="s">
        <v>33</v>
      </c>
      <c r="AX160" s="14" t="s">
        <v>77</v>
      </c>
      <c r="AY160" s="259" t="s">
        <v>145</v>
      </c>
    </row>
    <row r="161" s="15" customFormat="1">
      <c r="A161" s="15"/>
      <c r="B161" s="260"/>
      <c r="C161" s="261"/>
      <c r="D161" s="232" t="s">
        <v>161</v>
      </c>
      <c r="E161" s="262" t="s">
        <v>1</v>
      </c>
      <c r="F161" s="263" t="s">
        <v>165</v>
      </c>
      <c r="G161" s="261"/>
      <c r="H161" s="264">
        <v>8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161</v>
      </c>
      <c r="AU161" s="270" t="s">
        <v>86</v>
      </c>
      <c r="AV161" s="15" t="s">
        <v>155</v>
      </c>
      <c r="AW161" s="15" t="s">
        <v>33</v>
      </c>
      <c r="AX161" s="15" t="s">
        <v>14</v>
      </c>
      <c r="AY161" s="270" t="s">
        <v>145</v>
      </c>
    </row>
    <row r="162" s="2" customFormat="1" ht="16.5" customHeight="1">
      <c r="A162" s="39"/>
      <c r="B162" s="40"/>
      <c r="C162" s="219" t="s">
        <v>216</v>
      </c>
      <c r="D162" s="219" t="s">
        <v>150</v>
      </c>
      <c r="E162" s="220" t="s">
        <v>1867</v>
      </c>
      <c r="F162" s="221" t="s">
        <v>1862</v>
      </c>
      <c r="G162" s="222" t="s">
        <v>1416</v>
      </c>
      <c r="H162" s="223">
        <v>1</v>
      </c>
      <c r="I162" s="224"/>
      <c r="J162" s="225">
        <f>ROUND(I162*H162,2)</f>
        <v>0</v>
      </c>
      <c r="K162" s="221" t="s">
        <v>154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1842</v>
      </c>
      <c r="AT162" s="230" t="s">
        <v>150</v>
      </c>
      <c r="AU162" s="230" t="s">
        <v>86</v>
      </c>
      <c r="AY162" s="18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14</v>
      </c>
      <c r="BK162" s="231">
        <f>ROUND(I162*H162,2)</f>
        <v>0</v>
      </c>
      <c r="BL162" s="18" t="s">
        <v>1842</v>
      </c>
      <c r="BM162" s="230" t="s">
        <v>1868</v>
      </c>
    </row>
    <row r="163" s="2" customFormat="1">
      <c r="A163" s="39"/>
      <c r="B163" s="40"/>
      <c r="C163" s="41"/>
      <c r="D163" s="232" t="s">
        <v>157</v>
      </c>
      <c r="E163" s="41"/>
      <c r="F163" s="233" t="s">
        <v>1862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157</v>
      </c>
      <c r="AU163" s="18" t="s">
        <v>86</v>
      </c>
    </row>
    <row r="164" s="2" customFormat="1">
      <c r="A164" s="39"/>
      <c r="B164" s="40"/>
      <c r="C164" s="41"/>
      <c r="D164" s="237" t="s">
        <v>159</v>
      </c>
      <c r="E164" s="41"/>
      <c r="F164" s="238" t="s">
        <v>1869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86</v>
      </c>
    </row>
    <row r="165" s="14" customFormat="1">
      <c r="A165" s="14"/>
      <c r="B165" s="249"/>
      <c r="C165" s="250"/>
      <c r="D165" s="232" t="s">
        <v>161</v>
      </c>
      <c r="E165" s="251" t="s">
        <v>1</v>
      </c>
      <c r="F165" s="252" t="s">
        <v>14</v>
      </c>
      <c r="G165" s="250"/>
      <c r="H165" s="253">
        <v>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161</v>
      </c>
      <c r="AU165" s="259" t="s">
        <v>86</v>
      </c>
      <c r="AV165" s="14" t="s">
        <v>86</v>
      </c>
      <c r="AW165" s="14" t="s">
        <v>33</v>
      </c>
      <c r="AX165" s="14" t="s">
        <v>77</v>
      </c>
      <c r="AY165" s="259" t="s">
        <v>145</v>
      </c>
    </row>
    <row r="166" s="15" customFormat="1">
      <c r="A166" s="15"/>
      <c r="B166" s="260"/>
      <c r="C166" s="261"/>
      <c r="D166" s="232" t="s">
        <v>161</v>
      </c>
      <c r="E166" s="262" t="s">
        <v>1</v>
      </c>
      <c r="F166" s="263" t="s">
        <v>165</v>
      </c>
      <c r="G166" s="261"/>
      <c r="H166" s="264">
        <v>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161</v>
      </c>
      <c r="AU166" s="270" t="s">
        <v>86</v>
      </c>
      <c r="AV166" s="15" t="s">
        <v>155</v>
      </c>
      <c r="AW166" s="15" t="s">
        <v>33</v>
      </c>
      <c r="AX166" s="15" t="s">
        <v>14</v>
      </c>
      <c r="AY166" s="270" t="s">
        <v>145</v>
      </c>
    </row>
    <row r="167" s="12" customFormat="1" ht="22.8" customHeight="1">
      <c r="A167" s="12"/>
      <c r="B167" s="203"/>
      <c r="C167" s="204"/>
      <c r="D167" s="205" t="s">
        <v>76</v>
      </c>
      <c r="E167" s="217" t="s">
        <v>1870</v>
      </c>
      <c r="F167" s="217" t="s">
        <v>1871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SUM(P168:P172)</f>
        <v>0</v>
      </c>
      <c r="Q167" s="211"/>
      <c r="R167" s="212">
        <f>SUM(R168:R172)</f>
        <v>0</v>
      </c>
      <c r="S167" s="211"/>
      <c r="T167" s="21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190</v>
      </c>
      <c r="AT167" s="215" t="s">
        <v>76</v>
      </c>
      <c r="AU167" s="215" t="s">
        <v>14</v>
      </c>
      <c r="AY167" s="214" t="s">
        <v>145</v>
      </c>
      <c r="BK167" s="216">
        <f>SUM(BK168:BK172)</f>
        <v>0</v>
      </c>
    </row>
    <row r="168" s="2" customFormat="1" ht="24.15" customHeight="1">
      <c r="A168" s="39"/>
      <c r="B168" s="40"/>
      <c r="C168" s="219" t="s">
        <v>224</v>
      </c>
      <c r="D168" s="219" t="s">
        <v>150</v>
      </c>
      <c r="E168" s="220" t="s">
        <v>1872</v>
      </c>
      <c r="F168" s="221" t="s">
        <v>1873</v>
      </c>
      <c r="G168" s="222" t="s">
        <v>1416</v>
      </c>
      <c r="H168" s="223">
        <v>1</v>
      </c>
      <c r="I168" s="224"/>
      <c r="J168" s="225">
        <f>ROUND(I168*H168,2)</f>
        <v>0</v>
      </c>
      <c r="K168" s="221" t="s">
        <v>154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1842</v>
      </c>
      <c r="AT168" s="230" t="s">
        <v>150</v>
      </c>
      <c r="AU168" s="230" t="s">
        <v>86</v>
      </c>
      <c r="AY168" s="18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14</v>
      </c>
      <c r="BK168" s="231">
        <f>ROUND(I168*H168,2)</f>
        <v>0</v>
      </c>
      <c r="BL168" s="18" t="s">
        <v>1842</v>
      </c>
      <c r="BM168" s="230" t="s">
        <v>1874</v>
      </c>
    </row>
    <row r="169" s="2" customFormat="1">
      <c r="A169" s="39"/>
      <c r="B169" s="40"/>
      <c r="C169" s="41"/>
      <c r="D169" s="232" t="s">
        <v>157</v>
      </c>
      <c r="E169" s="41"/>
      <c r="F169" s="233" t="s">
        <v>1873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157</v>
      </c>
      <c r="AU169" s="18" t="s">
        <v>86</v>
      </c>
    </row>
    <row r="170" s="2" customFormat="1">
      <c r="A170" s="39"/>
      <c r="B170" s="40"/>
      <c r="C170" s="41"/>
      <c r="D170" s="237" t="s">
        <v>159</v>
      </c>
      <c r="E170" s="41"/>
      <c r="F170" s="238" t="s">
        <v>1875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86</v>
      </c>
    </row>
    <row r="171" s="14" customFormat="1">
      <c r="A171" s="14"/>
      <c r="B171" s="249"/>
      <c r="C171" s="250"/>
      <c r="D171" s="232" t="s">
        <v>161</v>
      </c>
      <c r="E171" s="251" t="s">
        <v>1</v>
      </c>
      <c r="F171" s="252" t="s">
        <v>14</v>
      </c>
      <c r="G171" s="250"/>
      <c r="H171" s="253">
        <v>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161</v>
      </c>
      <c r="AU171" s="259" t="s">
        <v>86</v>
      </c>
      <c r="AV171" s="14" t="s">
        <v>86</v>
      </c>
      <c r="AW171" s="14" t="s">
        <v>33</v>
      </c>
      <c r="AX171" s="14" t="s">
        <v>77</v>
      </c>
      <c r="AY171" s="259" t="s">
        <v>145</v>
      </c>
    </row>
    <row r="172" s="15" customFormat="1">
      <c r="A172" s="15"/>
      <c r="B172" s="260"/>
      <c r="C172" s="261"/>
      <c r="D172" s="232" t="s">
        <v>161</v>
      </c>
      <c r="E172" s="262" t="s">
        <v>1</v>
      </c>
      <c r="F172" s="263" t="s">
        <v>165</v>
      </c>
      <c r="G172" s="261"/>
      <c r="H172" s="264">
        <v>1</v>
      </c>
      <c r="I172" s="265"/>
      <c r="J172" s="261"/>
      <c r="K172" s="261"/>
      <c r="L172" s="266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161</v>
      </c>
      <c r="AU172" s="270" t="s">
        <v>86</v>
      </c>
      <c r="AV172" s="15" t="s">
        <v>155</v>
      </c>
      <c r="AW172" s="15" t="s">
        <v>33</v>
      </c>
      <c r="AX172" s="15" t="s">
        <v>14</v>
      </c>
      <c r="AY172" s="270" t="s">
        <v>145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OheDeX/abKxNF1+5kwNNjKEsgauvpXoYwxaYpeVoiuya3CuCGKEsfHPAOka8+jKII3Gx7OzL6+tZkLT+ydWZ8Q==" hashValue="Q/aS4q1LWD81Qgaen0hx93T0/fjXCv6gZOXUGmF9YbbRpsiMFNd0H2Z75ah/nvieZRuoiNN4OuD/TTB3KpHbwg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37" r:id="rId1" display="https://podminky.urs.cz/item/CS_URS_2025_01/044002000"/>
    <hyperlink ref="F142" r:id="rId2" display="https://podminky.urs.cz/item/CS_URS_2025_01/049002000"/>
    <hyperlink ref="F148" r:id="rId3" display="https://podminky.urs.cz/item/CS_URS_2025_01/059002000"/>
    <hyperlink ref="F154" r:id="rId4" display="https://podminky.urs.cz/item/CS_URS_2025_01/065002000"/>
    <hyperlink ref="F164" r:id="rId5" display="https://podminky.urs.cz/item/CS_URS_2025_01/070001000"/>
    <hyperlink ref="F170" r:id="rId6" display="https://podminky.urs.cz/item/CS_URS_2025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Anděl</dc:creator>
  <cp:lastModifiedBy>Kamil Anděl</cp:lastModifiedBy>
  <dcterms:created xsi:type="dcterms:W3CDTF">2025-06-17T21:17:48Z</dcterms:created>
  <dcterms:modified xsi:type="dcterms:W3CDTF">2025-06-17T21:17:54Z</dcterms:modified>
</cp:coreProperties>
</file>