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<sst xmlns="http://schemas.openxmlformats.org/spreadsheetml/2006/main" count="446" uniqueCount="218">
  <si>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</si>
  <si>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</si>
  <si>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</si>
  <si>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</si>
  <si>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</si>
  <si>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</si>
  <si>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</si>
  <si>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</si>
  <si>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</si>
  <si>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</si>
  <si>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</si>
  <si>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</si>
  <si>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</si>
  <si>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</si>
  <si>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</si>
  <si>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</si>
  <si>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</si>
  <si>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</si>
  <si>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</si>
  <si>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</si>
  <si>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</si>
  <si>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</si>
  <si>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</si>
  <si>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</si>
  <si>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</si>
  <si>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</si>
  <si>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</si>
  <si>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</si>
  <si>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</si>
  <si>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</si>
  <si>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</si>
  <si>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</si>
  <si>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</si>
  <si>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</si>
  <si>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</si>
  <si>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</si>
  <si>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</si>
  <si>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</si>
  <si>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</si>
  <si>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</si>
  <si>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</si>
  <si>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</si>
  <si>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</si>
  <si>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</si>
  <si>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</si>
  <si>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</si>
  <si>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</si>
  <si>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</si>
  <si>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</si>
  <si>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</si>
  <si>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</si>
  <si>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</si>
  <si>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</si>
  <si>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</si>
  <si>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</si>
  <si>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</si>
  <si>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</si>
  <si>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</si>
  <si>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</si>
  <si>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</si>
  <si>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</si>
  <si>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</si>
  <si>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</si>
  <si>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</si>
  <si>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</si>
  <si>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</si>
  <si>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</si>
  <si>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</si>
  <si>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</si>
  <si>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</si>
  <si>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</si>
  <si>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</si>
  <si>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</si>
  <si>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</si>
  <si>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</si>
  <si>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</si>
  <si>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</si>
  <si>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</si>
  <si>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</si>
  <si>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</si>
  <si>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</si>
  <si>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</si>
  <si>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</si>
  <si>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</si>
  <si>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2764</t>
  </si>
  <si>
    <t>Rekonstrukce výkladců a vstupu do nebytového prostoru na Hlavním náměstí 10,Krnov</t>
  </si>
  <si>
    <t>Výkladce Bivoj</t>
  </si>
  <si>
    <t>Rekonstrukce výkladců</t>
  </si>
  <si>
    <t>3</t>
  </si>
  <si>
    <t>Svislé a kompletní konstrukce</t>
  </si>
  <si>
    <t>319 20-1311</t>
  </si>
  <si>
    <t>Vyrovnání nerovného povrchu zdiva tl do 30 mm maltou</t>
  </si>
  <si>
    <t>m2</t>
  </si>
  <si>
    <t>OKNA</t>
  </si>
  <si>
    <t>1,50*0,53*2*4</t>
  </si>
  <si>
    <t>(3,14*2,72/2)*0,53*4</t>
  </si>
  <si>
    <t>DVEŘE</t>
  </si>
  <si>
    <t>2,12*0,93*2</t>
  </si>
  <si>
    <t>3,14*2,74/2*0,93</t>
  </si>
  <si>
    <t>5</t>
  </si>
  <si>
    <t>Komunikace</t>
  </si>
  <si>
    <t>564 80-1112</t>
  </si>
  <si>
    <t>Podklad ze štěrkodrtě ŠD tl 40 mm</t>
  </si>
  <si>
    <t>564 83-1111</t>
  </si>
  <si>
    <t>Podklad ze štěrkodrtě ŠD tl 100 mm</t>
  </si>
  <si>
    <t>3,00*4,40</t>
  </si>
  <si>
    <t>591 21-1111</t>
  </si>
  <si>
    <t>Kladení dlažby z kostek drobných z kamene do lože z kameniva těženého tl 50 mm</t>
  </si>
  <si>
    <t>599 43-2111</t>
  </si>
  <si>
    <t>Vyplnění spár dlažby z lomového kamene drobným kamenivem</t>
  </si>
  <si>
    <t>6</t>
  </si>
  <si>
    <t>Úpravy povrchů, podlahy a osazení výplně otvorů</t>
  </si>
  <si>
    <t>612 42-5931</t>
  </si>
  <si>
    <t>Omítka vápenná štuková vnitřního ostění okenního nebo dveřního</t>
  </si>
  <si>
    <t>631 31-2141</t>
  </si>
  <si>
    <t>Doplnění rýh v dosavadních mazaninách betonem prostým</t>
  </si>
  <si>
    <t>m3</t>
  </si>
  <si>
    <t>2,78*0,15*0,10</t>
  </si>
  <si>
    <t>612 40-9991</t>
  </si>
  <si>
    <t>Začištění omítek kolem oken, dveří, podlah nebo obkladů</t>
  </si>
  <si>
    <t>m</t>
  </si>
  <si>
    <t>(2,72+2*2,71)*4</t>
  </si>
  <si>
    <t>(2,74+2*3,32)</t>
  </si>
  <si>
    <t>711</t>
  </si>
  <si>
    <t>Izolace proti vodě a vlhkosti</t>
  </si>
  <si>
    <t>711 71-4111</t>
  </si>
  <si>
    <t>Izolace proti vodě provedení detailů vytvoření adhezního můstku modifikovanou maltou</t>
  </si>
  <si>
    <t>2,78*0,30</t>
  </si>
  <si>
    <t>2,78*0,50</t>
  </si>
  <si>
    <t>998 71-1201</t>
  </si>
  <si>
    <t>Přesun hmot procentní pro izolace proti vodě, vlhkosti a plynům v objektech v do 6 m</t>
  </si>
  <si>
    <t>%</t>
  </si>
  <si>
    <t>767</t>
  </si>
  <si>
    <t>Konstrukce zámečnické</t>
  </si>
  <si>
    <t>998 76-7201</t>
  </si>
  <si>
    <t>Přesun hmot procentní pro zámečnické konstrukce v objektech v do 6 m</t>
  </si>
  <si>
    <t>Nabídka</t>
  </si>
  <si>
    <t>Dodávka+montáž vstupní obloukové stěny s jednokřídlovými  dveřmi</t>
  </si>
  <si>
    <t>kpl</t>
  </si>
  <si>
    <t>Dodávka+montáž  4 ks okenních výkladců</t>
  </si>
  <si>
    <t>771</t>
  </si>
  <si>
    <t>Podlahy z dlaždic keramických</t>
  </si>
  <si>
    <t>771 57-4133</t>
  </si>
  <si>
    <t>Montáž podlah keramických režných protiskluzných lepených flexibilním lepidlem do 100 ks/m2</t>
  </si>
  <si>
    <t>771 57-9191</t>
  </si>
  <si>
    <t>Příplatek k montáž podlah keramických za plochu do 5 m2</t>
  </si>
  <si>
    <t>771 57-9192</t>
  </si>
  <si>
    <t>Příplatek k montáž podlah keramických za omezený prostor</t>
  </si>
  <si>
    <t>771 99-0113</t>
  </si>
  <si>
    <t>Vyrovnání podkladu samonivelační stěrkou tl 4 mm pevnosti 40 Mpa</t>
  </si>
  <si>
    <t>998 77-1201</t>
  </si>
  <si>
    <t>Přesun hmot procentní pro podlahy z dlaždic v objektech v do 6 m</t>
  </si>
  <si>
    <t>1/1</t>
  </si>
  <si>
    <t>Dlažba protismyková</t>
  </si>
  <si>
    <t>781</t>
  </si>
  <si>
    <t>Obklady keramické</t>
  </si>
  <si>
    <t>781 41-4111</t>
  </si>
  <si>
    <t>Montáž obkladaček pravoúhlých pórovinových , lepidlo 22ks/m2</t>
  </si>
  <si>
    <t>PARAPETY</t>
  </si>
  <si>
    <t>2,72*0,41*4</t>
  </si>
  <si>
    <t>781 41-9191</t>
  </si>
  <si>
    <t>Příplatek k montáži obkladů vnitřních pórovinových za plochu do 10 m2</t>
  </si>
  <si>
    <t>781 41-9192</t>
  </si>
  <si>
    <t>Příplatek k montáži obkladů vnitřních pórovinových za omezený prostor</t>
  </si>
  <si>
    <t>998 78-1201</t>
  </si>
  <si>
    <t>Přesun hmot procentní pro obklady keramické v objektech v do 6 m</t>
  </si>
  <si>
    <t>Obkládačka pórovinová</t>
  </si>
  <si>
    <t>784</t>
  </si>
  <si>
    <t>Malby</t>
  </si>
  <si>
    <t>784 44-1001</t>
  </si>
  <si>
    <t>Malby latexové bílé DÜFA otěruvzdorné dvojnásobné s penetrací v místnostech v do 3,8 m</t>
  </si>
  <si>
    <t>9</t>
  </si>
  <si>
    <t>Ostatní konstrukce a práce bourací, přesun hmot, lešení</t>
  </si>
  <si>
    <t>952 90-1111</t>
  </si>
  <si>
    <t>Vyčištění budov bytové a občanské výstavby při výšce podlaží do 4 m</t>
  </si>
  <si>
    <t>18,28*2,00</t>
  </si>
  <si>
    <t>96</t>
  </si>
  <si>
    <t>Bourání konstrukcí</t>
  </si>
  <si>
    <t>113 10-6161</t>
  </si>
  <si>
    <t>Rozebrání dlažeb vozovek pl do 50 m2 z drobných kostek do lože z kameniva těženého</t>
  </si>
  <si>
    <t>965 04-3331</t>
  </si>
  <si>
    <t>Bourání podkladů pod dlažby betonových s potěrem nebo teracem tl do 100 mm pl do 4 m2</t>
  </si>
  <si>
    <t>VSTUP</t>
  </si>
  <si>
    <t>2,78*0,50*0,06</t>
  </si>
  <si>
    <t>968 06-2748</t>
  </si>
  <si>
    <t>Vybourání stěn dřevěných plných, zasklených nebo výkladních nad 4 m2</t>
  </si>
  <si>
    <t>VÝKLADCE OKEN</t>
  </si>
  <si>
    <t>2,72*2,71*4</t>
  </si>
  <si>
    <t>968 07-1125</t>
  </si>
  <si>
    <t>Vyvěšení nebo zavěšení kovových křídel dveří pl do 2 m2</t>
  </si>
  <si>
    <t>kus</t>
  </si>
  <si>
    <t>968 07-2748</t>
  </si>
  <si>
    <t>Vybourání výkladních stěn kovových pevných nebo otevíratelných pl nad 4 m2</t>
  </si>
  <si>
    <t>VSTUPNÍ VÝKLADEC S DVEŘMI</t>
  </si>
  <si>
    <t>2,74*3,31</t>
  </si>
  <si>
    <t>974 04-2547</t>
  </si>
  <si>
    <t>Vysekání rýh v dlažbě betonové nebo jiné monolitické hl do 70 mm š do 300 mm</t>
  </si>
  <si>
    <t>978 05-9531</t>
  </si>
  <si>
    <t>Odsekání a odebrání obkladů stěn z vnitřních obkládaček pl přes 2 m2</t>
  </si>
  <si>
    <t>979 08-1111</t>
  </si>
  <si>
    <t>Odvoz suti a vybouraných hmot na skládku do 1 km</t>
  </si>
  <si>
    <t>t</t>
  </si>
  <si>
    <t>979 08-1121</t>
  </si>
  <si>
    <t>Odvoz suti a vybouraných hmot na skládku ZKD 1 km přes 1 km</t>
  </si>
  <si>
    <t>979 08-1135</t>
  </si>
  <si>
    <t>Poplatek za skládku</t>
  </si>
  <si>
    <t>979 08-2111</t>
  </si>
  <si>
    <t>Vnitrostaveništní vodorovná doprava suti a vybouraných hmot do 10 m</t>
  </si>
  <si>
    <t>979 08-2121</t>
  </si>
  <si>
    <t>Vnitrostaveništní vodorovná doprava suti a vybouraných hmot ZKD 5 m přes 10 m</t>
  </si>
  <si>
    <t>99</t>
  </si>
  <si>
    <t>Přesun hmot</t>
  </si>
  <si>
    <t>999 28-1111</t>
  </si>
  <si>
    <t>Přesun hmot pro opravy a údržbu budov v do 25 m</t>
  </si>
  <si>
    <t>DPH 21%</t>
  </si>
  <si>
    <t>DPH ze specifikací 15%</t>
  </si>
  <si>
    <t>DPH ze specifikací 21%</t>
  </si>
  <si>
    <t>CÚ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</si>
</sst>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35" xfId="60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10" fillId="0" borderId="35" xfId="60" applyBorder="1">
      <alignment horizontal="left" vertical="center"/>
      <protection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8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9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75" applyNumberFormat="1" applyBorder="1">
      <alignment horizontal="left" vertical="center"/>
      <protection/>
    </xf>
    <xf numFmtId="0" fontId="10" fillId="0" borderId="37" xfId="60" applyBorder="1" applyAlignment="1">
      <alignment horizontal="center"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4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4" fillId="0" borderId="67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10" fontId="0" fillId="0" borderId="0" xfId="65">
      <alignment/>
    </xf>
    <xf numFmtId="49" fontId="0" fillId="0" borderId="0" xfId="61" quotePrefix="1">
      <alignment horizontal="center"/>
    </xf>
    <xf numFmtId="49" fontId="3" fillId="0" borderId="0" xfId="39">
      <alignment/>
    </xf>
    <xf numFmtId="0" fontId="9" fillId="20" borderId="0" xfId="76">
      <alignment horizontal="right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90"/>
  <sheetViews>
    <sheetView zoomScalePageLayoutView="0" workbookViewId="0" topLeftCell="A1">
      <selection activeCell="I81" sqref="I81:J95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05"/>
      <c r="H1" s="106"/>
      <c r="I1" s="106"/>
      <c r="J1" s="106"/>
      <c r="K1" s="106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07" t="s">
        <v>84</v>
      </c>
      <c r="I2" s="107"/>
      <c r="J2" s="107"/>
      <c r="K2" s="107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08" t="s">
        <v>86</v>
      </c>
      <c r="I3" s="108"/>
      <c r="J3" s="108"/>
      <c r="K3" s="108"/>
    </row>
    <row r="4" spans="1:11" ht="13.5" thickBot="1">
      <c r="A4" s="5" t="s">
        <v>1</v>
      </c>
      <c r="B4" s="5"/>
      <c r="C4" s="10">
        <v>41587</v>
      </c>
      <c r="D4" s="5"/>
      <c r="E4" s="5" t="s">
        <v>2</v>
      </c>
      <c r="F4" s="11"/>
      <c r="G4" s="12">
        <f>C4</f>
        <v>41587</v>
      </c>
      <c r="H4" s="109"/>
      <c r="I4" s="110"/>
      <c r="J4" s="110"/>
      <c r="K4" s="110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219" t="s">
        <v>88</v>
      </c>
      <c r="C9" s="220" t="s">
        <v>89</v>
      </c>
    </row>
    <row r="11" spans="1:11" ht="12.75">
      <c r="A11" s="230">
        <v>1</v>
      </c>
      <c r="B11" s="231" t="s">
        <v>90</v>
      </c>
      <c r="C11" s="223" t="s">
        <v>91</v>
      </c>
      <c r="D11" s="224" t="s">
        <v>92</v>
      </c>
      <c r="E11" s="225">
        <v>23.357</v>
      </c>
      <c r="F11" s="226">
        <v>0.03279</v>
      </c>
      <c r="G11" s="227">
        <f>E11*F11</f>
        <v>0.7658760299999999</v>
      </c>
      <c r="I11" s="229"/>
      <c r="J11" s="228"/>
      <c r="K11" s="229"/>
    </row>
    <row r="12" spans="3:11" ht="12.75">
      <c r="C12" s="233" t="str">
        <f>CONCATENATE(B9," celkem")</f>
        <v>3 celkem</v>
      </c>
      <c r="G12" s="234">
        <f>SUBTOTAL(9,G11:G11)</f>
        <v>0.7658760299999999</v>
      </c>
      <c r="I12" s="235"/>
      <c r="K12" s="235"/>
    </row>
    <row r="14" spans="2:3" ht="15">
      <c r="B14" s="219" t="s">
        <v>99</v>
      </c>
      <c r="C14" s="220" t="s">
        <v>100</v>
      </c>
    </row>
    <row r="16" spans="1:11" ht="12.75">
      <c r="A16" s="230">
        <v>1</v>
      </c>
      <c r="B16" s="231" t="s">
        <v>101</v>
      </c>
      <c r="C16" s="223" t="s">
        <v>102</v>
      </c>
      <c r="D16" s="224" t="s">
        <v>92</v>
      </c>
      <c r="E16" s="225">
        <v>13.2</v>
      </c>
      <c r="F16" s="226">
        <v>0.18907</v>
      </c>
      <c r="G16" s="227">
        <f>E16*F16</f>
        <v>2.4957239999999996</v>
      </c>
      <c r="I16" s="229"/>
      <c r="J16" s="228"/>
      <c r="K16" s="229"/>
    </row>
    <row r="17" spans="1:11" ht="12.75">
      <c r="A17" s="230">
        <v>2</v>
      </c>
      <c r="B17" s="231" t="s">
        <v>103</v>
      </c>
      <c r="C17" s="223" t="s">
        <v>104</v>
      </c>
      <c r="D17" s="224" t="s">
        <v>92</v>
      </c>
      <c r="E17" s="225">
        <v>13.2</v>
      </c>
      <c r="F17" s="226">
        <v>0.18907</v>
      </c>
      <c r="G17" s="227">
        <f>E17*F17</f>
        <v>2.4957239999999996</v>
      </c>
      <c r="I17" s="229"/>
      <c r="J17" s="228"/>
      <c r="K17" s="229"/>
    </row>
    <row r="18" spans="1:11" ht="12.75">
      <c r="A18" s="230">
        <v>3</v>
      </c>
      <c r="B18" s="231" t="s">
        <v>106</v>
      </c>
      <c r="C18" s="223" t="s">
        <v>107</v>
      </c>
      <c r="D18" s="224" t="s">
        <v>92</v>
      </c>
      <c r="E18" s="225">
        <v>13.2</v>
      </c>
      <c r="F18" s="226">
        <v>0.1837</v>
      </c>
      <c r="G18" s="227">
        <f>E18*F18</f>
        <v>2.42484</v>
      </c>
      <c r="I18" s="229"/>
      <c r="J18" s="228"/>
      <c r="K18" s="229"/>
    </row>
    <row r="19" spans="1:11" ht="12.75">
      <c r="A19" s="230">
        <v>4</v>
      </c>
      <c r="B19" s="231" t="s">
        <v>108</v>
      </c>
      <c r="C19" s="223" t="s">
        <v>109</v>
      </c>
      <c r="D19" s="224" t="s">
        <v>92</v>
      </c>
      <c r="E19" s="225">
        <v>13.2</v>
      </c>
      <c r="F19" s="226">
        <v>0.10354</v>
      </c>
      <c r="G19" s="227">
        <f>E19*F19</f>
        <v>1.366728</v>
      </c>
      <c r="I19" s="229"/>
      <c r="J19" s="228"/>
      <c r="K19" s="229"/>
    </row>
    <row r="20" spans="3:11" ht="12.75">
      <c r="C20" s="233" t="str">
        <f>CONCATENATE(B14," celkem")</f>
        <v>5 celkem</v>
      </c>
      <c r="G20" s="234">
        <f>SUBTOTAL(9,G16:G19)</f>
        <v>8.783016</v>
      </c>
      <c r="I20" s="235"/>
      <c r="K20" s="235"/>
    </row>
    <row r="22" spans="2:3" ht="15">
      <c r="B22" s="219" t="s">
        <v>110</v>
      </c>
      <c r="C22" s="220" t="s">
        <v>111</v>
      </c>
    </row>
    <row r="24" spans="1:11" ht="12.75">
      <c r="A24" s="230">
        <v>1</v>
      </c>
      <c r="B24" s="231" t="s">
        <v>112</v>
      </c>
      <c r="C24" s="223" t="s">
        <v>113</v>
      </c>
      <c r="D24" s="224" t="s">
        <v>92</v>
      </c>
      <c r="E24" s="225">
        <v>23.357</v>
      </c>
      <c r="F24" s="226">
        <v>0.05534</v>
      </c>
      <c r="G24" s="227">
        <f>E24*F24</f>
        <v>1.29257638</v>
      </c>
      <c r="I24" s="229"/>
      <c r="J24" s="228"/>
      <c r="K24" s="229"/>
    </row>
    <row r="25" spans="1:11" ht="12.75">
      <c r="A25" s="230">
        <v>2</v>
      </c>
      <c r="B25" s="231" t="s">
        <v>114</v>
      </c>
      <c r="C25" s="223" t="s">
        <v>115</v>
      </c>
      <c r="D25" s="224" t="s">
        <v>116</v>
      </c>
      <c r="E25" s="225">
        <v>0.042</v>
      </c>
      <c r="F25" s="226">
        <v>2.234</v>
      </c>
      <c r="G25" s="227">
        <f>E25*F25</f>
        <v>0.09382800000000001</v>
      </c>
      <c r="I25" s="229"/>
      <c r="J25" s="228"/>
      <c r="K25" s="229"/>
    </row>
    <row r="26" spans="1:11" ht="12.75">
      <c r="A26" s="230">
        <v>3</v>
      </c>
      <c r="B26" s="231" t="s">
        <v>118</v>
      </c>
      <c r="C26" s="223" t="s">
        <v>119</v>
      </c>
      <c r="D26" s="224" t="s">
        <v>120</v>
      </c>
      <c r="E26" s="225">
        <v>41.94</v>
      </c>
      <c r="F26" s="226">
        <v>0.00431</v>
      </c>
      <c r="G26" s="227">
        <f>E26*F26</f>
        <v>0.18076139999999996</v>
      </c>
      <c r="I26" s="229"/>
      <c r="J26" s="228"/>
      <c r="K26" s="229"/>
    </row>
    <row r="27" spans="3:11" ht="12.75">
      <c r="C27" s="233" t="str">
        <f>CONCATENATE(B22," celkem")</f>
        <v>6 celkem</v>
      </c>
      <c r="G27" s="234">
        <f>SUBTOTAL(9,G24:G26)</f>
        <v>1.56716578</v>
      </c>
      <c r="I27" s="235"/>
      <c r="K27" s="235"/>
    </row>
    <row r="29" spans="2:3" ht="15">
      <c r="B29" s="219" t="s">
        <v>123</v>
      </c>
      <c r="C29" s="220" t="s">
        <v>124</v>
      </c>
    </row>
    <row r="31" spans="1:11" ht="12.75">
      <c r="A31" s="230">
        <v>1</v>
      </c>
      <c r="B31" s="231" t="s">
        <v>125</v>
      </c>
      <c r="C31" s="223" t="s">
        <v>126</v>
      </c>
      <c r="D31" s="224" t="s">
        <v>92</v>
      </c>
      <c r="E31" s="225">
        <v>2.224</v>
      </c>
      <c r="F31" s="226">
        <v>0</v>
      </c>
      <c r="G31" s="227">
        <f>E31*F31</f>
        <v>0</v>
      </c>
      <c r="I31" s="229"/>
      <c r="J31" s="228"/>
      <c r="K31" s="229"/>
    </row>
    <row r="32" spans="1:11" ht="12.75">
      <c r="A32" s="230">
        <v>2</v>
      </c>
      <c r="B32" s="231" t="s">
        <v>129</v>
      </c>
      <c r="C32" s="223" t="s">
        <v>130</v>
      </c>
      <c r="D32" s="224" t="s">
        <v>131</v>
      </c>
      <c r="E32" s="239">
        <v>0.0305</v>
      </c>
      <c r="F32" s="226">
        <v>0</v>
      </c>
      <c r="G32" s="227">
        <f>E32*F32</f>
        <v>0</v>
      </c>
      <c r="I32" s="229"/>
      <c r="J32" s="228"/>
      <c r="K32" s="229"/>
    </row>
    <row r="33" spans="3:11" ht="12.75">
      <c r="C33" s="233" t="str">
        <f>CONCATENATE(B29," celkem")</f>
        <v>711 celkem</v>
      </c>
      <c r="G33" s="234">
        <f>SUBTOTAL(9,G31:G32)</f>
        <v>0</v>
      </c>
      <c r="I33" s="235"/>
      <c r="K33" s="235"/>
    </row>
    <row r="35" spans="2:3" ht="15">
      <c r="B35" s="219" t="s">
        <v>132</v>
      </c>
      <c r="C35" s="220" t="s">
        <v>133</v>
      </c>
    </row>
    <row r="37" spans="1:11" ht="12.75">
      <c r="A37" s="230">
        <v>1</v>
      </c>
      <c r="B37" s="231" t="s">
        <v>134</v>
      </c>
      <c r="C37" s="223" t="s">
        <v>135</v>
      </c>
      <c r="D37" s="224" t="s">
        <v>131</v>
      </c>
      <c r="E37" s="239">
        <v>0.013500000000000002</v>
      </c>
      <c r="F37" s="226">
        <v>0</v>
      </c>
      <c r="G37" s="227">
        <f>E37*F37</f>
        <v>0</v>
      </c>
      <c r="I37" s="229"/>
      <c r="J37" s="228"/>
      <c r="K37" s="229"/>
    </row>
    <row r="38" spans="1:11" ht="12.75">
      <c r="A38" s="230">
        <v>2</v>
      </c>
      <c r="B38" s="231" t="s">
        <v>136</v>
      </c>
      <c r="C38" s="223" t="s">
        <v>137</v>
      </c>
      <c r="D38" s="224" t="s">
        <v>138</v>
      </c>
      <c r="E38" s="225">
        <v>1</v>
      </c>
      <c r="F38" s="226">
        <v>0</v>
      </c>
      <c r="G38" s="227">
        <f>E38*F38</f>
        <v>0</v>
      </c>
      <c r="I38" s="229"/>
      <c r="J38" s="228"/>
      <c r="K38" s="229"/>
    </row>
    <row r="39" spans="1:11" ht="12.75">
      <c r="A39" s="230">
        <v>3</v>
      </c>
      <c r="B39" s="231" t="s">
        <v>136</v>
      </c>
      <c r="C39" s="223" t="s">
        <v>139</v>
      </c>
      <c r="D39" s="224" t="s">
        <v>138</v>
      </c>
      <c r="E39" s="225">
        <v>1</v>
      </c>
      <c r="F39" s="226">
        <v>0</v>
      </c>
      <c r="G39" s="227">
        <f>E39*F39</f>
        <v>0</v>
      </c>
      <c r="I39" s="229"/>
      <c r="J39" s="228"/>
      <c r="K39" s="229"/>
    </row>
    <row r="40" spans="3:11" ht="12.75">
      <c r="C40" s="233" t="str">
        <f>CONCATENATE(B35," celkem")</f>
        <v>767 celkem</v>
      </c>
      <c r="G40" s="234">
        <f>SUBTOTAL(9,G37:G39)</f>
        <v>0</v>
      </c>
      <c r="I40" s="235"/>
      <c r="K40" s="235"/>
    </row>
    <row r="42" spans="2:3" ht="15">
      <c r="B42" s="219" t="s">
        <v>140</v>
      </c>
      <c r="C42" s="220" t="s">
        <v>141</v>
      </c>
    </row>
    <row r="44" spans="1:11" ht="12.75">
      <c r="A44" s="230">
        <v>1</v>
      </c>
      <c r="B44" s="231" t="s">
        <v>142</v>
      </c>
      <c r="C44" s="223" t="s">
        <v>143</v>
      </c>
      <c r="D44" s="224" t="s">
        <v>92</v>
      </c>
      <c r="E44" s="225">
        <v>2.224</v>
      </c>
      <c r="F44" s="226">
        <v>0.00437</v>
      </c>
      <c r="G44" s="227">
        <f>E44*F44</f>
        <v>0.009718880000000001</v>
      </c>
      <c r="I44" s="229"/>
      <c r="J44" s="228"/>
      <c r="K44" s="229"/>
    </row>
    <row r="45" spans="1:11" ht="12.75">
      <c r="A45" s="230">
        <v>2</v>
      </c>
      <c r="B45" s="231" t="s">
        <v>144</v>
      </c>
      <c r="C45" s="223" t="s">
        <v>145</v>
      </c>
      <c r="D45" s="224" t="s">
        <v>92</v>
      </c>
      <c r="E45" s="225">
        <v>2.224</v>
      </c>
      <c r="F45" s="226">
        <v>0</v>
      </c>
      <c r="G45" s="227">
        <f>E45*F45</f>
        <v>0</v>
      </c>
      <c r="I45" s="229"/>
      <c r="J45" s="228"/>
      <c r="K45" s="229"/>
    </row>
    <row r="46" spans="1:11" ht="12.75">
      <c r="A46" s="230">
        <v>3</v>
      </c>
      <c r="B46" s="231" t="s">
        <v>146</v>
      </c>
      <c r="C46" s="223" t="s">
        <v>147</v>
      </c>
      <c r="D46" s="224" t="s">
        <v>92</v>
      </c>
      <c r="E46" s="225">
        <v>2.224</v>
      </c>
      <c r="F46" s="226">
        <v>0</v>
      </c>
      <c r="G46" s="227">
        <f>E46*F46</f>
        <v>0</v>
      </c>
      <c r="I46" s="229"/>
      <c r="J46" s="228"/>
      <c r="K46" s="229"/>
    </row>
    <row r="47" spans="1:11" ht="12.75">
      <c r="A47" s="230">
        <v>4</v>
      </c>
      <c r="B47" s="231" t="s">
        <v>148</v>
      </c>
      <c r="C47" s="223" t="s">
        <v>149</v>
      </c>
      <c r="D47" s="224" t="s">
        <v>92</v>
      </c>
      <c r="E47" s="225">
        <v>2.224</v>
      </c>
      <c r="F47" s="226">
        <v>0.00792</v>
      </c>
      <c r="G47" s="227">
        <f>E47*F47</f>
        <v>0.01761408</v>
      </c>
      <c r="I47" s="229"/>
      <c r="J47" s="228"/>
      <c r="K47" s="229"/>
    </row>
    <row r="48" spans="1:11" ht="12.75">
      <c r="A48" s="230">
        <v>5</v>
      </c>
      <c r="B48" s="231" t="s">
        <v>150</v>
      </c>
      <c r="C48" s="223" t="s">
        <v>151</v>
      </c>
      <c r="D48" s="224" t="s">
        <v>131</v>
      </c>
      <c r="E48" s="239">
        <v>0.0547</v>
      </c>
      <c r="F48" s="226">
        <v>0</v>
      </c>
      <c r="G48" s="227">
        <f>E48*F48</f>
        <v>0</v>
      </c>
      <c r="I48" s="229"/>
      <c r="J48" s="228"/>
      <c r="K48" s="229"/>
    </row>
    <row r="49" spans="1:11" ht="12.75">
      <c r="A49" s="240" t="s">
        <v>152</v>
      </c>
      <c r="B49" s="241">
        <v>59763355</v>
      </c>
      <c r="C49" s="223" t="s">
        <v>153</v>
      </c>
      <c r="D49" s="224" t="s">
        <v>92</v>
      </c>
      <c r="E49" s="225">
        <v>2.268</v>
      </c>
      <c r="F49" s="226">
        <v>0</v>
      </c>
      <c r="G49" s="227">
        <f>E49*F49</f>
        <v>0</v>
      </c>
      <c r="H49" s="228"/>
      <c r="I49" s="229"/>
      <c r="K49" s="229"/>
    </row>
    <row r="50" spans="3:11" ht="12.75">
      <c r="C50" s="233" t="str">
        <f>CONCATENATE(B42," celkem")</f>
        <v>771 celkem</v>
      </c>
      <c r="G50" s="234">
        <f>SUBTOTAL(9,G44:G49)</f>
        <v>0.027332960000000003</v>
      </c>
      <c r="I50" s="235"/>
      <c r="K50" s="235"/>
    </row>
    <row r="52" spans="2:3" ht="15">
      <c r="B52" s="219" t="s">
        <v>154</v>
      </c>
      <c r="C52" s="220" t="s">
        <v>155</v>
      </c>
    </row>
    <row r="54" spans="1:11" ht="12.75">
      <c r="A54" s="230">
        <v>1</v>
      </c>
      <c r="B54" s="231" t="s">
        <v>156</v>
      </c>
      <c r="C54" s="223" t="s">
        <v>157</v>
      </c>
      <c r="D54" s="224" t="s">
        <v>92</v>
      </c>
      <c r="E54" s="225">
        <v>4.461</v>
      </c>
      <c r="F54" s="226">
        <v>0.0057</v>
      </c>
      <c r="G54" s="227">
        <f>E54*F54</f>
        <v>0.0254277</v>
      </c>
      <c r="I54" s="229"/>
      <c r="J54" s="228"/>
      <c r="K54" s="229"/>
    </row>
    <row r="55" spans="1:11" ht="12.75">
      <c r="A55" s="230">
        <v>2</v>
      </c>
      <c r="B55" s="231" t="s">
        <v>160</v>
      </c>
      <c r="C55" s="223" t="s">
        <v>161</v>
      </c>
      <c r="D55" s="224" t="s">
        <v>92</v>
      </c>
      <c r="E55" s="225">
        <v>4.461</v>
      </c>
      <c r="F55" s="226">
        <v>0</v>
      </c>
      <c r="G55" s="227">
        <f>E55*F55</f>
        <v>0</v>
      </c>
      <c r="I55" s="229"/>
      <c r="J55" s="228"/>
      <c r="K55" s="229"/>
    </row>
    <row r="56" spans="1:11" ht="12.75">
      <c r="A56" s="230">
        <v>3</v>
      </c>
      <c r="B56" s="231" t="s">
        <v>162</v>
      </c>
      <c r="C56" s="223" t="s">
        <v>163</v>
      </c>
      <c r="D56" s="224" t="s">
        <v>92</v>
      </c>
      <c r="E56" s="225">
        <v>4.461</v>
      </c>
      <c r="F56" s="226">
        <v>0</v>
      </c>
      <c r="G56" s="227">
        <f>E56*F56</f>
        <v>0</v>
      </c>
      <c r="I56" s="229"/>
      <c r="J56" s="228"/>
      <c r="K56" s="229"/>
    </row>
    <row r="57" spans="1:11" ht="12.75">
      <c r="A57" s="230">
        <v>4</v>
      </c>
      <c r="B57" s="231" t="s">
        <v>164</v>
      </c>
      <c r="C57" s="223" t="s">
        <v>165</v>
      </c>
      <c r="D57" s="224" t="s">
        <v>131</v>
      </c>
      <c r="E57" s="239">
        <v>0.027999999999999997</v>
      </c>
      <c r="F57" s="226">
        <v>0</v>
      </c>
      <c r="G57" s="227">
        <f>E57*F57</f>
        <v>0</v>
      </c>
      <c r="I57" s="229"/>
      <c r="J57" s="228"/>
      <c r="K57" s="229"/>
    </row>
    <row r="58" spans="1:11" ht="12.75">
      <c r="A58" s="240" t="s">
        <v>152</v>
      </c>
      <c r="B58" s="241">
        <v>59782121</v>
      </c>
      <c r="C58" s="223" t="s">
        <v>166</v>
      </c>
      <c r="D58" s="224" t="s">
        <v>92</v>
      </c>
      <c r="E58" s="225">
        <v>4.55</v>
      </c>
      <c r="F58" s="226">
        <v>0.01133</v>
      </c>
      <c r="G58" s="227">
        <f>E58*F58</f>
        <v>0.0515515</v>
      </c>
      <c r="H58" s="228"/>
      <c r="I58" s="229"/>
      <c r="K58" s="229"/>
    </row>
    <row r="59" spans="3:11" ht="12.75">
      <c r="C59" s="233" t="str">
        <f>CONCATENATE(B52," celkem")</f>
        <v>781 celkem</v>
      </c>
      <c r="G59" s="234">
        <f>SUBTOTAL(9,G54:G58)</f>
        <v>0.0769792</v>
      </c>
      <c r="I59" s="235"/>
      <c r="K59" s="235"/>
    </row>
    <row r="61" spans="2:3" ht="15">
      <c r="B61" s="219" t="s">
        <v>167</v>
      </c>
      <c r="C61" s="220" t="s">
        <v>168</v>
      </c>
    </row>
    <row r="63" spans="1:11" ht="12.75">
      <c r="A63" s="230">
        <v>1</v>
      </c>
      <c r="B63" s="231" t="s">
        <v>169</v>
      </c>
      <c r="C63" s="223" t="s">
        <v>170</v>
      </c>
      <c r="D63" s="224" t="s">
        <v>92</v>
      </c>
      <c r="E63" s="225">
        <v>23.357</v>
      </c>
      <c r="F63" s="226">
        <v>0.00096</v>
      </c>
      <c r="G63" s="227">
        <f>E63*F63</f>
        <v>0.02242272</v>
      </c>
      <c r="I63" s="229"/>
      <c r="J63" s="228"/>
      <c r="K63" s="229"/>
    </row>
    <row r="64" spans="3:11" ht="12.75">
      <c r="C64" s="233" t="str">
        <f>CONCATENATE(B61," celkem")</f>
        <v>784 celkem</v>
      </c>
      <c r="G64" s="234">
        <f>SUBTOTAL(9,G63:G63)</f>
        <v>0.02242272</v>
      </c>
      <c r="I64" s="235"/>
      <c r="K64" s="235"/>
    </row>
    <row r="66" spans="2:3" ht="15">
      <c r="B66" s="219" t="s">
        <v>171</v>
      </c>
      <c r="C66" s="220" t="s">
        <v>172</v>
      </c>
    </row>
    <row r="68" spans="1:11" ht="12.75">
      <c r="A68" s="230">
        <v>1</v>
      </c>
      <c r="B68" s="231" t="s">
        <v>173</v>
      </c>
      <c r="C68" s="223" t="s">
        <v>174</v>
      </c>
      <c r="D68" s="224" t="s">
        <v>92</v>
      </c>
      <c r="E68" s="225">
        <v>36.56</v>
      </c>
      <c r="F68" s="226">
        <v>4E-05</v>
      </c>
      <c r="G68" s="227">
        <f>E68*F68</f>
        <v>0.0014624000000000002</v>
      </c>
      <c r="I68" s="229"/>
      <c r="J68" s="228"/>
      <c r="K68" s="229"/>
    </row>
    <row r="69" spans="3:11" ht="12.75">
      <c r="C69" s="233" t="str">
        <f>CONCATENATE(B66," celkem")</f>
        <v>9 celkem</v>
      </c>
      <c r="G69" s="234">
        <f>SUBTOTAL(9,G68:G68)</f>
        <v>0.0014624000000000002</v>
      </c>
      <c r="I69" s="235"/>
      <c r="K69" s="235"/>
    </row>
    <row r="71" spans="2:3" ht="15">
      <c r="B71" s="219" t="s">
        <v>176</v>
      </c>
      <c r="C71" s="220" t="s">
        <v>177</v>
      </c>
    </row>
    <row r="73" spans="1:11" ht="12.75">
      <c r="A73" s="230">
        <v>1</v>
      </c>
      <c r="B73" s="231" t="s">
        <v>178</v>
      </c>
      <c r="C73" s="223" t="s">
        <v>179</v>
      </c>
      <c r="D73" s="224" t="s">
        <v>92</v>
      </c>
      <c r="E73" s="225">
        <v>13.2</v>
      </c>
      <c r="F73" s="226">
        <v>0.32</v>
      </c>
      <c r="G73" s="242" t="str">
        <f>FIXED(E73*F73,3,TRUE)</f>
        <v>4,224</v>
      </c>
      <c r="I73" s="229"/>
      <c r="J73" s="228"/>
      <c r="K73" s="229"/>
    </row>
    <row r="74" spans="1:11" ht="12.75">
      <c r="A74" s="230">
        <v>2</v>
      </c>
      <c r="B74" s="231" t="s">
        <v>180</v>
      </c>
      <c r="C74" s="223" t="s">
        <v>181</v>
      </c>
      <c r="D74" s="224" t="s">
        <v>116</v>
      </c>
      <c r="E74" s="225">
        <v>0.083</v>
      </c>
      <c r="F74" s="226">
        <v>2.2</v>
      </c>
      <c r="G74" s="242" t="str">
        <f>FIXED(E74*F74,3,TRUE)</f>
        <v>0,183</v>
      </c>
      <c r="I74" s="229"/>
      <c r="J74" s="228"/>
      <c r="K74" s="229"/>
    </row>
    <row r="75" spans="1:11" ht="12.75">
      <c r="A75" s="230">
        <v>3</v>
      </c>
      <c r="B75" s="231" t="s">
        <v>184</v>
      </c>
      <c r="C75" s="223" t="s">
        <v>185</v>
      </c>
      <c r="D75" s="224" t="s">
        <v>92</v>
      </c>
      <c r="E75" s="225">
        <v>29.485</v>
      </c>
      <c r="F75" s="226">
        <v>0.015</v>
      </c>
      <c r="G75" s="242" t="str">
        <f>FIXED(E75*F75,3,TRUE)</f>
        <v>0,442</v>
      </c>
      <c r="I75" s="229"/>
      <c r="J75" s="228"/>
      <c r="K75" s="229"/>
    </row>
    <row r="76" spans="1:11" ht="12.75">
      <c r="A76" s="230">
        <v>4</v>
      </c>
      <c r="B76" s="231" t="s">
        <v>188</v>
      </c>
      <c r="C76" s="223" t="s">
        <v>189</v>
      </c>
      <c r="D76" s="224" t="s">
        <v>190</v>
      </c>
      <c r="E76" s="225">
        <v>2</v>
      </c>
      <c r="F76" s="226">
        <v>0</v>
      </c>
      <c r="G76" s="242" t="str">
        <f>FIXED(E76*F76,3,TRUE)</f>
        <v>0,000</v>
      </c>
      <c r="I76" s="229"/>
      <c r="J76" s="228"/>
      <c r="K76" s="229"/>
    </row>
    <row r="77" spans="1:11" ht="12.75">
      <c r="A77" s="230">
        <v>5</v>
      </c>
      <c r="B77" s="231" t="s">
        <v>191</v>
      </c>
      <c r="C77" s="223" t="s">
        <v>192</v>
      </c>
      <c r="D77" s="224" t="s">
        <v>92</v>
      </c>
      <c r="E77" s="225">
        <v>9.069</v>
      </c>
      <c r="F77" s="226">
        <v>0.019</v>
      </c>
      <c r="G77" s="242" t="str">
        <f>FIXED(E77*F77,3,TRUE)</f>
        <v>0,172</v>
      </c>
      <c r="I77" s="229"/>
      <c r="J77" s="228"/>
      <c r="K77" s="229"/>
    </row>
    <row r="78" spans="1:11" ht="12.75">
      <c r="A78" s="230">
        <v>6</v>
      </c>
      <c r="B78" s="231" t="s">
        <v>195</v>
      </c>
      <c r="C78" s="223" t="s">
        <v>196</v>
      </c>
      <c r="D78" s="224" t="s">
        <v>120</v>
      </c>
      <c r="E78" s="225">
        <v>2.78</v>
      </c>
      <c r="F78" s="226">
        <v>0.047</v>
      </c>
      <c r="G78" s="242" t="str">
        <f>FIXED(E78*F78,3,TRUE)</f>
        <v>0,131</v>
      </c>
      <c r="I78" s="229"/>
      <c r="J78" s="228"/>
      <c r="K78" s="229"/>
    </row>
    <row r="79" spans="1:11" ht="12.75">
      <c r="A79" s="230">
        <v>7</v>
      </c>
      <c r="B79" s="231" t="s">
        <v>197</v>
      </c>
      <c r="C79" s="223" t="s">
        <v>198</v>
      </c>
      <c r="D79" s="224" t="s">
        <v>92</v>
      </c>
      <c r="E79" s="225">
        <v>4.461</v>
      </c>
      <c r="F79" s="226">
        <v>0.068</v>
      </c>
      <c r="G79" s="242" t="str">
        <f>FIXED(E79*F79,3,TRUE)</f>
        <v>0,303</v>
      </c>
      <c r="I79" s="229"/>
      <c r="J79" s="228"/>
      <c r="K79" s="229"/>
    </row>
    <row r="80" spans="1:11" ht="12.75">
      <c r="A80" s="230">
        <v>8</v>
      </c>
      <c r="B80" s="231" t="s">
        <v>199</v>
      </c>
      <c r="C80" s="223" t="s">
        <v>200</v>
      </c>
      <c r="D80" s="224" t="s">
        <v>201</v>
      </c>
      <c r="E80" s="225">
        <v>5.455</v>
      </c>
      <c r="F80" s="226">
        <v>0</v>
      </c>
      <c r="G80" s="242" t="str">
        <f>FIXED(E80*F80,3,TRUE)</f>
        <v>0,000</v>
      </c>
      <c r="I80" s="229"/>
      <c r="J80" s="228"/>
      <c r="K80" s="229"/>
    </row>
    <row r="81" spans="1:11" ht="12.75">
      <c r="A81" s="230">
        <v>9</v>
      </c>
      <c r="B81" s="231" t="s">
        <v>202</v>
      </c>
      <c r="C81" s="223" t="s">
        <v>203</v>
      </c>
      <c r="D81" s="224" t="s">
        <v>201</v>
      </c>
      <c r="E81" s="225">
        <v>21.821</v>
      </c>
      <c r="F81" s="226">
        <v>0</v>
      </c>
      <c r="G81" s="242" t="str">
        <f>FIXED(E81*F81,3,TRUE)</f>
        <v>0,000</v>
      </c>
      <c r="I81" s="229"/>
      <c r="J81" s="228"/>
      <c r="K81" s="229"/>
    </row>
    <row r="82" spans="1:11" ht="12.75">
      <c r="A82" s="230">
        <v>10</v>
      </c>
      <c r="B82" s="231" t="s">
        <v>204</v>
      </c>
      <c r="C82" s="223" t="s">
        <v>205</v>
      </c>
      <c r="D82" s="224" t="s">
        <v>21</v>
      </c>
      <c r="E82" s="225">
        <v>5.455</v>
      </c>
      <c r="F82" s="226">
        <v>0</v>
      </c>
      <c r="G82" s="242" t="str">
        <f>FIXED(E82*F82,3,TRUE)</f>
        <v>0,000</v>
      </c>
      <c r="I82" s="229"/>
      <c r="J82" s="228"/>
      <c r="K82" s="229"/>
    </row>
    <row r="83" spans="1:11" ht="12.75">
      <c r="A83" s="230">
        <v>11</v>
      </c>
      <c r="B83" s="231" t="s">
        <v>206</v>
      </c>
      <c r="C83" s="223" t="s">
        <v>207</v>
      </c>
      <c r="D83" s="224" t="s">
        <v>201</v>
      </c>
      <c r="E83" s="225">
        <v>5.455</v>
      </c>
      <c r="F83" s="226">
        <v>0</v>
      </c>
      <c r="G83" s="242" t="str">
        <f>FIXED(E83*F83,3,TRUE)</f>
        <v>0,000</v>
      </c>
      <c r="I83" s="229"/>
      <c r="J83" s="228"/>
      <c r="K83" s="229"/>
    </row>
    <row r="84" spans="1:11" ht="12.75">
      <c r="A84" s="230">
        <v>12</v>
      </c>
      <c r="B84" s="231" t="s">
        <v>208</v>
      </c>
      <c r="C84" s="223" t="s">
        <v>209</v>
      </c>
      <c r="D84" s="224" t="s">
        <v>201</v>
      </c>
      <c r="E84" s="225">
        <v>10.91</v>
      </c>
      <c r="F84" s="226">
        <v>0</v>
      </c>
      <c r="G84" s="242" t="str">
        <f>FIXED(E84*F84,3,TRUE)</f>
        <v>0,000</v>
      </c>
      <c r="I84" s="229"/>
      <c r="J84" s="228"/>
      <c r="K84" s="229"/>
    </row>
    <row r="85" spans="3:11" ht="12.75">
      <c r="C85" s="233" t="str">
        <f>CONCATENATE(B71," celkem")</f>
        <v>96 celkem</v>
      </c>
      <c r="G85" s="234">
        <f>SUBTOTAL(9,G73:G84)</f>
        <v>0</v>
      </c>
      <c r="I85" s="235"/>
      <c r="K85" s="235"/>
    </row>
    <row r="87" spans="2:3" ht="15">
      <c r="B87" s="219" t="s">
        <v>210</v>
      </c>
      <c r="C87" s="220" t="s">
        <v>211</v>
      </c>
    </row>
    <row r="89" spans="1:11" ht="12.75">
      <c r="A89" s="230">
        <v>1</v>
      </c>
      <c r="B89" s="231" t="s">
        <v>212</v>
      </c>
      <c r="C89" s="223" t="s">
        <v>213</v>
      </c>
      <c r="D89" s="224" t="s">
        <v>201</v>
      </c>
      <c r="E89" s="225">
        <v>11.118</v>
      </c>
      <c r="F89" s="226">
        <v>0</v>
      </c>
      <c r="G89" s="227">
        <f>E89*F89</f>
        <v>0</v>
      </c>
      <c r="I89" s="229"/>
      <c r="J89" s="228"/>
      <c r="K89" s="229"/>
    </row>
    <row r="90" spans="3:11" ht="12.75">
      <c r="C90" s="233" t="str">
        <f>CONCATENATE(B87," celkem")</f>
        <v>99 celkem</v>
      </c>
      <c r="G90" s="234">
        <f>SUBTOTAL(9,G89:G89)</f>
        <v>0</v>
      </c>
      <c r="I90" s="235"/>
      <c r="K90" s="235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11" t="str">
        <f>Rozpočet!C2</f>
        <v>Rekonstrukce výkladců a vstupu do nebytového prostoru na Hlavním náměstí 10,Krnov</v>
      </c>
      <c r="C3" s="111"/>
      <c r="D3" s="111"/>
      <c r="E3" s="111"/>
      <c r="F3" s="41"/>
    </row>
    <row r="4" spans="1:6" ht="12.75">
      <c r="A4" s="36" t="s">
        <v>19</v>
      </c>
      <c r="B4" s="57" t="str">
        <f>Rozpočet!H2</f>
        <v>2764</v>
      </c>
      <c r="C4" s="41"/>
      <c r="D4" s="42" t="s">
        <v>24</v>
      </c>
      <c r="E4" s="43">
        <f>Rozpočet!C4</f>
        <v>41587</v>
      </c>
      <c r="F4" s="41"/>
    </row>
    <row r="5" spans="1:6" ht="12.75">
      <c r="A5" s="36" t="s">
        <v>23</v>
      </c>
      <c r="B5" s="111" t="str">
        <f>Rozpočet!C3</f>
        <v>Rekonstrukce výkladců</v>
      </c>
      <c r="C5" s="112"/>
      <c r="D5" s="112"/>
      <c r="E5" s="112"/>
      <c r="F5" s="41"/>
    </row>
    <row r="6" spans="1:6" ht="12.75">
      <c r="A6" s="36" t="s">
        <v>22</v>
      </c>
      <c r="B6" s="111" t="str">
        <f>Rozpočet!H3</f>
        <v>Výkladce Bivoj</v>
      </c>
      <c r="C6" s="112"/>
      <c r="D6" s="112"/>
      <c r="E6" s="112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236" t="str">
        <f>Rozpočet!B9</f>
        <v>3</v>
      </c>
      <c r="B11" s="237" t="str">
        <f>Rozpočet!C9</f>
        <v>Svislé a kompletní konstrukce</v>
      </c>
      <c r="C11" s="238">
        <f>Rozpočet!I12</f>
        <v>0</v>
      </c>
      <c r="D11" s="238">
        <f>Rozpočet!K12</f>
        <v>0</v>
      </c>
      <c r="E11" s="1">
        <f>C11+D11</f>
        <v>0</v>
      </c>
      <c r="F11" s="39">
        <f>Rozpočet!G12</f>
        <v>0.7658760299999999</v>
      </c>
    </row>
    <row r="12" spans="1:6" ht="12.75">
      <c r="A12" s="236" t="str">
        <f>Rozpočet!B14</f>
        <v>5</v>
      </c>
      <c r="B12" s="237" t="str">
        <f>Rozpočet!C14</f>
        <v>Komunikace</v>
      </c>
      <c r="C12" s="238">
        <f>Rozpočet!I20</f>
        <v>0</v>
      </c>
      <c r="D12" s="238">
        <f>Rozpočet!K20</f>
        <v>0</v>
      </c>
      <c r="E12" s="1">
        <f>C12+D12</f>
        <v>0</v>
      </c>
      <c r="F12" s="39">
        <f>Rozpočet!G20</f>
        <v>8.783016</v>
      </c>
    </row>
    <row r="13" spans="1:6" ht="12.75">
      <c r="A13" s="236" t="str">
        <f>Rozpočet!B22</f>
        <v>6</v>
      </c>
      <c r="B13" s="237" t="str">
        <f>Rozpočet!C22</f>
        <v>Úpravy povrchů, podlahy a osazení výplně otvorů</v>
      </c>
      <c r="C13" s="238">
        <f>Rozpočet!I27</f>
        <v>0</v>
      </c>
      <c r="D13" s="238">
        <f>Rozpočet!K27</f>
        <v>0</v>
      </c>
      <c r="E13" s="1">
        <f>C13+D13</f>
        <v>0</v>
      </c>
      <c r="F13" s="39">
        <f>Rozpočet!G27</f>
        <v>1.56716578</v>
      </c>
    </row>
    <row r="14" spans="1:6" ht="12.75">
      <c r="A14" s="236" t="str">
        <f>Rozpočet!B29</f>
        <v>711</v>
      </c>
      <c r="B14" s="237" t="str">
        <f>Rozpočet!C29</f>
        <v>Izolace proti vodě a vlhkosti</v>
      </c>
      <c r="C14" s="238">
        <f>Rozpočet!I33</f>
        <v>0</v>
      </c>
      <c r="D14" s="238">
        <f>Rozpočet!K33</f>
        <v>0</v>
      </c>
      <c r="E14" s="1">
        <f>C14+D14</f>
        <v>0</v>
      </c>
      <c r="F14" s="39">
        <f>Rozpočet!G33</f>
        <v>0</v>
      </c>
    </row>
    <row r="15" spans="1:6" ht="12.75">
      <c r="A15" s="236" t="str">
        <f>Rozpočet!B35</f>
        <v>767</v>
      </c>
      <c r="B15" s="237" t="str">
        <f>Rozpočet!C35</f>
        <v>Konstrukce zámečnické</v>
      </c>
      <c r="C15" s="238">
        <f>Rozpočet!I40</f>
        <v>0</v>
      </c>
      <c r="D15" s="238">
        <f>Rozpočet!K40</f>
        <v>0</v>
      </c>
      <c r="E15" s="1">
        <f>C15+D15</f>
        <v>0</v>
      </c>
      <c r="F15" s="39">
        <f>Rozpočet!G40</f>
        <v>0</v>
      </c>
    </row>
    <row r="16" spans="1:6" ht="12.75">
      <c r="A16" s="236" t="str">
        <f>Rozpočet!B42</f>
        <v>771</v>
      </c>
      <c r="B16" s="237" t="str">
        <f>Rozpočet!C42</f>
        <v>Podlahy z dlaždic keramických</v>
      </c>
      <c r="C16" s="238">
        <f>Rozpočet!I50</f>
        <v>0</v>
      </c>
      <c r="D16" s="238">
        <f>Rozpočet!K50</f>
        <v>0</v>
      </c>
      <c r="E16" s="1">
        <f>C16+D16</f>
        <v>0</v>
      </c>
      <c r="F16" s="39">
        <f>Rozpočet!G50</f>
        <v>0.027332960000000003</v>
      </c>
    </row>
    <row r="17" spans="1:6" ht="12.75">
      <c r="A17" s="236" t="str">
        <f>Rozpočet!B52</f>
        <v>781</v>
      </c>
      <c r="B17" s="237" t="str">
        <f>Rozpočet!C52</f>
        <v>Obklady keramické</v>
      </c>
      <c r="C17" s="238">
        <f>Rozpočet!I59</f>
        <v>0</v>
      </c>
      <c r="D17" s="238">
        <f>Rozpočet!K59</f>
        <v>0</v>
      </c>
      <c r="E17" s="1">
        <f>C17+D17</f>
        <v>0</v>
      </c>
      <c r="F17" s="39">
        <f>Rozpočet!G59</f>
        <v>0.0769792</v>
      </c>
    </row>
    <row r="18" spans="1:6" ht="12.75">
      <c r="A18" s="236" t="str">
        <f>Rozpočet!B61</f>
        <v>784</v>
      </c>
      <c r="B18" s="237" t="str">
        <f>Rozpočet!C61</f>
        <v>Malby</v>
      </c>
      <c r="C18" s="238">
        <f>Rozpočet!I64</f>
        <v>0</v>
      </c>
      <c r="D18" s="238">
        <f>Rozpočet!K64</f>
        <v>0</v>
      </c>
      <c r="E18" s="1">
        <f>C18+D18</f>
        <v>0</v>
      </c>
      <c r="F18" s="39">
        <f>Rozpočet!G64</f>
        <v>0.02242272</v>
      </c>
    </row>
    <row r="19" spans="1:6" ht="12.75">
      <c r="A19" s="236" t="str">
        <f>Rozpočet!B66</f>
        <v>9</v>
      </c>
      <c r="B19" s="237" t="str">
        <f>Rozpočet!C66</f>
        <v>Ostatní konstrukce a práce bourací, přesun hmot, lešení</v>
      </c>
      <c r="C19" s="238">
        <f>Rozpočet!I69</f>
        <v>0</v>
      </c>
      <c r="D19" s="238">
        <f>Rozpočet!K69</f>
        <v>0</v>
      </c>
      <c r="E19" s="1">
        <f>C19+D19</f>
        <v>0</v>
      </c>
      <c r="F19" s="39">
        <f>Rozpočet!G69</f>
        <v>0.0014624000000000002</v>
      </c>
    </row>
    <row r="20" spans="1:6" ht="12.75">
      <c r="A20" s="236" t="str">
        <f>Rozpočet!B71</f>
        <v>96</v>
      </c>
      <c r="B20" s="237" t="str">
        <f>Rozpočet!C71</f>
        <v>Bourání konstrukcí</v>
      </c>
      <c r="C20" s="238">
        <f>Rozpočet!I85</f>
        <v>0</v>
      </c>
      <c r="D20" s="238">
        <f>Rozpočet!K85</f>
        <v>0</v>
      </c>
      <c r="E20" s="1">
        <f>C20+D20</f>
        <v>0</v>
      </c>
      <c r="F20" s="39">
        <f>Rozpočet!G85</f>
        <v>0</v>
      </c>
    </row>
    <row r="21" spans="1:6" ht="12.75">
      <c r="A21" s="236" t="str">
        <f>Rozpočet!B87</f>
        <v>99</v>
      </c>
      <c r="B21" s="237" t="str">
        <f>Rozpočet!C87</f>
        <v>Přesun hmot</v>
      </c>
      <c r="C21" s="238">
        <f>Rozpočet!I90</f>
        <v>0</v>
      </c>
      <c r="D21" s="238">
        <f>Rozpočet!K90</f>
        <v>0</v>
      </c>
      <c r="E21" s="1">
        <f>C21+D21</f>
        <v>0</v>
      </c>
      <c r="F21" s="39">
        <f>Rozpočet!G90</f>
        <v>0</v>
      </c>
    </row>
    <row r="22" spans="1:6" ht="13.5" thickBot="1">
      <c r="A22" s="40"/>
      <c r="B22" s="54"/>
      <c r="C22" s="54"/>
      <c r="D22" s="54"/>
      <c r="E22" s="1"/>
      <c r="F22" s="39"/>
    </row>
    <row r="23" spans="1:6" ht="13.5" thickTop="1">
      <c r="A23" s="55"/>
      <c r="B23" s="56" t="s">
        <v>27</v>
      </c>
      <c r="C23" s="58">
        <f>SUM(C10:C22)</f>
        <v>0</v>
      </c>
      <c r="D23" s="59">
        <f>SUM(D10:D22)</f>
        <v>0</v>
      </c>
      <c r="E23" s="58">
        <f>SUM(E10:E22)</f>
        <v>0</v>
      </c>
      <c r="F23" s="59">
        <f>SUM(F10:F22)</f>
        <v>11.24425509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22"/>
  <sheetViews>
    <sheetView zoomScalePageLayoutView="0" workbookViewId="0" topLeftCell="A79">
      <selection activeCell="J93" sqref="J93:J123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Rekonstrukce výkladců a vstupu do nebytového prostoru na Hlavním náměstí 10,Krnov</v>
      </c>
      <c r="D2" s="7"/>
      <c r="E2" s="7"/>
      <c r="F2" s="6"/>
      <c r="G2" s="8" t="s">
        <v>29</v>
      </c>
      <c r="H2" s="107" t="str">
        <f>+Rozpočet!H2</f>
        <v>2764</v>
      </c>
      <c r="I2" s="107"/>
      <c r="J2" s="107"/>
      <c r="K2" s="107"/>
    </row>
    <row r="3" spans="1:11" ht="12.75">
      <c r="A3" s="5" t="s">
        <v>28</v>
      </c>
      <c r="B3" s="5"/>
      <c r="C3" s="9" t="str">
        <f>+Rozpočet!C3</f>
        <v>Rekonstrukce výkladců</v>
      </c>
      <c r="D3" s="7"/>
      <c r="E3" s="7"/>
      <c r="F3" s="6"/>
      <c r="G3" s="8" t="s">
        <v>30</v>
      </c>
      <c r="H3" s="108" t="str">
        <f>+Rozpočet!H3</f>
        <v>Výkladce Bivoj</v>
      </c>
      <c r="I3" s="108"/>
      <c r="J3" s="108"/>
      <c r="K3" s="108"/>
    </row>
    <row r="4" spans="1:7" ht="13.5" thickBot="1">
      <c r="A4" s="5" t="s">
        <v>1</v>
      </c>
      <c r="B4" s="5"/>
      <c r="C4" s="10">
        <f>+Rozpočet!C4</f>
        <v>41587</v>
      </c>
      <c r="D4" s="5"/>
      <c r="E4" s="5" t="s">
        <v>2</v>
      </c>
      <c r="F4" s="11"/>
      <c r="G4" s="12">
        <f>+Rozpočet!G4</f>
        <v>41587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220" t="s">
        <v>88</v>
      </c>
      <c r="C10" s="220" t="s">
        <v>89</v>
      </c>
    </row>
    <row r="12" spans="1:11" ht="12.75">
      <c r="A12" s="221">
        <v>1</v>
      </c>
      <c r="B12" s="222" t="s">
        <v>90</v>
      </c>
      <c r="C12" s="223" t="s">
        <v>91</v>
      </c>
      <c r="D12" s="224" t="s">
        <v>92</v>
      </c>
      <c r="E12" s="225">
        <v>23.357</v>
      </c>
      <c r="F12" s="226">
        <v>0.03279</v>
      </c>
      <c r="G12" s="227">
        <f>E12*F12</f>
        <v>0.7658760299999999</v>
      </c>
      <c r="I12" s="229"/>
      <c r="J12" s="228"/>
      <c r="K12" s="229"/>
    </row>
    <row r="13" spans="3:11" ht="12.75">
      <c r="C13" s="232" t="s">
        <v>93</v>
      </c>
      <c r="E13" s="225">
        <v>0</v>
      </c>
      <c r="G13" s="227"/>
      <c r="I13" s="229"/>
      <c r="K13" s="229"/>
    </row>
    <row r="14" spans="3:11" ht="12.75">
      <c r="C14" s="232" t="s">
        <v>94</v>
      </c>
      <c r="E14" s="225">
        <v>6.36</v>
      </c>
      <c r="G14" s="227"/>
      <c r="I14" s="229"/>
      <c r="K14" s="229"/>
    </row>
    <row r="15" spans="3:11" ht="12.75">
      <c r="C15" s="232" t="s">
        <v>95</v>
      </c>
      <c r="E15" s="225">
        <v>9.053248</v>
      </c>
      <c r="G15" s="227"/>
      <c r="I15" s="229"/>
      <c r="K15" s="229"/>
    </row>
    <row r="16" spans="3:11" ht="12.75">
      <c r="C16" s="232" t="s">
        <v>96</v>
      </c>
      <c r="E16" s="225">
        <v>0</v>
      </c>
      <c r="G16" s="227"/>
      <c r="I16" s="229"/>
      <c r="K16" s="229"/>
    </row>
    <row r="17" spans="3:11" ht="12.75">
      <c r="C17" s="232" t="s">
        <v>97</v>
      </c>
      <c r="E17" s="225">
        <v>3.9432</v>
      </c>
      <c r="G17" s="227"/>
      <c r="I17" s="229"/>
      <c r="K17" s="229"/>
    </row>
    <row r="18" spans="3:11" ht="12.75">
      <c r="C18" s="232" t="s">
        <v>98</v>
      </c>
      <c r="E18" s="225">
        <v>4.000674</v>
      </c>
      <c r="G18" s="227"/>
      <c r="I18" s="229"/>
      <c r="K18" s="229"/>
    </row>
    <row r="20" spans="2:3" ht="15">
      <c r="B20" s="220" t="s">
        <v>99</v>
      </c>
      <c r="C20" s="220" t="s">
        <v>100</v>
      </c>
    </row>
    <row r="22" spans="1:11" ht="12.75">
      <c r="A22" s="221">
        <v>1</v>
      </c>
      <c r="B22" s="222" t="s">
        <v>101</v>
      </c>
      <c r="C22" s="223" t="s">
        <v>102</v>
      </c>
      <c r="D22" s="224" t="s">
        <v>92</v>
      </c>
      <c r="E22" s="225">
        <v>13.2</v>
      </c>
      <c r="F22" s="226">
        <v>0.18907</v>
      </c>
      <c r="G22" s="227">
        <f>E22*F22</f>
        <v>2.4957239999999996</v>
      </c>
      <c r="I22" s="229"/>
      <c r="J22" s="228"/>
      <c r="K22" s="229"/>
    </row>
    <row r="23" spans="1:11" ht="12.75">
      <c r="A23" s="221">
        <v>2</v>
      </c>
      <c r="B23" s="222" t="s">
        <v>103</v>
      </c>
      <c r="C23" s="223" t="s">
        <v>104</v>
      </c>
      <c r="D23" s="224" t="s">
        <v>92</v>
      </c>
      <c r="E23" s="225">
        <v>13.2</v>
      </c>
      <c r="F23" s="226">
        <v>0.18907</v>
      </c>
      <c r="G23" s="227">
        <f>E23*F23</f>
        <v>2.4957239999999996</v>
      </c>
      <c r="I23" s="229"/>
      <c r="J23" s="228"/>
      <c r="K23" s="229"/>
    </row>
    <row r="24" spans="3:11" ht="12.75">
      <c r="C24" s="232" t="s">
        <v>105</v>
      </c>
      <c r="E24" s="225">
        <v>13.2</v>
      </c>
      <c r="G24" s="227"/>
      <c r="I24" s="229"/>
      <c r="K24" s="229"/>
    </row>
    <row r="25" spans="1:11" ht="12.75">
      <c r="A25" s="221">
        <v>3</v>
      </c>
      <c r="B25" s="222" t="s">
        <v>106</v>
      </c>
      <c r="C25" s="223" t="s">
        <v>107</v>
      </c>
      <c r="D25" s="224" t="s">
        <v>92</v>
      </c>
      <c r="E25" s="225">
        <v>13.2</v>
      </c>
      <c r="F25" s="226">
        <v>0.1837</v>
      </c>
      <c r="G25" s="227">
        <f>E25*F25</f>
        <v>2.42484</v>
      </c>
      <c r="I25" s="229"/>
      <c r="J25" s="228"/>
      <c r="K25" s="229"/>
    </row>
    <row r="26" spans="1:11" ht="12.75">
      <c r="A26" s="221">
        <v>4</v>
      </c>
      <c r="B26" s="222" t="s">
        <v>108</v>
      </c>
      <c r="C26" s="223" t="s">
        <v>109</v>
      </c>
      <c r="D26" s="224" t="s">
        <v>92</v>
      </c>
      <c r="E26" s="225">
        <v>13.2</v>
      </c>
      <c r="F26" s="226">
        <v>0.10354</v>
      </c>
      <c r="G26" s="227">
        <f>E26*F26</f>
        <v>1.366728</v>
      </c>
      <c r="I26" s="229"/>
      <c r="J26" s="228"/>
      <c r="K26" s="229"/>
    </row>
    <row r="28" spans="2:3" ht="15">
      <c r="B28" s="220" t="s">
        <v>110</v>
      </c>
      <c r="C28" s="220" t="s">
        <v>111</v>
      </c>
    </row>
    <row r="30" spans="1:11" ht="12.75">
      <c r="A30" s="221">
        <v>1</v>
      </c>
      <c r="B30" s="222" t="s">
        <v>112</v>
      </c>
      <c r="C30" s="223" t="s">
        <v>113</v>
      </c>
      <c r="D30" s="224" t="s">
        <v>92</v>
      </c>
      <c r="E30" s="225">
        <v>23.357</v>
      </c>
      <c r="F30" s="226">
        <v>0.05534</v>
      </c>
      <c r="G30" s="227">
        <f>E30*F30</f>
        <v>1.29257638</v>
      </c>
      <c r="I30" s="229"/>
      <c r="J30" s="228"/>
      <c r="K30" s="229"/>
    </row>
    <row r="31" spans="3:11" ht="12.75">
      <c r="C31" s="232" t="s">
        <v>93</v>
      </c>
      <c r="E31" s="225">
        <v>0</v>
      </c>
      <c r="G31" s="227"/>
      <c r="I31" s="229"/>
      <c r="K31" s="229"/>
    </row>
    <row r="32" spans="3:11" ht="12.75">
      <c r="C32" s="232" t="s">
        <v>94</v>
      </c>
      <c r="E32" s="225">
        <v>6.36</v>
      </c>
      <c r="G32" s="227"/>
      <c r="I32" s="229"/>
      <c r="K32" s="229"/>
    </row>
    <row r="33" spans="3:11" ht="12.75">
      <c r="C33" s="232" t="s">
        <v>95</v>
      </c>
      <c r="E33" s="225">
        <v>9.053248</v>
      </c>
      <c r="G33" s="227"/>
      <c r="I33" s="229"/>
      <c r="K33" s="229"/>
    </row>
    <row r="34" spans="3:11" ht="12.75">
      <c r="C34" s="232" t="s">
        <v>96</v>
      </c>
      <c r="E34" s="225">
        <v>0</v>
      </c>
      <c r="G34" s="227"/>
      <c r="I34" s="229"/>
      <c r="K34" s="229"/>
    </row>
    <row r="35" spans="3:11" ht="12.75">
      <c r="C35" s="232" t="s">
        <v>97</v>
      </c>
      <c r="E35" s="225">
        <v>3.9432</v>
      </c>
      <c r="G35" s="227"/>
      <c r="I35" s="229"/>
      <c r="K35" s="229"/>
    </row>
    <row r="36" spans="3:11" ht="12.75">
      <c r="C36" s="232" t="s">
        <v>98</v>
      </c>
      <c r="E36" s="225">
        <v>4.000674</v>
      </c>
      <c r="G36" s="227"/>
      <c r="I36" s="229"/>
      <c r="K36" s="229"/>
    </row>
    <row r="37" spans="1:11" ht="12.75">
      <c r="A37" s="221">
        <v>2</v>
      </c>
      <c r="B37" s="222" t="s">
        <v>114</v>
      </c>
      <c r="C37" s="223" t="s">
        <v>115</v>
      </c>
      <c r="D37" s="224" t="s">
        <v>116</v>
      </c>
      <c r="E37" s="225">
        <v>0.042</v>
      </c>
      <c r="F37" s="226">
        <v>2.234</v>
      </c>
      <c r="G37" s="227">
        <f>E37*F37</f>
        <v>0.09382800000000001</v>
      </c>
      <c r="I37" s="229"/>
      <c r="J37" s="228"/>
      <c r="K37" s="229"/>
    </row>
    <row r="38" spans="3:11" ht="12.75">
      <c r="C38" s="232" t="s">
        <v>117</v>
      </c>
      <c r="E38" s="225">
        <v>0.0417</v>
      </c>
      <c r="G38" s="227"/>
      <c r="I38" s="229"/>
      <c r="K38" s="229"/>
    </row>
    <row r="39" spans="1:11" ht="12.75">
      <c r="A39" s="221">
        <v>3</v>
      </c>
      <c r="B39" s="222" t="s">
        <v>118</v>
      </c>
      <c r="C39" s="223" t="s">
        <v>119</v>
      </c>
      <c r="D39" s="224" t="s">
        <v>120</v>
      </c>
      <c r="E39" s="225">
        <v>41.94</v>
      </c>
      <c r="F39" s="226">
        <v>0.00431</v>
      </c>
      <c r="G39" s="227">
        <f>E39*F39</f>
        <v>0.18076139999999996</v>
      </c>
      <c r="I39" s="229"/>
      <c r="J39" s="228"/>
      <c r="K39" s="229"/>
    </row>
    <row r="40" spans="3:11" ht="12.75">
      <c r="C40" s="232" t="s">
        <v>93</v>
      </c>
      <c r="E40" s="225">
        <v>0</v>
      </c>
      <c r="G40" s="227"/>
      <c r="I40" s="229"/>
      <c r="K40" s="229"/>
    </row>
    <row r="41" spans="3:11" ht="12.75">
      <c r="C41" s="232" t="s">
        <v>121</v>
      </c>
      <c r="E41" s="225">
        <v>32.56</v>
      </c>
      <c r="G41" s="227"/>
      <c r="I41" s="229"/>
      <c r="K41" s="229"/>
    </row>
    <row r="42" spans="3:11" ht="12.75">
      <c r="C42" s="232" t="s">
        <v>96</v>
      </c>
      <c r="E42" s="225">
        <v>0</v>
      </c>
      <c r="G42" s="227"/>
      <c r="I42" s="229"/>
      <c r="K42" s="229"/>
    </row>
    <row r="43" spans="3:11" ht="12.75">
      <c r="C43" s="232" t="s">
        <v>122</v>
      </c>
      <c r="E43" s="225">
        <v>9.38</v>
      </c>
      <c r="G43" s="227"/>
      <c r="I43" s="229"/>
      <c r="K43" s="229"/>
    </row>
    <row r="45" spans="2:3" ht="15">
      <c r="B45" s="220" t="s">
        <v>123</v>
      </c>
      <c r="C45" s="220" t="s">
        <v>124</v>
      </c>
    </row>
    <row r="47" spans="1:11" ht="12.75">
      <c r="A47" s="221">
        <v>1</v>
      </c>
      <c r="B47" s="222" t="s">
        <v>125</v>
      </c>
      <c r="C47" s="223" t="s">
        <v>126</v>
      </c>
      <c r="D47" s="224" t="s">
        <v>92</v>
      </c>
      <c r="E47" s="225">
        <v>2.224</v>
      </c>
      <c r="F47" s="226">
        <v>0</v>
      </c>
      <c r="G47" s="227">
        <f>E47*F47</f>
        <v>0</v>
      </c>
      <c r="I47" s="229"/>
      <c r="J47" s="228"/>
      <c r="K47" s="229"/>
    </row>
    <row r="48" spans="3:11" ht="12.75">
      <c r="C48" s="232" t="s">
        <v>127</v>
      </c>
      <c r="E48" s="225">
        <v>0.834</v>
      </c>
      <c r="G48" s="227"/>
      <c r="I48" s="229"/>
      <c r="K48" s="229"/>
    </row>
    <row r="49" spans="3:11" ht="12.75">
      <c r="C49" s="232" t="s">
        <v>128</v>
      </c>
      <c r="E49" s="225">
        <v>1.39</v>
      </c>
      <c r="G49" s="227"/>
      <c r="I49" s="229"/>
      <c r="K49" s="229"/>
    </row>
    <row r="50" spans="1:11" ht="12.75">
      <c r="A50" s="221">
        <v>2</v>
      </c>
      <c r="B50" s="222" t="s">
        <v>129</v>
      </c>
      <c r="C50" s="223" t="s">
        <v>130</v>
      </c>
      <c r="D50" s="224" t="s">
        <v>131</v>
      </c>
      <c r="E50" s="225">
        <v>3.05</v>
      </c>
      <c r="F50" s="226">
        <v>0</v>
      </c>
      <c r="G50" s="227">
        <f>E50*F50</f>
        <v>0</v>
      </c>
      <c r="I50" s="229"/>
      <c r="J50" s="228"/>
      <c r="K50" s="229"/>
    </row>
    <row r="52" spans="2:3" ht="15">
      <c r="B52" s="220" t="s">
        <v>132</v>
      </c>
      <c r="C52" s="220" t="s">
        <v>133</v>
      </c>
    </row>
    <row r="54" spans="1:11" ht="12.75">
      <c r="A54" s="221">
        <v>1</v>
      </c>
      <c r="B54" s="222" t="s">
        <v>134</v>
      </c>
      <c r="C54" s="223" t="s">
        <v>135</v>
      </c>
      <c r="D54" s="224" t="s">
        <v>131</v>
      </c>
      <c r="E54" s="225">
        <v>1.35</v>
      </c>
      <c r="F54" s="226">
        <v>0</v>
      </c>
      <c r="G54" s="227">
        <f>E54*F54</f>
        <v>0</v>
      </c>
      <c r="I54" s="229"/>
      <c r="J54" s="228"/>
      <c r="K54" s="229"/>
    </row>
    <row r="55" spans="1:11" ht="12.75">
      <c r="A55" s="221">
        <v>2</v>
      </c>
      <c r="B55" s="222" t="s">
        <v>136</v>
      </c>
      <c r="C55" s="223" t="s">
        <v>137</v>
      </c>
      <c r="D55" s="224" t="s">
        <v>138</v>
      </c>
      <c r="E55" s="225">
        <v>1</v>
      </c>
      <c r="F55" s="226">
        <v>0</v>
      </c>
      <c r="G55" s="227">
        <f>E55*F55</f>
        <v>0</v>
      </c>
      <c r="I55" s="229"/>
      <c r="J55" s="228"/>
      <c r="K55" s="229"/>
    </row>
    <row r="56" spans="1:11" ht="12.75">
      <c r="A56" s="221">
        <v>3</v>
      </c>
      <c r="B56" s="222" t="s">
        <v>136</v>
      </c>
      <c r="C56" s="223" t="s">
        <v>139</v>
      </c>
      <c r="D56" s="224" t="s">
        <v>138</v>
      </c>
      <c r="E56" s="225">
        <v>1</v>
      </c>
      <c r="F56" s="226">
        <v>0</v>
      </c>
      <c r="G56" s="227">
        <f>E56*F56</f>
        <v>0</v>
      </c>
      <c r="I56" s="229"/>
      <c r="J56" s="228"/>
      <c r="K56" s="229"/>
    </row>
    <row r="58" spans="2:3" ht="15">
      <c r="B58" s="220" t="s">
        <v>140</v>
      </c>
      <c r="C58" s="220" t="s">
        <v>141</v>
      </c>
    </row>
    <row r="60" spans="1:11" ht="12.75">
      <c r="A60" s="221">
        <v>1</v>
      </c>
      <c r="B60" s="222" t="s">
        <v>142</v>
      </c>
      <c r="C60" s="223" t="s">
        <v>143</v>
      </c>
      <c r="D60" s="224" t="s">
        <v>92</v>
      </c>
      <c r="E60" s="225">
        <v>2.224</v>
      </c>
      <c r="F60" s="226">
        <v>0.00437</v>
      </c>
      <c r="G60" s="227">
        <f>E60*F60</f>
        <v>0.009718880000000001</v>
      </c>
      <c r="I60" s="229"/>
      <c r="J60" s="228"/>
      <c r="K60" s="229"/>
    </row>
    <row r="61" spans="3:11" ht="12.75">
      <c r="C61" s="232" t="s">
        <v>127</v>
      </c>
      <c r="E61" s="225">
        <v>0.834</v>
      </c>
      <c r="G61" s="227"/>
      <c r="I61" s="229"/>
      <c r="K61" s="229"/>
    </row>
    <row r="62" spans="3:11" ht="12.75">
      <c r="C62" s="232" t="s">
        <v>128</v>
      </c>
      <c r="E62" s="225">
        <v>1.39</v>
      </c>
      <c r="G62" s="227"/>
      <c r="I62" s="229"/>
      <c r="K62" s="229"/>
    </row>
    <row r="63" spans="1:11" ht="12.75">
      <c r="A63" s="221">
        <v>2</v>
      </c>
      <c r="B63" s="222" t="s">
        <v>144</v>
      </c>
      <c r="C63" s="223" t="s">
        <v>145</v>
      </c>
      <c r="D63" s="224" t="s">
        <v>92</v>
      </c>
      <c r="E63" s="225">
        <v>2.224</v>
      </c>
      <c r="F63" s="226">
        <v>0</v>
      </c>
      <c r="G63" s="227">
        <f>E63*F63</f>
        <v>0</v>
      </c>
      <c r="I63" s="229"/>
      <c r="J63" s="228"/>
      <c r="K63" s="229"/>
    </row>
    <row r="64" spans="1:11" ht="12.75">
      <c r="A64" s="221">
        <v>3</v>
      </c>
      <c r="B64" s="222" t="s">
        <v>146</v>
      </c>
      <c r="C64" s="223" t="s">
        <v>147</v>
      </c>
      <c r="D64" s="224" t="s">
        <v>92</v>
      </c>
      <c r="E64" s="225">
        <v>2.224</v>
      </c>
      <c r="F64" s="226">
        <v>0</v>
      </c>
      <c r="G64" s="227">
        <f>E64*F64</f>
        <v>0</v>
      </c>
      <c r="I64" s="229"/>
      <c r="J64" s="228"/>
      <c r="K64" s="229"/>
    </row>
    <row r="65" spans="1:11" ht="12.75">
      <c r="A65" s="221">
        <v>4</v>
      </c>
      <c r="B65" s="222" t="s">
        <v>148</v>
      </c>
      <c r="C65" s="223" t="s">
        <v>149</v>
      </c>
      <c r="D65" s="224" t="s">
        <v>92</v>
      </c>
      <c r="E65" s="225">
        <v>2.224</v>
      </c>
      <c r="F65" s="226">
        <v>0.00792</v>
      </c>
      <c r="G65" s="227">
        <f>E65*F65</f>
        <v>0.01761408</v>
      </c>
      <c r="I65" s="229"/>
      <c r="J65" s="228"/>
      <c r="K65" s="229"/>
    </row>
    <row r="66" spans="3:11" ht="12.75">
      <c r="C66" s="232" t="s">
        <v>127</v>
      </c>
      <c r="E66" s="225">
        <v>0.834</v>
      </c>
      <c r="G66" s="227"/>
      <c r="I66" s="229"/>
      <c r="K66" s="229"/>
    </row>
    <row r="67" spans="3:11" ht="12.75">
      <c r="C67" s="232" t="s">
        <v>128</v>
      </c>
      <c r="E67" s="225">
        <v>1.39</v>
      </c>
      <c r="G67" s="227"/>
      <c r="I67" s="229"/>
      <c r="K67" s="229"/>
    </row>
    <row r="68" spans="1:11" ht="12.75">
      <c r="A68" s="221">
        <v>5</v>
      </c>
      <c r="B68" s="222" t="s">
        <v>150</v>
      </c>
      <c r="C68" s="223" t="s">
        <v>151</v>
      </c>
      <c r="D68" s="224" t="s">
        <v>131</v>
      </c>
      <c r="E68" s="225">
        <v>5.47</v>
      </c>
      <c r="F68" s="226">
        <v>0</v>
      </c>
      <c r="G68" s="227">
        <f>E68*F68</f>
        <v>0</v>
      </c>
      <c r="I68" s="229"/>
      <c r="J68" s="228"/>
      <c r="K68" s="229"/>
    </row>
    <row r="69" spans="1:11" ht="12.75">
      <c r="A69" s="240" t="s">
        <v>152</v>
      </c>
      <c r="B69" s="241">
        <v>59763355</v>
      </c>
      <c r="C69" s="223" t="s">
        <v>153</v>
      </c>
      <c r="D69" s="224" t="s">
        <v>92</v>
      </c>
      <c r="E69" s="225">
        <v>2.268</v>
      </c>
      <c r="F69" s="226">
        <v>0</v>
      </c>
      <c r="G69" s="227">
        <f>E69*F69</f>
        <v>0</v>
      </c>
      <c r="H69" s="228"/>
      <c r="I69" s="229"/>
      <c r="K69" s="229"/>
    </row>
    <row r="71" spans="2:3" ht="15">
      <c r="B71" s="220" t="s">
        <v>154</v>
      </c>
      <c r="C71" s="220" t="s">
        <v>155</v>
      </c>
    </row>
    <row r="73" spans="1:11" ht="12.75">
      <c r="A73" s="221">
        <v>1</v>
      </c>
      <c r="B73" s="222" t="s">
        <v>156</v>
      </c>
      <c r="C73" s="223" t="s">
        <v>157</v>
      </c>
      <c r="D73" s="224" t="s">
        <v>92</v>
      </c>
      <c r="E73" s="225">
        <v>4.461</v>
      </c>
      <c r="F73" s="226">
        <v>0.0057</v>
      </c>
      <c r="G73" s="227">
        <f>E73*F73</f>
        <v>0.0254277</v>
      </c>
      <c r="I73" s="229"/>
      <c r="J73" s="228"/>
      <c r="K73" s="229"/>
    </row>
    <row r="74" spans="3:11" ht="12.75">
      <c r="C74" s="232" t="s">
        <v>158</v>
      </c>
      <c r="E74" s="225">
        <v>0</v>
      </c>
      <c r="G74" s="227"/>
      <c r="I74" s="229"/>
      <c r="K74" s="229"/>
    </row>
    <row r="75" spans="3:11" ht="12.75">
      <c r="C75" s="232" t="s">
        <v>159</v>
      </c>
      <c r="E75" s="225">
        <v>4.4608</v>
      </c>
      <c r="G75" s="227"/>
      <c r="I75" s="229"/>
      <c r="K75" s="229"/>
    </row>
    <row r="76" spans="1:11" ht="12.75">
      <c r="A76" s="221">
        <v>2</v>
      </c>
      <c r="B76" s="222" t="s">
        <v>160</v>
      </c>
      <c r="C76" s="223" t="s">
        <v>161</v>
      </c>
      <c r="D76" s="224" t="s">
        <v>92</v>
      </c>
      <c r="E76" s="225">
        <v>4.461</v>
      </c>
      <c r="F76" s="226">
        <v>0</v>
      </c>
      <c r="G76" s="227">
        <f>E76*F76</f>
        <v>0</v>
      </c>
      <c r="I76" s="229"/>
      <c r="J76" s="228"/>
      <c r="K76" s="229"/>
    </row>
    <row r="77" spans="1:11" ht="12.75">
      <c r="A77" s="221">
        <v>3</v>
      </c>
      <c r="B77" s="222" t="s">
        <v>162</v>
      </c>
      <c r="C77" s="223" t="s">
        <v>163</v>
      </c>
      <c r="D77" s="224" t="s">
        <v>92</v>
      </c>
      <c r="E77" s="225">
        <v>4.461</v>
      </c>
      <c r="F77" s="226">
        <v>0</v>
      </c>
      <c r="G77" s="227">
        <f>E77*F77</f>
        <v>0</v>
      </c>
      <c r="I77" s="229"/>
      <c r="J77" s="228"/>
      <c r="K77" s="229"/>
    </row>
    <row r="78" spans="1:11" ht="12.75">
      <c r="A78" s="221">
        <v>4</v>
      </c>
      <c r="B78" s="222" t="s">
        <v>164</v>
      </c>
      <c r="C78" s="223" t="s">
        <v>165</v>
      </c>
      <c r="D78" s="224" t="s">
        <v>131</v>
      </c>
      <c r="E78" s="225">
        <v>2.8</v>
      </c>
      <c r="F78" s="226">
        <v>0</v>
      </c>
      <c r="G78" s="227">
        <f>E78*F78</f>
        <v>0</v>
      </c>
      <c r="I78" s="229"/>
      <c r="J78" s="228"/>
      <c r="K78" s="229"/>
    </row>
    <row r="79" spans="1:11" ht="12.75">
      <c r="A79" s="240" t="s">
        <v>152</v>
      </c>
      <c r="B79" s="241">
        <v>59782121</v>
      </c>
      <c r="C79" s="223" t="s">
        <v>166</v>
      </c>
      <c r="D79" s="224" t="s">
        <v>92</v>
      </c>
      <c r="E79" s="225">
        <v>4.55</v>
      </c>
      <c r="F79" s="226">
        <v>0.01133</v>
      </c>
      <c r="G79" s="227">
        <f>E79*F79</f>
        <v>0.0515515</v>
      </c>
      <c r="H79" s="228"/>
      <c r="I79" s="229"/>
      <c r="K79" s="229"/>
    </row>
    <row r="81" spans="2:3" ht="15">
      <c r="B81" s="220" t="s">
        <v>167</v>
      </c>
      <c r="C81" s="220" t="s">
        <v>168</v>
      </c>
    </row>
    <row r="83" spans="1:11" ht="12.75">
      <c r="A83" s="221">
        <v>1</v>
      </c>
      <c r="B83" s="222" t="s">
        <v>169</v>
      </c>
      <c r="C83" s="223" t="s">
        <v>170</v>
      </c>
      <c r="D83" s="224" t="s">
        <v>92</v>
      </c>
      <c r="E83" s="225">
        <v>23.357</v>
      </c>
      <c r="F83" s="226">
        <v>0.00096</v>
      </c>
      <c r="G83" s="227">
        <f>E83*F83</f>
        <v>0.02242272</v>
      </c>
      <c r="I83" s="229"/>
      <c r="J83" s="228"/>
      <c r="K83" s="229"/>
    </row>
    <row r="84" spans="3:11" ht="12.75">
      <c r="C84" s="232" t="s">
        <v>93</v>
      </c>
      <c r="E84" s="225">
        <v>0</v>
      </c>
      <c r="G84" s="227"/>
      <c r="I84" s="229"/>
      <c r="K84" s="229"/>
    </row>
    <row r="85" spans="3:11" ht="12.75">
      <c r="C85" s="232" t="s">
        <v>94</v>
      </c>
      <c r="E85" s="225">
        <v>6.36</v>
      </c>
      <c r="G85" s="227"/>
      <c r="I85" s="229"/>
      <c r="K85" s="229"/>
    </row>
    <row r="86" spans="3:11" ht="12.75">
      <c r="C86" s="232" t="s">
        <v>95</v>
      </c>
      <c r="E86" s="225">
        <v>9.053248</v>
      </c>
      <c r="G86" s="227"/>
      <c r="I86" s="229"/>
      <c r="K86" s="229"/>
    </row>
    <row r="87" spans="3:11" ht="12.75">
      <c r="C87" s="232" t="s">
        <v>96</v>
      </c>
      <c r="E87" s="225">
        <v>0</v>
      </c>
      <c r="G87" s="227"/>
      <c r="I87" s="229"/>
      <c r="K87" s="229"/>
    </row>
    <row r="88" spans="3:11" ht="12.75">
      <c r="C88" s="232" t="s">
        <v>97</v>
      </c>
      <c r="E88" s="225">
        <v>3.9432</v>
      </c>
      <c r="G88" s="227"/>
      <c r="I88" s="229"/>
      <c r="K88" s="229"/>
    </row>
    <row r="89" spans="3:11" ht="12.75">
      <c r="C89" s="232" t="s">
        <v>98</v>
      </c>
      <c r="E89" s="225">
        <v>4.000674</v>
      </c>
      <c r="G89" s="227"/>
      <c r="I89" s="229"/>
      <c r="K89" s="229"/>
    </row>
    <row r="91" spans="2:3" ht="15">
      <c r="B91" s="220" t="s">
        <v>171</v>
      </c>
      <c r="C91" s="220" t="s">
        <v>172</v>
      </c>
    </row>
    <row r="93" spans="1:11" ht="12.75">
      <c r="A93" s="221">
        <v>1</v>
      </c>
      <c r="B93" s="222" t="s">
        <v>173</v>
      </c>
      <c r="C93" s="223" t="s">
        <v>174</v>
      </c>
      <c r="D93" s="224" t="s">
        <v>92</v>
      </c>
      <c r="E93" s="225">
        <v>36.56</v>
      </c>
      <c r="F93" s="226">
        <v>4E-05</v>
      </c>
      <c r="G93" s="227">
        <f>E93*F93</f>
        <v>0.0014624000000000002</v>
      </c>
      <c r="I93" s="229"/>
      <c r="J93" s="228"/>
      <c r="K93" s="229"/>
    </row>
    <row r="94" spans="3:11" ht="12.75">
      <c r="C94" s="232" t="s">
        <v>175</v>
      </c>
      <c r="E94" s="225">
        <v>36.56</v>
      </c>
      <c r="G94" s="227"/>
      <c r="I94" s="229"/>
      <c r="K94" s="229"/>
    </row>
    <row r="96" spans="2:3" ht="15">
      <c r="B96" s="220" t="s">
        <v>176</v>
      </c>
      <c r="C96" s="220" t="s">
        <v>177</v>
      </c>
    </row>
    <row r="98" spans="1:11" ht="12.75">
      <c r="A98" s="221">
        <v>1</v>
      </c>
      <c r="B98" s="222" t="s">
        <v>178</v>
      </c>
      <c r="C98" s="223" t="s">
        <v>179</v>
      </c>
      <c r="D98" s="224" t="s">
        <v>92</v>
      </c>
      <c r="E98" s="225">
        <v>13.2</v>
      </c>
      <c r="F98" s="226">
        <v>0.32</v>
      </c>
      <c r="G98" s="227" t="str">
        <f>FIXED(E98*F98,3,TRUE)</f>
        <v>4,224</v>
      </c>
      <c r="I98" s="229"/>
      <c r="J98" s="228"/>
      <c r="K98" s="229"/>
    </row>
    <row r="99" spans="3:11" ht="12.75">
      <c r="C99" s="232" t="s">
        <v>105</v>
      </c>
      <c r="E99" s="225">
        <v>13.2</v>
      </c>
      <c r="G99" s="227"/>
      <c r="I99" s="229"/>
      <c r="K99" s="229"/>
    </row>
    <row r="100" spans="1:11" ht="12.75">
      <c r="A100" s="221">
        <v>2</v>
      </c>
      <c r="B100" s="222" t="s">
        <v>180</v>
      </c>
      <c r="C100" s="223" t="s">
        <v>181</v>
      </c>
      <c r="D100" s="224" t="s">
        <v>116</v>
      </c>
      <c r="E100" s="225">
        <v>0.083</v>
      </c>
      <c r="F100" s="226">
        <v>2.2</v>
      </c>
      <c r="G100" s="227" t="str">
        <f>FIXED(E100*F100,3,TRUE)</f>
        <v>0,183</v>
      </c>
      <c r="I100" s="229"/>
      <c r="J100" s="228"/>
      <c r="K100" s="229"/>
    </row>
    <row r="101" spans="3:11" ht="12.75">
      <c r="C101" s="232" t="s">
        <v>182</v>
      </c>
      <c r="E101" s="225">
        <v>0</v>
      </c>
      <c r="G101" s="227"/>
      <c r="I101" s="229"/>
      <c r="K101" s="229"/>
    </row>
    <row r="102" spans="3:11" ht="12.75">
      <c r="C102" s="232" t="s">
        <v>183</v>
      </c>
      <c r="E102" s="225">
        <v>0.0834</v>
      </c>
      <c r="G102" s="227"/>
      <c r="I102" s="229"/>
      <c r="K102" s="229"/>
    </row>
    <row r="103" spans="1:11" ht="12.75">
      <c r="A103" s="221">
        <v>3</v>
      </c>
      <c r="B103" s="222" t="s">
        <v>184</v>
      </c>
      <c r="C103" s="223" t="s">
        <v>185</v>
      </c>
      <c r="D103" s="224" t="s">
        <v>92</v>
      </c>
      <c r="E103" s="225">
        <v>29.485</v>
      </c>
      <c r="F103" s="226">
        <v>0.015</v>
      </c>
      <c r="G103" s="227" t="str">
        <f>FIXED(E103*F103,3,TRUE)</f>
        <v>0,442</v>
      </c>
      <c r="I103" s="229"/>
      <c r="J103" s="228"/>
      <c r="K103" s="229"/>
    </row>
    <row r="104" spans="3:11" ht="12.75">
      <c r="C104" s="232" t="s">
        <v>186</v>
      </c>
      <c r="E104" s="225">
        <v>0</v>
      </c>
      <c r="G104" s="227"/>
      <c r="I104" s="229"/>
      <c r="K104" s="229"/>
    </row>
    <row r="105" spans="3:11" ht="12.75">
      <c r="C105" s="232" t="s">
        <v>187</v>
      </c>
      <c r="E105" s="225">
        <v>29.4848</v>
      </c>
      <c r="G105" s="227"/>
      <c r="I105" s="229"/>
      <c r="K105" s="229"/>
    </row>
    <row r="106" spans="1:11" ht="12.75">
      <c r="A106" s="221">
        <v>4</v>
      </c>
      <c r="B106" s="222" t="s">
        <v>188</v>
      </c>
      <c r="C106" s="223" t="s">
        <v>189</v>
      </c>
      <c r="D106" s="224" t="s">
        <v>190</v>
      </c>
      <c r="E106" s="225">
        <v>2</v>
      </c>
      <c r="F106" s="226">
        <v>0</v>
      </c>
      <c r="G106" s="227" t="str">
        <f>FIXED(E106*F106,3,TRUE)</f>
        <v>0,000</v>
      </c>
      <c r="I106" s="229"/>
      <c r="J106" s="228"/>
      <c r="K106" s="229"/>
    </row>
    <row r="107" spans="1:11" ht="12.75">
      <c r="A107" s="221">
        <v>5</v>
      </c>
      <c r="B107" s="222" t="s">
        <v>191</v>
      </c>
      <c r="C107" s="223" t="s">
        <v>192</v>
      </c>
      <c r="D107" s="224" t="s">
        <v>92</v>
      </c>
      <c r="E107" s="225">
        <v>9.069</v>
      </c>
      <c r="F107" s="226">
        <v>0.019</v>
      </c>
      <c r="G107" s="227" t="str">
        <f>FIXED(E107*F107,3,TRUE)</f>
        <v>0,172</v>
      </c>
      <c r="I107" s="229"/>
      <c r="J107" s="228"/>
      <c r="K107" s="229"/>
    </row>
    <row r="108" spans="3:11" ht="12.75">
      <c r="C108" s="232" t="s">
        <v>193</v>
      </c>
      <c r="E108" s="225">
        <v>0</v>
      </c>
      <c r="G108" s="227"/>
      <c r="I108" s="229"/>
      <c r="K108" s="229"/>
    </row>
    <row r="109" spans="3:11" ht="12.75">
      <c r="C109" s="232" t="s">
        <v>194</v>
      </c>
      <c r="E109" s="225">
        <v>9.0694</v>
      </c>
      <c r="G109" s="227"/>
      <c r="I109" s="229"/>
      <c r="K109" s="229"/>
    </row>
    <row r="110" spans="1:11" ht="12.75">
      <c r="A110" s="221">
        <v>6</v>
      </c>
      <c r="B110" s="222" t="s">
        <v>195</v>
      </c>
      <c r="C110" s="223" t="s">
        <v>196</v>
      </c>
      <c r="D110" s="224" t="s">
        <v>120</v>
      </c>
      <c r="E110" s="225">
        <v>2.78</v>
      </c>
      <c r="F110" s="226">
        <v>0.047</v>
      </c>
      <c r="G110" s="227" t="str">
        <f>FIXED(E110*F110,3,TRUE)</f>
        <v>0,131</v>
      </c>
      <c r="I110" s="229"/>
      <c r="J110" s="228"/>
      <c r="K110" s="229"/>
    </row>
    <row r="111" spans="1:11" ht="12.75">
      <c r="A111" s="221">
        <v>7</v>
      </c>
      <c r="B111" s="222" t="s">
        <v>197</v>
      </c>
      <c r="C111" s="223" t="s">
        <v>198</v>
      </c>
      <c r="D111" s="224" t="s">
        <v>92</v>
      </c>
      <c r="E111" s="225">
        <v>4.461</v>
      </c>
      <c r="F111" s="226">
        <v>0.068</v>
      </c>
      <c r="G111" s="227" t="str">
        <f>FIXED(E111*F111,3,TRUE)</f>
        <v>0,303</v>
      </c>
      <c r="I111" s="229"/>
      <c r="J111" s="228"/>
      <c r="K111" s="229"/>
    </row>
    <row r="112" spans="3:11" ht="12.75">
      <c r="C112" s="232" t="s">
        <v>158</v>
      </c>
      <c r="E112" s="225">
        <v>0</v>
      </c>
      <c r="G112" s="227"/>
      <c r="I112" s="229"/>
      <c r="K112" s="229"/>
    </row>
    <row r="113" spans="3:11" ht="12.75">
      <c r="C113" s="232" t="s">
        <v>159</v>
      </c>
      <c r="E113" s="225">
        <v>4.4608</v>
      </c>
      <c r="G113" s="227"/>
      <c r="I113" s="229"/>
      <c r="K113" s="229"/>
    </row>
    <row r="114" spans="1:11" ht="12.75">
      <c r="A114" s="221">
        <v>8</v>
      </c>
      <c r="B114" s="222" t="s">
        <v>199</v>
      </c>
      <c r="C114" s="223" t="s">
        <v>200</v>
      </c>
      <c r="D114" s="224" t="s">
        <v>201</v>
      </c>
      <c r="E114" s="225">
        <v>5.455</v>
      </c>
      <c r="F114" s="226">
        <v>0</v>
      </c>
      <c r="G114" s="227" t="str">
        <f>FIXED(E114*F114,3,TRUE)</f>
        <v>0,000</v>
      </c>
      <c r="I114" s="229"/>
      <c r="J114" s="228"/>
      <c r="K114" s="229"/>
    </row>
    <row r="115" spans="1:11" ht="12.75">
      <c r="A115" s="221">
        <v>9</v>
      </c>
      <c r="B115" s="222" t="s">
        <v>202</v>
      </c>
      <c r="C115" s="223" t="s">
        <v>203</v>
      </c>
      <c r="D115" s="224" t="s">
        <v>201</v>
      </c>
      <c r="E115" s="225">
        <v>21.821</v>
      </c>
      <c r="F115" s="226">
        <v>0</v>
      </c>
      <c r="G115" s="227" t="str">
        <f>FIXED(E115*F115,3,TRUE)</f>
        <v>0,000</v>
      </c>
      <c r="I115" s="229"/>
      <c r="J115" s="228"/>
      <c r="K115" s="229"/>
    </row>
    <row r="116" spans="1:11" ht="12.75">
      <c r="A116" s="221">
        <v>10</v>
      </c>
      <c r="B116" s="222" t="s">
        <v>204</v>
      </c>
      <c r="C116" s="223" t="s">
        <v>205</v>
      </c>
      <c r="D116" s="224" t="s">
        <v>21</v>
      </c>
      <c r="E116" s="225">
        <v>5.455</v>
      </c>
      <c r="F116" s="226">
        <v>0</v>
      </c>
      <c r="G116" s="227" t="str">
        <f>FIXED(E116*F116,3,TRUE)</f>
        <v>0,000</v>
      </c>
      <c r="I116" s="229"/>
      <c r="J116" s="228"/>
      <c r="K116" s="229"/>
    </row>
    <row r="117" spans="1:11" ht="12.75">
      <c r="A117" s="221">
        <v>11</v>
      </c>
      <c r="B117" s="222" t="s">
        <v>206</v>
      </c>
      <c r="C117" s="223" t="s">
        <v>207</v>
      </c>
      <c r="D117" s="224" t="s">
        <v>201</v>
      </c>
      <c r="E117" s="225">
        <v>5.455</v>
      </c>
      <c r="F117" s="226">
        <v>0</v>
      </c>
      <c r="G117" s="227" t="str">
        <f>FIXED(E117*F117,3,TRUE)</f>
        <v>0,000</v>
      </c>
      <c r="I117" s="229"/>
      <c r="J117" s="228"/>
      <c r="K117" s="229"/>
    </row>
    <row r="118" spans="1:11" ht="12.75">
      <c r="A118" s="221">
        <v>12</v>
      </c>
      <c r="B118" s="222" t="s">
        <v>208</v>
      </c>
      <c r="C118" s="223" t="s">
        <v>209</v>
      </c>
      <c r="D118" s="224" t="s">
        <v>201</v>
      </c>
      <c r="E118" s="225">
        <v>10.91</v>
      </c>
      <c r="F118" s="226">
        <v>0</v>
      </c>
      <c r="G118" s="227" t="str">
        <f>FIXED(E118*F118,3,TRUE)</f>
        <v>0,000</v>
      </c>
      <c r="I118" s="229"/>
      <c r="J118" s="228"/>
      <c r="K118" s="229"/>
    </row>
    <row r="120" spans="2:3" ht="15">
      <c r="B120" s="220" t="s">
        <v>210</v>
      </c>
      <c r="C120" s="220" t="s">
        <v>211</v>
      </c>
    </row>
    <row r="122" spans="1:11" ht="12.75">
      <c r="A122" s="221">
        <v>1</v>
      </c>
      <c r="B122" s="222" t="s">
        <v>212</v>
      </c>
      <c r="C122" s="223" t="s">
        <v>213</v>
      </c>
      <c r="D122" s="224" t="s">
        <v>201</v>
      </c>
      <c r="E122" s="225">
        <v>11.118</v>
      </c>
      <c r="F122" s="226">
        <v>0</v>
      </c>
      <c r="G122" s="227">
        <f>E122*F122</f>
        <v>0</v>
      </c>
      <c r="I122" s="229"/>
      <c r="J122" s="228"/>
      <c r="K122" s="229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4">
      <selection activeCell="K36" sqref="K3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0" t="s">
        <v>67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5.75" customHeigh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ht="15.7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15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5.75" customHeight="1">
      <c r="A5" s="97" t="s">
        <v>39</v>
      </c>
      <c r="B5" s="98"/>
      <c r="C5" s="196" t="s">
        <v>85</v>
      </c>
      <c r="D5" s="197"/>
      <c r="E5" s="197"/>
      <c r="F5" s="197"/>
      <c r="G5" s="197"/>
      <c r="H5" s="197"/>
      <c r="I5" s="197"/>
      <c r="J5" s="197"/>
      <c r="K5" s="198"/>
    </row>
    <row r="6" spans="1:11" ht="15.75" customHeight="1">
      <c r="A6" s="93" t="s">
        <v>40</v>
      </c>
      <c r="B6" s="94"/>
      <c r="C6" s="115" t="s">
        <v>87</v>
      </c>
      <c r="D6" s="121"/>
      <c r="E6" s="121"/>
      <c r="F6" s="121"/>
      <c r="G6" s="121"/>
      <c r="H6" s="121"/>
      <c r="I6" s="121"/>
      <c r="J6" s="121"/>
      <c r="K6" s="199"/>
    </row>
    <row r="7" spans="1:11" ht="15.75" customHeight="1">
      <c r="A7" s="213"/>
      <c r="B7" s="214"/>
      <c r="C7" s="214"/>
      <c r="D7" s="214"/>
      <c r="E7" s="214"/>
      <c r="F7" s="214"/>
      <c r="G7" s="214"/>
      <c r="H7" s="125" t="s">
        <v>54</v>
      </c>
      <c r="I7" s="183"/>
      <c r="J7" s="125" t="s">
        <v>55</v>
      </c>
      <c r="K7" s="126"/>
    </row>
    <row r="8" spans="1:11" ht="15.75" customHeight="1">
      <c r="A8" s="93" t="s">
        <v>41</v>
      </c>
      <c r="B8" s="94"/>
      <c r="C8" s="115"/>
      <c r="D8" s="121"/>
      <c r="E8" s="121"/>
      <c r="F8" s="121"/>
      <c r="G8" s="116"/>
      <c r="H8" s="115"/>
      <c r="I8" s="116"/>
      <c r="J8" s="113"/>
      <c r="K8" s="114"/>
    </row>
    <row r="9" spans="1:11" ht="15.75" customHeight="1">
      <c r="A9" s="93" t="s">
        <v>42</v>
      </c>
      <c r="B9" s="94"/>
      <c r="C9" s="115"/>
      <c r="D9" s="121"/>
      <c r="E9" s="121"/>
      <c r="F9" s="121"/>
      <c r="G9" s="116"/>
      <c r="H9" s="115"/>
      <c r="I9" s="116"/>
      <c r="J9" s="113"/>
      <c r="K9" s="114"/>
    </row>
    <row r="10" spans="1:11" ht="15.75" customHeight="1">
      <c r="A10" s="93" t="s">
        <v>43</v>
      </c>
      <c r="B10" s="94"/>
      <c r="C10" s="115"/>
      <c r="D10" s="121"/>
      <c r="E10" s="121"/>
      <c r="F10" s="121"/>
      <c r="G10" s="116"/>
      <c r="H10" s="115"/>
      <c r="I10" s="116"/>
      <c r="J10" s="113"/>
      <c r="K10" s="114"/>
    </row>
    <row r="11" spans="1:11" ht="15.75" customHeight="1">
      <c r="A11" s="93" t="s">
        <v>44</v>
      </c>
      <c r="B11" s="94"/>
      <c r="C11" s="115"/>
      <c r="D11" s="121"/>
      <c r="E11" s="121"/>
      <c r="F11" s="121"/>
      <c r="G11" s="116"/>
      <c r="H11" s="115"/>
      <c r="I11" s="116"/>
      <c r="J11" s="113"/>
      <c r="K11" s="114"/>
    </row>
    <row r="12" spans="1:11" ht="15.75" customHeight="1">
      <c r="A12" s="93" t="s">
        <v>45</v>
      </c>
      <c r="B12" s="94"/>
      <c r="C12" s="115"/>
      <c r="D12" s="121"/>
      <c r="E12" s="121"/>
      <c r="F12" s="121"/>
      <c r="G12" s="116"/>
      <c r="H12" s="115"/>
      <c r="I12" s="116"/>
      <c r="J12" s="113"/>
      <c r="K12" s="114"/>
    </row>
    <row r="13" spans="1:11" ht="15.75" customHeight="1">
      <c r="A13" s="93" t="s">
        <v>46</v>
      </c>
      <c r="B13" s="94"/>
      <c r="C13" s="115"/>
      <c r="D13" s="121"/>
      <c r="E13" s="121"/>
      <c r="F13" s="121"/>
      <c r="G13" s="116"/>
      <c r="H13" s="115"/>
      <c r="I13" s="116"/>
      <c r="J13" s="113"/>
      <c r="K13" s="114"/>
    </row>
    <row r="14" spans="1:11" ht="15.75" customHeight="1">
      <c r="A14" s="93" t="s">
        <v>47</v>
      </c>
      <c r="B14" s="94"/>
      <c r="C14" s="115"/>
      <c r="D14" s="121"/>
      <c r="E14" s="121"/>
      <c r="F14" s="121"/>
      <c r="G14" s="116"/>
      <c r="H14" s="115"/>
      <c r="I14" s="116"/>
      <c r="J14" s="113"/>
      <c r="K14" s="114"/>
    </row>
    <row r="15" spans="1:11" ht="15.75" customHeight="1">
      <c r="A15" s="93" t="s">
        <v>48</v>
      </c>
      <c r="B15" s="94"/>
      <c r="C15" s="115"/>
      <c r="D15" s="116"/>
      <c r="E15" s="81" t="s">
        <v>53</v>
      </c>
      <c r="F15" s="118">
        <v>0</v>
      </c>
      <c r="G15" s="118"/>
      <c r="H15" s="127" t="s">
        <v>82</v>
      </c>
      <c r="I15" s="127"/>
      <c r="J15" s="118">
        <v>0</v>
      </c>
      <c r="K15" s="119"/>
    </row>
    <row r="16" spans="1:11" ht="15.75" customHeight="1">
      <c r="A16" s="93" t="s">
        <v>49</v>
      </c>
      <c r="B16" s="94"/>
      <c r="C16" s="115"/>
      <c r="D16" s="116"/>
      <c r="E16" s="81" t="s">
        <v>52</v>
      </c>
      <c r="F16" s="184"/>
      <c r="G16" s="184"/>
      <c r="H16" s="117" t="s">
        <v>81</v>
      </c>
      <c r="I16" s="117"/>
      <c r="J16" s="117" t="s">
        <v>217</v>
      </c>
      <c r="K16" s="120"/>
    </row>
    <row r="17" spans="1:11" ht="15.75" customHeight="1" thickBot="1">
      <c r="A17" s="95" t="s">
        <v>50</v>
      </c>
      <c r="B17" s="96"/>
      <c r="C17" s="122"/>
      <c r="D17" s="182"/>
      <c r="E17" s="82" t="s">
        <v>51</v>
      </c>
      <c r="F17" s="122"/>
      <c r="G17" s="182"/>
      <c r="H17" s="122"/>
      <c r="I17" s="123"/>
      <c r="J17" s="123"/>
      <c r="K17" s="124"/>
    </row>
    <row r="18" spans="1:11" ht="21" customHeight="1" thickBot="1">
      <c r="A18" s="210" t="s">
        <v>56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</row>
    <row r="19" spans="1:11" ht="21.75" customHeight="1" thickBot="1">
      <c r="A19" s="189" t="s">
        <v>57</v>
      </c>
      <c r="B19" s="190"/>
      <c r="C19" s="190"/>
      <c r="D19" s="190"/>
      <c r="E19" s="191"/>
      <c r="F19" s="72"/>
      <c r="G19" s="192" t="s">
        <v>58</v>
      </c>
      <c r="H19" s="190"/>
      <c r="I19" s="190"/>
      <c r="J19" s="190"/>
      <c r="K19" s="193"/>
    </row>
    <row r="20" spans="1:11" ht="15.75" customHeight="1">
      <c r="A20" s="70">
        <v>1</v>
      </c>
      <c r="B20" s="185" t="s">
        <v>59</v>
      </c>
      <c r="C20" s="186"/>
      <c r="D20" s="99" t="s">
        <v>35</v>
      </c>
      <c r="E20" s="83">
        <v>0</v>
      </c>
      <c r="F20" s="71">
        <v>13</v>
      </c>
      <c r="G20" s="133"/>
      <c r="H20" s="134"/>
      <c r="I20" s="134"/>
      <c r="J20" s="135"/>
      <c r="K20" s="87">
        <v>0</v>
      </c>
    </row>
    <row r="21" spans="1:11" ht="15.75" customHeight="1">
      <c r="A21" s="67">
        <v>2</v>
      </c>
      <c r="B21" s="187"/>
      <c r="C21" s="188"/>
      <c r="D21" s="81" t="s">
        <v>36</v>
      </c>
      <c r="E21" s="84">
        <v>0</v>
      </c>
      <c r="F21" s="68">
        <v>14</v>
      </c>
      <c r="G21" s="115"/>
      <c r="H21" s="121"/>
      <c r="I21" s="121"/>
      <c r="J21" s="116"/>
      <c r="K21" s="88">
        <v>0</v>
      </c>
    </row>
    <row r="22" spans="1:11" ht="15.75" customHeight="1">
      <c r="A22" s="67">
        <v>3</v>
      </c>
      <c r="B22" s="194" t="s">
        <v>60</v>
      </c>
      <c r="C22" s="195"/>
      <c r="D22" s="81" t="s">
        <v>61</v>
      </c>
      <c r="E22" s="84"/>
      <c r="F22" s="68">
        <v>15</v>
      </c>
      <c r="G22" s="115"/>
      <c r="H22" s="121"/>
      <c r="I22" s="121"/>
      <c r="J22" s="116"/>
      <c r="K22" s="88">
        <v>0</v>
      </c>
    </row>
    <row r="23" spans="1:11" ht="15.75" customHeight="1" thickBot="1">
      <c r="A23" s="67">
        <v>4</v>
      </c>
      <c r="B23" s="187"/>
      <c r="C23" s="188"/>
      <c r="D23" s="81" t="s">
        <v>62</v>
      </c>
      <c r="E23" s="85"/>
      <c r="F23" s="69">
        <v>16</v>
      </c>
      <c r="G23" s="115"/>
      <c r="H23" s="121"/>
      <c r="I23" s="121"/>
      <c r="J23" s="116"/>
      <c r="K23" s="88">
        <v>0</v>
      </c>
    </row>
    <row r="24" spans="1:11" ht="15.75" customHeight="1" thickBot="1">
      <c r="A24" s="67">
        <v>5</v>
      </c>
      <c r="B24" s="166" t="s">
        <v>68</v>
      </c>
      <c r="C24" s="167"/>
      <c r="D24" s="168"/>
      <c r="E24" s="86">
        <f>SUM(E20:E23)</f>
        <v>0</v>
      </c>
      <c r="F24" s="73">
        <v>17</v>
      </c>
      <c r="G24" s="115"/>
      <c r="H24" s="121"/>
      <c r="I24" s="121"/>
      <c r="J24" s="116"/>
      <c r="K24" s="88">
        <v>0</v>
      </c>
    </row>
    <row r="25" spans="1:11" ht="15.75" customHeight="1">
      <c r="A25" s="67">
        <v>6</v>
      </c>
      <c r="B25" s="163" t="s">
        <v>69</v>
      </c>
      <c r="C25" s="164"/>
      <c r="D25" s="165"/>
      <c r="E25" s="83">
        <v>0</v>
      </c>
      <c r="F25" s="69">
        <v>18</v>
      </c>
      <c r="G25" s="115"/>
      <c r="H25" s="121"/>
      <c r="I25" s="121"/>
      <c r="J25" s="116"/>
      <c r="K25" s="88">
        <v>0</v>
      </c>
    </row>
    <row r="26" spans="1:11" ht="15.75" customHeight="1" thickBot="1">
      <c r="A26" s="67">
        <v>7</v>
      </c>
      <c r="B26" s="163" t="s">
        <v>70</v>
      </c>
      <c r="C26" s="164"/>
      <c r="D26" s="165"/>
      <c r="E26" s="85">
        <v>0</v>
      </c>
      <c r="F26" s="69">
        <v>19</v>
      </c>
      <c r="G26" s="115"/>
      <c r="H26" s="121"/>
      <c r="I26" s="121"/>
      <c r="J26" s="116"/>
      <c r="K26" s="88">
        <v>0</v>
      </c>
    </row>
    <row r="27" spans="1:11" ht="15.75" customHeight="1" thickBot="1">
      <c r="A27" s="67">
        <v>8</v>
      </c>
      <c r="B27" s="166" t="s">
        <v>71</v>
      </c>
      <c r="C27" s="167"/>
      <c r="D27" s="168"/>
      <c r="E27" s="86">
        <f>SUM(E24:E26)</f>
        <v>0</v>
      </c>
      <c r="F27" s="73">
        <v>20</v>
      </c>
      <c r="G27" s="115"/>
      <c r="H27" s="121"/>
      <c r="I27" s="121"/>
      <c r="J27" s="116"/>
      <c r="K27" s="88">
        <v>0</v>
      </c>
    </row>
    <row r="28" spans="1:11" ht="15.75" customHeight="1">
      <c r="A28" s="67">
        <v>9</v>
      </c>
      <c r="B28" s="163" t="s">
        <v>72</v>
      </c>
      <c r="C28" s="164"/>
      <c r="D28" s="165"/>
      <c r="E28" s="83">
        <v>0</v>
      </c>
      <c r="F28" s="69">
        <v>21</v>
      </c>
      <c r="G28" s="115"/>
      <c r="H28" s="121"/>
      <c r="I28" s="121"/>
      <c r="J28" s="116"/>
      <c r="K28" s="88">
        <v>0</v>
      </c>
    </row>
    <row r="29" spans="1:11" ht="15.75" customHeight="1">
      <c r="A29" s="67">
        <v>10</v>
      </c>
      <c r="B29" s="163" t="s">
        <v>73</v>
      </c>
      <c r="C29" s="164"/>
      <c r="D29" s="165"/>
      <c r="E29" s="84">
        <v>0</v>
      </c>
      <c r="F29" s="69">
        <v>22</v>
      </c>
      <c r="G29" s="115"/>
      <c r="H29" s="121"/>
      <c r="I29" s="121"/>
      <c r="J29" s="116"/>
      <c r="K29" s="88">
        <v>0</v>
      </c>
    </row>
    <row r="30" spans="1:11" ht="15.75" customHeight="1" thickBot="1">
      <c r="A30" s="67">
        <v>11</v>
      </c>
      <c r="B30" s="163" t="s">
        <v>74</v>
      </c>
      <c r="C30" s="164"/>
      <c r="D30" s="165"/>
      <c r="E30" s="85">
        <v>0</v>
      </c>
      <c r="F30" s="69">
        <v>23</v>
      </c>
      <c r="G30" s="115"/>
      <c r="H30" s="121"/>
      <c r="I30" s="121"/>
      <c r="J30" s="116"/>
      <c r="K30" s="88">
        <v>0</v>
      </c>
    </row>
    <row r="31" spans="1:11" ht="15.75" customHeight="1" thickBot="1">
      <c r="A31" s="76">
        <v>12</v>
      </c>
      <c r="B31" s="166" t="s">
        <v>75</v>
      </c>
      <c r="C31" s="167"/>
      <c r="D31" s="168"/>
      <c r="E31" s="92">
        <f>SUM(E27:E30)</f>
        <v>0</v>
      </c>
      <c r="F31" s="77">
        <v>24</v>
      </c>
      <c r="G31" s="184"/>
      <c r="H31" s="184"/>
      <c r="I31" s="184"/>
      <c r="J31" s="184"/>
      <c r="K31" s="89">
        <v>0</v>
      </c>
    </row>
    <row r="32" spans="1:11" ht="15.75" customHeight="1" thickBot="1">
      <c r="A32" s="78"/>
      <c r="B32" s="215"/>
      <c r="C32" s="216"/>
      <c r="D32" s="217"/>
      <c r="E32" s="80"/>
      <c r="F32" s="79">
        <v>25</v>
      </c>
      <c r="G32" s="136" t="s">
        <v>76</v>
      </c>
      <c r="H32" s="137"/>
      <c r="I32" s="137"/>
      <c r="J32" s="102"/>
      <c r="K32" s="90">
        <f>SUM(K20:K31)</f>
        <v>0</v>
      </c>
    </row>
    <row r="33" spans="1:11" ht="15.75" customHeight="1" thickBot="1">
      <c r="A33" s="177"/>
      <c r="B33" s="178"/>
      <c r="C33" s="178"/>
      <c r="D33" s="178"/>
      <c r="E33" s="178"/>
      <c r="F33" s="138" t="s">
        <v>63</v>
      </c>
      <c r="G33" s="139"/>
      <c r="H33" s="139"/>
      <c r="I33" s="139"/>
      <c r="J33" s="140"/>
      <c r="K33" s="141"/>
    </row>
    <row r="34" spans="1:11" ht="15.75" customHeight="1" thickBot="1">
      <c r="A34" s="177"/>
      <c r="B34" s="178"/>
      <c r="C34" s="178"/>
      <c r="D34" s="178"/>
      <c r="E34" s="178"/>
      <c r="F34" s="74">
        <v>26</v>
      </c>
      <c r="G34" s="218" t="s">
        <v>77</v>
      </c>
      <c r="H34" s="218"/>
      <c r="I34" s="218"/>
      <c r="J34" s="166"/>
      <c r="K34" s="92">
        <f>E31+K32</f>
        <v>0</v>
      </c>
    </row>
    <row r="35" spans="1:11" ht="15.75" customHeight="1">
      <c r="A35" s="177"/>
      <c r="B35" s="178"/>
      <c r="C35" s="178"/>
      <c r="D35" s="178"/>
      <c r="E35" s="178"/>
      <c r="F35" s="74">
        <v>27</v>
      </c>
      <c r="G35" s="127" t="s">
        <v>214</v>
      </c>
      <c r="H35" s="127"/>
      <c r="I35" s="127"/>
      <c r="J35" s="127"/>
      <c r="K35" s="103"/>
    </row>
    <row r="36" spans="1:11" ht="15.75" customHeight="1">
      <c r="A36" s="177"/>
      <c r="B36" s="178"/>
      <c r="C36" s="178"/>
      <c r="D36" s="178"/>
      <c r="E36" s="178"/>
      <c r="F36" s="74">
        <v>28</v>
      </c>
      <c r="G36" s="117" t="s">
        <v>216</v>
      </c>
      <c r="H36" s="127"/>
      <c r="I36" s="127"/>
      <c r="J36" s="127"/>
      <c r="K36" s="104"/>
    </row>
    <row r="37" spans="1:11" ht="15.75" customHeight="1" thickBot="1">
      <c r="A37" s="177"/>
      <c r="B37" s="178"/>
      <c r="C37" s="178"/>
      <c r="D37" s="178"/>
      <c r="E37" s="178"/>
      <c r="F37" s="74">
        <v>29</v>
      </c>
      <c r="G37" s="117" t="s">
        <v>215</v>
      </c>
      <c r="H37" s="127"/>
      <c r="I37" s="127"/>
      <c r="J37" s="127"/>
      <c r="K37" s="104">
        <v>0</v>
      </c>
    </row>
    <row r="38" spans="1:11" ht="15.75" customHeight="1" thickBot="1">
      <c r="A38" s="177"/>
      <c r="B38" s="178"/>
      <c r="C38" s="178"/>
      <c r="D38" s="178"/>
      <c r="E38" s="178"/>
      <c r="F38" s="75">
        <v>30</v>
      </c>
      <c r="G38" s="131" t="s">
        <v>83</v>
      </c>
      <c r="H38" s="131"/>
      <c r="I38" s="131"/>
      <c r="J38" s="132"/>
      <c r="K38" s="92">
        <f>SUM(K34:K37)</f>
        <v>0</v>
      </c>
    </row>
    <row r="39" spans="1:11" ht="15.7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1"/>
    </row>
    <row r="40" spans="1:11" ht="15.75" customHeight="1">
      <c r="A40" s="100"/>
      <c r="B40" s="101"/>
      <c r="C40" s="91"/>
      <c r="D40" s="172"/>
      <c r="E40" s="173"/>
      <c r="F40" s="128" t="s">
        <v>78</v>
      </c>
      <c r="G40" s="129"/>
      <c r="H40" s="130"/>
      <c r="I40" s="148" t="s">
        <v>86</v>
      </c>
      <c r="J40" s="149"/>
      <c r="K40" s="150"/>
    </row>
    <row r="41" spans="1:11" ht="15.75" customHeight="1">
      <c r="A41" s="151"/>
      <c r="B41" s="152"/>
      <c r="C41" s="153"/>
      <c r="D41" s="174"/>
      <c r="E41" s="175"/>
      <c r="F41" s="128" t="s">
        <v>79</v>
      </c>
      <c r="G41" s="129"/>
      <c r="H41" s="130"/>
      <c r="I41" s="148">
        <v>1</v>
      </c>
      <c r="J41" s="149"/>
      <c r="K41" s="150"/>
    </row>
    <row r="42" spans="1:11" ht="15.75" customHeight="1">
      <c r="A42" s="154"/>
      <c r="B42" s="155"/>
      <c r="C42" s="156"/>
      <c r="D42" s="174"/>
      <c r="E42" s="175"/>
      <c r="F42" s="128" t="s">
        <v>80</v>
      </c>
      <c r="G42" s="129"/>
      <c r="H42" s="130"/>
      <c r="I42" s="142"/>
      <c r="J42" s="143"/>
      <c r="K42" s="144"/>
    </row>
    <row r="43" spans="1:11" ht="15.75" customHeight="1">
      <c r="A43" s="157"/>
      <c r="B43" s="158"/>
      <c r="C43" s="159"/>
      <c r="D43" s="174"/>
      <c r="E43" s="175"/>
      <c r="F43" s="128"/>
      <c r="G43" s="129"/>
      <c r="H43" s="130"/>
      <c r="I43" s="148"/>
      <c r="J43" s="149"/>
      <c r="K43" s="150"/>
    </row>
    <row r="44" spans="1:11" ht="15.75" customHeight="1" thickBot="1">
      <c r="A44" s="169" t="s">
        <v>64</v>
      </c>
      <c r="B44" s="170"/>
      <c r="C44" s="171"/>
      <c r="D44" s="176" t="s">
        <v>65</v>
      </c>
      <c r="E44" s="171"/>
      <c r="F44" s="160" t="s">
        <v>66</v>
      </c>
      <c r="G44" s="161"/>
      <c r="H44" s="162"/>
      <c r="I44" s="145"/>
      <c r="J44" s="146"/>
      <c r="K44" s="147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G26:J26"/>
    <mergeCell ref="G27:J27"/>
    <mergeCell ref="G28:J28"/>
    <mergeCell ref="H17:K17"/>
    <mergeCell ref="G25:J25"/>
    <mergeCell ref="G24:J24"/>
    <mergeCell ref="J12:K12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Ekotempo</cp:lastModifiedBy>
  <cp:lastPrinted>2003-02-27T17:49:46Z</cp:lastPrinted>
  <dcterms:created xsi:type="dcterms:W3CDTF">2000-09-05T09:25:34Z</dcterms:created>
  <dcterms:modified xsi:type="dcterms:W3CDTF">2013-11-09T13:52:43Z</dcterms:modified>
  <cp:category/>
  <cp:version/>
  <cp:contentType/>
  <cp:contentStatus/>
</cp:coreProperties>
</file>