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SO 101.1 - Zpevněné plochy" sheetId="2" r:id="rId2"/>
    <sheet name="SO 101.3 - Dopravní značení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101.1 - Zpevněné plochy'!$C$91:$K$317</definedName>
    <definedName name="_xlnm.Print_Area" localSheetId="1">'SO 101.1 - Zpevněné plochy'!$C$4:$J$41,'SO 101.1 - Zpevněné plochy'!$C$47:$J$71,'SO 101.1 - Zpevněné plochy'!$C$77:$K$317</definedName>
    <definedName name="_xlnm.Print_Titles" localSheetId="1">'SO 101.1 - Zpevněné plochy'!$91:$91</definedName>
    <definedName name="_xlnm._FilterDatabase" localSheetId="2" hidden="1">'SO 101.3 - Dopravní značení'!$C$89:$K$197</definedName>
    <definedName name="_xlnm.Print_Area" localSheetId="2">'SO 101.3 - Dopravní značení'!$C$4:$J$41,'SO 101.3 - Dopravní značení'!$C$47:$J$69,'SO 101.3 - Dopravní značení'!$C$75:$K$197</definedName>
    <definedName name="_xlnm.Print_Titles" localSheetId="2">'SO 101.3 - Dopravní značení'!$89:$89</definedName>
    <definedName name="_xlnm._FilterDatabase" localSheetId="3" hidden="1">'VRN - Vedlejší rozpočtové...'!$C$86:$K$142</definedName>
    <definedName name="_xlnm.Print_Area" localSheetId="3">'VRN - Vedlejší rozpočtové...'!$C$4:$J$39,'VRN - Vedlejší rozpočtové...'!$C$45:$J$68,'VRN - Vedlejší rozpočtové...'!$C$74:$K$142</definedName>
    <definedName name="_xlnm.Print_Titles" localSheetId="3">'VRN - Vedlejší rozpočtové...'!$86:$86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8"/>
  <c i="4" r="J35"/>
  <c i="1" r="AX58"/>
  <c i="4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96"/>
  <c r="BH96"/>
  <c r="BG96"/>
  <c r="BF96"/>
  <c r="T96"/>
  <c r="T95"/>
  <c r="R96"/>
  <c r="R95"/>
  <c r="P96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48"/>
  <c i="3" r="J39"/>
  <c r="J38"/>
  <c i="1" r="AY57"/>
  <c i="3" r="J37"/>
  <c i="1" r="AX57"/>
  <c i="3"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316"/>
  <c r="BH316"/>
  <c r="BG316"/>
  <c r="BF316"/>
  <c r="T316"/>
  <c r="T315"/>
  <c r="R316"/>
  <c r="R315"/>
  <c r="P316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80"/>
  <c i="1" r="L50"/>
  <c r="AM50"/>
  <c r="AM49"/>
  <c r="L49"/>
  <c r="AM47"/>
  <c r="L47"/>
  <c r="L45"/>
  <c r="L44"/>
  <c i="2" r="J223"/>
  <c i="4" r="J132"/>
  <c i="2" r="J192"/>
  <c i="3" r="BK155"/>
  <c i="4" r="J113"/>
  <c i="2" r="J95"/>
  <c i="3" r="J145"/>
  <c i="4" r="J96"/>
  <c i="2" r="J216"/>
  <c r="J158"/>
  <c i="4" r="J106"/>
  <c i="2" r="J143"/>
  <c r="BK116"/>
  <c i="4" r="J139"/>
  <c i="2" r="J242"/>
  <c r="BK301"/>
  <c i="3" r="BK182"/>
  <c i="2" r="BK105"/>
  <c r="BK204"/>
  <c r="J172"/>
  <c i="3" r="J103"/>
  <c i="2" r="J245"/>
  <c r="J36"/>
  <c i="3" r="BK135"/>
  <c i="2" r="BK305"/>
  <c r="J270"/>
  <c r="J170"/>
  <c i="3" r="BK147"/>
  <c i="2" r="BK291"/>
  <c i="4" r="BK135"/>
  <c i="2" r="BK154"/>
  <c i="3" r="J188"/>
  <c i="4" r="BK128"/>
  <c i="2" r="BK148"/>
  <c i="3" r="J100"/>
  <c i="4" r="J104"/>
  <c i="2" r="BK295"/>
  <c i="3" r="BK119"/>
  <c i="2" r="BK247"/>
  <c r="BK309"/>
  <c i="4" r="J121"/>
  <c r="BK133"/>
  <c i="2" r="J184"/>
  <c r="BK168"/>
  <c r="J219"/>
  <c i="3" r="J194"/>
  <c r="J179"/>
  <c i="2" r="BK240"/>
  <c r="J226"/>
  <c r="BK272"/>
  <c i="3" r="J150"/>
  <c r="BK196"/>
  <c i="2" r="J307"/>
  <c r="J135"/>
  <c i="3" r="J147"/>
  <c i="2" r="BK223"/>
  <c i="4" r="BK106"/>
  <c i="3" r="BK188"/>
  <c r="BK142"/>
  <c i="4" r="BK113"/>
  <c i="3" r="J127"/>
  <c r="J137"/>
  <c i="4" r="BK130"/>
  <c i="2" r="J240"/>
  <c i="3" r="BK137"/>
  <c r="BK93"/>
  <c i="2" r="J230"/>
  <c i="4" r="BK126"/>
  <c i="2" r="J200"/>
  <c r="J232"/>
  <c r="BK316"/>
  <c r="BK235"/>
  <c r="J105"/>
  <c i="4" r="J114"/>
  <c i="2" r="J311"/>
  <c i="4" r="BK102"/>
  <c i="2" r="J254"/>
  <c r="J146"/>
  <c r="J211"/>
  <c i="3" r="BK127"/>
  <c i="4" r="J124"/>
  <c i="2" r="F36"/>
  <c r="J235"/>
  <c r="BK110"/>
  <c r="J313"/>
  <c r="BK226"/>
  <c i="3" r="BK174"/>
  <c i="4" r="BK121"/>
  <c i="2" r="J204"/>
  <c i="3" r="J190"/>
  <c i="4" r="BK115"/>
  <c i="2" r="BK216"/>
  <c i="3" r="BK111"/>
  <c i="4" r="J136"/>
  <c i="2" r="BK99"/>
  <c i="3" r="BK133"/>
  <c i="2" r="J279"/>
  <c r="J247"/>
  <c r="F38"/>
  <c i="4" r="J135"/>
  <c i="3" r="BK105"/>
  <c i="2" r="BK299"/>
  <c r="BK237"/>
  <c i="3" r="J119"/>
  <c i="4" r="J126"/>
  <c i="3" r="BK145"/>
  <c i="4" r="BK124"/>
  <c r="BK141"/>
  <c i="2" r="BK268"/>
  <c r="F39"/>
  <c i="3" r="BK150"/>
  <c i="2" r="BK188"/>
  <c r="J276"/>
  <c i="3" r="J143"/>
  <c i="4" r="J137"/>
  <c i="2" r="BK265"/>
  <c r="J227"/>
  <c i="4" r="J128"/>
  <c i="2" r="J257"/>
  <c r="BK190"/>
  <c i="3" r="J161"/>
  <c i="4" r="J119"/>
  <c r="J111"/>
  <c i="2" r="BK227"/>
  <c i="4" r="J142"/>
  <c i="2" r="J110"/>
  <c i="4" r="BK105"/>
  <c i="2" r="BK242"/>
  <c r="J301"/>
  <c r="BK211"/>
  <c r="J299"/>
  <c r="BK152"/>
  <c i="3" r="J168"/>
  <c r="J98"/>
  <c i="4" r="BK96"/>
  <c r="BK123"/>
  <c i="2" r="BK172"/>
  <c i="3" r="J171"/>
  <c r="J196"/>
  <c r="BK103"/>
  <c i="2" r="J99"/>
  <c r="J190"/>
  <c r="BK307"/>
  <c i="4" r="J131"/>
  <c i="2" r="J129"/>
  <c i="4" r="BK90"/>
  <c i="2" r="BK257"/>
  <c i="3" r="J115"/>
  <c i="2" r="BK146"/>
  <c r="J174"/>
  <c r="J268"/>
  <c i="3" r="BK158"/>
  <c i="4" r="BK117"/>
  <c i="3" r="J174"/>
  <c i="4" r="BK132"/>
  <c i="2" r="BK184"/>
  <c r="J188"/>
  <c r="BK200"/>
  <c i="4" r="J115"/>
  <c i="2" r="J295"/>
  <c r="BK129"/>
  <c r="BK202"/>
  <c i="3" r="BK124"/>
  <c i="2" r="J288"/>
  <c r="BK260"/>
  <c i="3" r="BK168"/>
  <c r="J124"/>
  <c i="2" r="J124"/>
  <c r="J156"/>
  <c i="4" r="BK93"/>
  <c i="2" r="BK288"/>
  <c i="4" r="BK139"/>
  <c i="2" r="BK160"/>
  <c r="J237"/>
  <c r="BK232"/>
  <c i="3" r="J93"/>
  <c r="BK161"/>
  <c i="4" r="J123"/>
  <c i="2" r="J177"/>
  <c r="J195"/>
  <c i="3" r="BK143"/>
  <c r="BK194"/>
  <c i="2" r="BK245"/>
  <c r="BK174"/>
  <c i="3" r="BK144"/>
  <c i="4" r="BK136"/>
  <c i="2" r="BK138"/>
  <c i="3" r="J109"/>
  <c i="4" r="BK111"/>
  <c r="J90"/>
  <c i="2" r="J152"/>
  <c r="J116"/>
  <c r="BK143"/>
  <c r="J316"/>
  <c r="BK230"/>
  <c i="3" r="J182"/>
  <c i="2" r="BK270"/>
  <c r="BK95"/>
  <c i="3" r="J133"/>
  <c i="2" r="J168"/>
  <c r="BK177"/>
  <c i="4" r="J130"/>
  <c i="2" r="BK313"/>
  <c i="3" r="J135"/>
  <c r="J144"/>
  <c i="4" r="BK110"/>
  <c i="2" r="BK279"/>
  <c r="BK254"/>
  <c i="3" r="J142"/>
  <c r="J131"/>
  <c i="4" r="BK142"/>
  <c i="2" r="J291"/>
  <c i="4" r="J105"/>
  <c i="2" r="J202"/>
  <c r="BK311"/>
  <c i="3" r="BK171"/>
  <c r="BK100"/>
  <c r="J111"/>
  <c i="4" r="J133"/>
  <c r="J110"/>
  <c i="2" r="BK297"/>
  <c r="J265"/>
  <c r="J160"/>
  <c r="BK132"/>
  <c r="J148"/>
  <c r="J260"/>
  <c i="3" r="BK131"/>
  <c i="2" r="BK158"/>
  <c r="BK170"/>
  <c i="3" r="BK115"/>
  <c r="J155"/>
  <c i="4" r="J117"/>
  <c i="2" r="J297"/>
  <c i="4" r="J93"/>
  <c i="3" r="BK109"/>
  <c i="4" r="BK137"/>
  <c i="2" r="J119"/>
  <c i="3" r="BK190"/>
  <c i="4" r="BK119"/>
  <c i="2" r="J154"/>
  <c r="BK113"/>
  <c r="BK276"/>
  <c r="J138"/>
  <c i="3" r="J105"/>
  <c r="BK98"/>
  <c i="2" r="BK124"/>
  <c r="F37"/>
  <c i="1" r="AS55"/>
  <c i="4" r="J141"/>
  <c i="2" r="J305"/>
  <c r="J132"/>
  <c i="4" r="BK114"/>
  <c i="2" r="J309"/>
  <c i="3" r="J158"/>
  <c i="2" r="BK119"/>
  <c i="4" r="J108"/>
  <c i="2" r="BK192"/>
  <c i="4" r="BK104"/>
  <c i="2" r="J272"/>
  <c r="J113"/>
  <c r="BK219"/>
  <c r="BK135"/>
  <c i="3" r="BK179"/>
  <c i="4" r="BK108"/>
  <c i="2" r="BK195"/>
  <c i="4" r="BK131"/>
  <c i="2" r="BK156"/>
  <c i="4" r="J102"/>
  <c l="1" r="P120"/>
  <c i="2" r="BK94"/>
  <c r="P222"/>
  <c r="R94"/>
  <c r="P231"/>
  <c i="3" r="T92"/>
  <c r="BK187"/>
  <c r="J187"/>
  <c r="J68"/>
  <c i="2" r="BK176"/>
  <c r="J176"/>
  <c r="J66"/>
  <c r="T294"/>
  <c i="3" r="BK118"/>
  <c r="J118"/>
  <c r="J67"/>
  <c i="2" r="T94"/>
  <c r="BK294"/>
  <c r="J294"/>
  <c r="J69"/>
  <c i="3" r="T118"/>
  <c i="2" r="T231"/>
  <c i="3" r="BK92"/>
  <c r="R187"/>
  <c i="2" r="P176"/>
  <c r="P294"/>
  <c i="3" r="R92"/>
  <c r="T187"/>
  <c i="4" r="BK89"/>
  <c r="J89"/>
  <c r="J61"/>
  <c i="2" r="R176"/>
  <c r="R294"/>
  <c i="3" r="P92"/>
  <c r="P187"/>
  <c i="4" r="R89"/>
  <c r="R88"/>
  <c r="T101"/>
  <c i="2" r="R231"/>
  <c i="3" r="R118"/>
  <c i="4" r="R101"/>
  <c i="2" r="T176"/>
  <c r="R222"/>
  <c r="P94"/>
  <c r="P93"/>
  <c r="P92"/>
  <c i="1" r="AU56"/>
  <c i="2" r="BK222"/>
  <c r="J222"/>
  <c r="J67"/>
  <c r="T222"/>
  <c i="4" r="T89"/>
  <c r="T88"/>
  <c r="P101"/>
  <c r="R120"/>
  <c i="2" r="BK231"/>
  <c r="J231"/>
  <c r="J68"/>
  <c i="3" r="P118"/>
  <c i="4" r="P89"/>
  <c r="P88"/>
  <c r="BK101"/>
  <c r="J101"/>
  <c r="J64"/>
  <c r="BK120"/>
  <c r="J120"/>
  <c r="J66"/>
  <c r="T120"/>
  <c r="BK138"/>
  <c r="J138"/>
  <c r="J67"/>
  <c r="P138"/>
  <c r="R138"/>
  <c r="T138"/>
  <c i="3" r="BK114"/>
  <c r="J114"/>
  <c r="J66"/>
  <c i="2" r="BK315"/>
  <c r="J315"/>
  <c r="J70"/>
  <c i="4" r="BK118"/>
  <c r="J118"/>
  <c r="J65"/>
  <c r="BK95"/>
  <c r="J95"/>
  <c r="J62"/>
  <c r="J81"/>
  <c r="BE102"/>
  <c r="BE124"/>
  <c r="BE133"/>
  <c r="BE106"/>
  <c r="BE113"/>
  <c r="BE117"/>
  <c r="E77"/>
  <c r="BE108"/>
  <c r="BE110"/>
  <c r="BE119"/>
  <c r="BE141"/>
  <c r="BE142"/>
  <c r="BE90"/>
  <c r="F55"/>
  <c r="BE104"/>
  <c r="BE121"/>
  <c r="BE96"/>
  <c r="BE114"/>
  <c r="BE130"/>
  <c r="BE137"/>
  <c i="3" r="J92"/>
  <c r="J65"/>
  <c i="4" r="BE93"/>
  <c r="BE111"/>
  <c r="BE115"/>
  <c r="BE126"/>
  <c r="BE123"/>
  <c r="BE128"/>
  <c r="BE131"/>
  <c r="BE132"/>
  <c r="BE139"/>
  <c r="BE105"/>
  <c r="BE135"/>
  <c r="BE136"/>
  <c i="3" r="J56"/>
  <c i="2" r="J94"/>
  <c r="J65"/>
  <c i="3" r="E50"/>
  <c r="BE131"/>
  <c r="BE135"/>
  <c r="BE150"/>
  <c r="BE93"/>
  <c r="BE115"/>
  <c r="BE111"/>
  <c r="BE145"/>
  <c r="BE168"/>
  <c r="F59"/>
  <c r="BE119"/>
  <c r="BE143"/>
  <c r="BE171"/>
  <c r="BE182"/>
  <c r="BE188"/>
  <c r="BE196"/>
  <c r="BE144"/>
  <c r="BE194"/>
  <c r="BE105"/>
  <c r="BE137"/>
  <c r="BE147"/>
  <c r="BE155"/>
  <c r="BE158"/>
  <c r="BE179"/>
  <c r="BE98"/>
  <c r="BE103"/>
  <c r="BE127"/>
  <c r="BE190"/>
  <c r="BE133"/>
  <c r="BE174"/>
  <c r="BE100"/>
  <c r="BE124"/>
  <c r="BE142"/>
  <c r="BE161"/>
  <c r="BE109"/>
  <c i="1" r="BB56"/>
  <c i="2" r="BE305"/>
  <c r="BE316"/>
  <c r="F59"/>
  <c r="J86"/>
  <c r="BE129"/>
  <c r="BE138"/>
  <c r="BE143"/>
  <c r="BE219"/>
  <c r="BE226"/>
  <c r="BE227"/>
  <c r="BE230"/>
  <c r="BE235"/>
  <c r="BE237"/>
  <c r="BE242"/>
  <c r="BE245"/>
  <c r="BE247"/>
  <c r="BE257"/>
  <c r="BE297"/>
  <c r="BE307"/>
  <c r="BE309"/>
  <c r="BE313"/>
  <c i="1" r="BC56"/>
  <c r="AW56"/>
  <c i="2" r="BE105"/>
  <c r="BE119"/>
  <c r="BE132"/>
  <c r="BE158"/>
  <c r="BE172"/>
  <c r="BE177"/>
  <c r="BE184"/>
  <c r="BE211"/>
  <c r="BE223"/>
  <c r="BE232"/>
  <c r="BE240"/>
  <c r="BE291"/>
  <c r="BE295"/>
  <c r="BE311"/>
  <c i="1" r="BA56"/>
  <c i="2" r="BE95"/>
  <c r="BE99"/>
  <c r="BE110"/>
  <c r="BE156"/>
  <c r="BE170"/>
  <c r="BE188"/>
  <c r="BE192"/>
  <c r="BE254"/>
  <c r="BE260"/>
  <c r="BE265"/>
  <c r="BE268"/>
  <c r="BE270"/>
  <c r="BE272"/>
  <c r="BE276"/>
  <c r="BE279"/>
  <c r="BE288"/>
  <c r="BE299"/>
  <c r="E50"/>
  <c r="BE113"/>
  <c r="BE116"/>
  <c r="BE124"/>
  <c r="BE135"/>
  <c r="BE146"/>
  <c r="BE148"/>
  <c r="BE152"/>
  <c r="BE154"/>
  <c r="BE160"/>
  <c r="BE168"/>
  <c r="BE174"/>
  <c r="BE190"/>
  <c r="BE195"/>
  <c r="BE200"/>
  <c r="BE202"/>
  <c r="BE204"/>
  <c r="BE216"/>
  <c r="BE301"/>
  <c i="1" r="BD56"/>
  <c r="AS54"/>
  <c i="4" r="F35"/>
  <c i="1" r="BB58"/>
  <c i="3" r="F39"/>
  <c i="1" r="BD57"/>
  <c r="BD55"/>
  <c i="3" r="F38"/>
  <c i="1" r="BC57"/>
  <c r="BC55"/>
  <c r="AY55"/>
  <c i="3" r="F36"/>
  <c i="1" r="BA57"/>
  <c r="BA55"/>
  <c r="AW55"/>
  <c i="3" r="J36"/>
  <c i="1" r="AW57"/>
  <c i="4" r="J34"/>
  <c i="1" r="AW58"/>
  <c i="4" r="F34"/>
  <c i="1" r="BA58"/>
  <c i="4" r="F36"/>
  <c i="1" r="BC58"/>
  <c i="4" r="F37"/>
  <c i="1" r="BD58"/>
  <c i="3" r="F37"/>
  <c i="1" r="BB57"/>
  <c r="BB55"/>
  <c r="AX55"/>
  <c i="4" l="1" r="P100"/>
  <c i="3" r="R91"/>
  <c r="R90"/>
  <c i="4" r="T100"/>
  <c i="3" r="BK91"/>
  <c r="J91"/>
  <c r="J64"/>
  <c i="4" r="P87"/>
  <c i="1" r="AU58"/>
  <c i="4" r="R100"/>
  <c i="2" r="T93"/>
  <c r="T92"/>
  <c i="3" r="P91"/>
  <c r="P90"/>
  <c i="1" r="AU57"/>
  <c i="3" r="T91"/>
  <c r="T90"/>
  <c i="2" r="R93"/>
  <c r="R92"/>
  <c i="4" r="T87"/>
  <c r="R87"/>
  <c i="2" r="BK93"/>
  <c r="BK92"/>
  <c r="J92"/>
  <c r="J63"/>
  <c i="4" r="BK100"/>
  <c r="J100"/>
  <c r="J63"/>
  <c r="BK88"/>
  <c r="J88"/>
  <c r="J60"/>
  <c i="1" r="AU55"/>
  <c r="AU54"/>
  <c i="4" r="F33"/>
  <c i="1" r="AZ58"/>
  <c i="3" r="F35"/>
  <c i="1" r="AZ57"/>
  <c r="BB54"/>
  <c r="W31"/>
  <c r="BD54"/>
  <c r="W33"/>
  <c i="3" r="J35"/>
  <c i="1" r="AV57"/>
  <c r="AT57"/>
  <c i="4" r="J33"/>
  <c i="1" r="AV58"/>
  <c r="AT58"/>
  <c i="2" r="J35"/>
  <c i="1" r="AV56"/>
  <c r="AT56"/>
  <c i="2" r="F35"/>
  <c i="1" r="AZ56"/>
  <c r="BC54"/>
  <c r="W32"/>
  <c r="BA54"/>
  <c r="W30"/>
  <c i="4" l="1" r="BK87"/>
  <c r="J87"/>
  <c r="J59"/>
  <c i="2" r="J93"/>
  <c r="J64"/>
  <c i="3" r="BK90"/>
  <c r="J90"/>
  <c r="J63"/>
  <c i="1" r="AX54"/>
  <c r="AY54"/>
  <c i="2" r="J32"/>
  <c i="1" r="AG56"/>
  <c r="AW54"/>
  <c r="AK30"/>
  <c r="AZ55"/>
  <c i="2" l="1" r="J41"/>
  <c i="1" r="AN56"/>
  <c r="AZ54"/>
  <c r="W29"/>
  <c i="3" r="J32"/>
  <c i="1" r="AG57"/>
  <c r="AG55"/>
  <c r="AV55"/>
  <c r="AT55"/>
  <c r="AN55"/>
  <c i="4" r="J30"/>
  <c i="1" r="AG58"/>
  <c l="1" r="AN57"/>
  <c i="4" r="J39"/>
  <c i="3" r="J41"/>
  <c i="1" r="AN58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<sst xmlns="http://schemas.openxmlformats.org/spreadsheetml/2006/main">
  <si>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</si>
  <si>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</si>
  <si>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</si>
  <si>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</si>
  <si>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</si>
  <si>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{03f30b4f-4619-4c0f-b400-5be088e79a46}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</si>
  <si>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</si>
  <si>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</si>
  <si>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</si>
  <si>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</si>
  <si>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</si>
  <si>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</si>
  <si>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</si>
  <si>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</si>
  <si>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24b_11_1e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</si>
  <si>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</si>
  <si>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</si>
  <si>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Řešení cykl.dopravy v úseku přejezd a přechod u ul.Staré přes ul.Opavskou – přechod a přejezd u ul.Mikulášské_1.etapa</t>
  </si>
  <si>
    <t>KSO:</t>
  </si>
  <si>
    <t/>
  </si>
  <si>
    <t>CC-CZ:</t>
  </si>
  <si>
    <t>Místo:</t>
  </si>
  <si>
    <t>ul. Stará,ul. Opavská</t>
  </si>
  <si>
    <t>Datum:</t>
  </si>
  <si>
    <t>26. 8. 2024</t>
  </si>
  <si>
    <t>Zadavatel:</t>
  </si>
  <si>
    <t>IČ:</t>
  </si>
  <si>
    <t>Město Krnov, Hlavní náměstí 96/1, 794 01 Krnov</t>
  </si>
  <si>
    <t>DIČ:</t>
  </si>
  <si>
    <t>Uchazeč:</t>
  </si>
  <si>
    <t>Vyplň údaj</t>
  </si>
  <si>
    <t>Projektant:</t>
  </si>
  <si>
    <t>PUDIS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</si>
  <si>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</si>
  <si>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</si>
  <si>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</si>
  <si>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</si>
  <si>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</si>
  <si>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</si>
  <si>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</si>
  <si>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</si>
  <si>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</si>
  <si>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</si>
  <si>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</si>
  <si>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</si>
  <si>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</si>
  <si>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</si>
  <si>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</si>
  <si>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</si>
  <si>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</si>
  <si>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</si>
  <si>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</si>
  <si>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</si>
  <si>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</si>
  <si>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</si>
  <si>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</si>
  <si>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</si>
  <si>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</si>
  <si>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</si>
  <si>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</si>
  <si>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</si>
  <si>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</si>
  <si>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</si>
  <si>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</si>
  <si>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</si>
  <si>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</si>
  <si>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</si>
  <si>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</si>
  <si>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</si>
  <si>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</si>
  <si>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</si>
  <si>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</si>
  <si>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</si>
  <si>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</si>
  <si>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</si>
  <si>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</si>
  <si>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Zpevněné plochy</t>
  </si>
  <si>
    <t>STA</t>
  </si>
  <si>
    <t>1</t>
  </si>
  <si>
    <t>{f6c21c1d-4a93-478f-b014-93b235c8ffdd}</t>
  </si>
  <si>
    <t>2</t>
  </si>
  <si>
    <t>/</t>
  </si>
  <si>
    <t>SO 101.1</t>
  </si>
  <si>
    <t>Soupis</t>
  </si>
  <si>
    <t>{2d1c4d2d-93fb-4ae0-bd32-a7015a6a5b2e}</t>
  </si>
  <si>
    <t>SO 101.3</t>
  </si>
  <si>
    <t>Dopravní značení</t>
  </si>
  <si>
    <t>{0160893d-b0d4-4f41-9e9b-12c415066f54}</t>
  </si>
  <si>
    <t>VRN</t>
  </si>
  <si>
    <t>Vedlejší rozpočtové náklady</t>
  </si>
  <si>
    <t>{4789f1ec-fdc5-4144-a582-7f8f21ed5eb2}</t>
  </si>
  <si>
    <t>KRYCÍ LIST SOUPISU PRACÍ</t>
  </si>
  <si>
    <t>Objekt:</t>
  </si>
  <si>
    <t>SO 101 - Zpevněné plochy</t>
  </si>
  <si>
    <t>Soupis:</t>
  </si>
  <si>
    <t>SO 101.1 -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</si>
  <si>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</si>
  <si>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</si>
  <si>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</si>
  <si>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</si>
  <si>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</si>
  <si>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</si>
  <si>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</si>
  <si>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</si>
  <si>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</si>
  <si>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</si>
  <si>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</si>
  <si>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</si>
  <si>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</si>
  <si>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</si>
  <si>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</si>
  <si>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</si>
  <si>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</si>
  <si>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</si>
  <si>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</si>
  <si>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</si>
  <si>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</si>
  <si>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</si>
  <si>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</si>
  <si>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</si>
  <si>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</si>
  <si>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</si>
  <si>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</si>
  <si>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</si>
  <si>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</si>
  <si>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111151111</t>
  </si>
  <si>
    <t>Pokosení trávníku při souvislé ploše do 1000 m2 parterového v rovině nebo svahu do 1:5</t>
  </si>
  <si>
    <t>m2</t>
  </si>
  <si>
    <t>CS ÚRS 2024 02</t>
  </si>
  <si>
    <t>4</t>
  </si>
  <si>
    <t>-54044936</t>
  </si>
  <si>
    <t>Online PSC</t>
  </si>
  <si>
    <t>https://podminky.urs.cz/item/CS_URS_2024_02/111151111</t>
  </si>
  <si>
    <t>P</t>
  </si>
  <si>
    <t>Poznámka k položce:_x000d_
Zatravnění terénu (první pokos osetých ploch).</t>
  </si>
  <si>
    <t>VV</t>
  </si>
  <si>
    <t>"Ohumusování (v ostrůvku, podél obrub)" 116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</si>
  <si>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</si>
  <si>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</si>
  <si>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-244623782</t>
  </si>
  <si>
    <t>https://podminky.urs.cz/item/CS_URS_2024_02/113106123</t>
  </si>
  <si>
    <t>"Demolice chodníků – dlažba (+ celá konstrukce) v tl. 250mm"162</t>
  </si>
  <si>
    <t>"Demolice chodníků – dlažba (+ lože) v tl. 90mm"5</t>
  </si>
  <si>
    <t>"Konstrukce předlažby s využitím stávající dlažby "10</t>
  </si>
  <si>
    <t>Součet</t>
  </si>
  <si>
    <t>3</t>
  </si>
  <si>
    <t>113107151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</si>
  <si>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</si>
  <si>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-1228693875</t>
  </si>
  <si>
    <t>https://podminky.urs.cz/item/CS_URS_2024_02/113107151</t>
  </si>
  <si>
    <t>113107153</t>
  </si>
  <si>
    <t>Odstranění podkladů nebo krytů strojně plochy jednotlivě přes 50 m2 do 200 m2 s přemístěním hmot na skládku na vzdálenost do 20 m nebo s naložením na dopravní prostředek z kameniva těženého, o tl. vrstvy přes 200 do 300 mm</t>
  </si>
  <si>
    <t>787109513</t>
  </si>
  <si>
    <t>https://podminky.urs.cz/item/CS_URS_2024_02/113107153</t>
  </si>
  <si>
    <t>"Demolice vozovky – štěrkové vrstvy 300mm"54</t>
  </si>
  <si>
    <t>5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</si>
  <si>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</si>
  <si>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</si>
  <si>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1458228524</t>
  </si>
  <si>
    <t>https://podminky.urs.cz/item/CS_URS_2024_02/113107162</t>
  </si>
  <si>
    <t>6</t>
  </si>
  <si>
    <t>113154512</t>
  </si>
  <si>
    <t>Frézování živičného podkladu nebo krytu s naložením hmot na dopravní prostředek plochy do 500 m2 pruhu šířky do 0,5 m, tloušťky vrstvy 40 mm</t>
  </si>
  <si>
    <t>1660472784</t>
  </si>
  <si>
    <t>https://podminky.urs.cz/item/CS_URS_2024_02/113154512</t>
  </si>
  <si>
    <t>"Frézování vozovky – asfalt 40mm"302</t>
  </si>
  <si>
    <t>7</t>
  </si>
  <si>
    <t>113154518</t>
  </si>
  <si>
    <t>Frézování živičného podkladu nebo krytu s naložením hmot na dopravní prostředek plochy do 500 m2 pruhu šířky do 0,5 m, tloušťky vrstvy 100 mm</t>
  </si>
  <si>
    <t>-2128604883</t>
  </si>
  <si>
    <t>https://podminky.urs.cz/item/CS_URS_2024_02/113154518</t>
  </si>
  <si>
    <t>"Frézování vozovky – asfalt 70mm"72</t>
  </si>
  <si>
    <t>"Demolice vozovky – asfalt 100mm"36</t>
  </si>
  <si>
    <t>8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</si>
  <si>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</si>
  <si>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</si>
  <si>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</si>
  <si>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-1248614960</t>
  </si>
  <si>
    <t>https://podminky.urs.cz/item/CS_URS_2024_02/113201112</t>
  </si>
  <si>
    <t>"Demolice obrub betonových"115</t>
  </si>
  <si>
    <t>"Stáv. OP 3 – znovuosazení (vytrhání stávajících, očištění a znovuosazení)"3</t>
  </si>
  <si>
    <t>9</t>
  </si>
  <si>
    <t>113202111</t>
  </si>
  <si>
    <t>Vytrhání obrub s vybouráním lože, s přemístěním hmot na skládku na vzdálenost do 3 m nebo s naložením na dopravní prostředek z krajníků nebo obrubníků stojatých</t>
  </si>
  <si>
    <t>1253054971</t>
  </si>
  <si>
    <t>https://podminky.urs.cz/item/CS_URS_2024_02/113202111</t>
  </si>
  <si>
    <t>"Demolice betonové přídlažby"112</t>
  </si>
  <si>
    <t>10</t>
  </si>
  <si>
    <t>121151113</t>
  </si>
  <si>
    <t>Sejmutí ornice strojně při souvislé ploše přes 100 do 500 m2, tl. vrstvy do 200 mm</t>
  </si>
  <si>
    <t>1534728272</t>
  </si>
  <si>
    <t>https://podminky.urs.cz/item/CS_URS_2024_02/121151113</t>
  </si>
  <si>
    <t>"Odhumusování"4</t>
  </si>
  <si>
    <t>11</t>
  </si>
  <si>
    <t>122452205</t>
  </si>
  <si>
    <t>Odkopávky a prokopávky nezapažené pro silnice a dálnice strojně v hornině třídy těžitelnosti II přes 500 do 1 000 m3</t>
  </si>
  <si>
    <t>m3</t>
  </si>
  <si>
    <t>1028135023</t>
  </si>
  <si>
    <t>https://podminky.urs.cz/item/CS_URS_2024_02/122452205</t>
  </si>
  <si>
    <t>"Konstrukce vozovky silnice v místě rozšíření ostrůvku - nová plocha"4*0,51</t>
  </si>
  <si>
    <t>12</t>
  </si>
  <si>
    <t>129001101</t>
  </si>
  <si>
    <t>Příplatek k cenám vykopávek za ztížení vykopávky v blízkosti podzemního vedení nebo výbušnin v horninách jakékoliv třídy</t>
  </si>
  <si>
    <t>-1140999238</t>
  </si>
  <si>
    <t>https://podminky.urs.cz/item/CS_URS_2024_02/129001101</t>
  </si>
  <si>
    <t>Poznámka k položce:_x000d_
25% objemu</t>
  </si>
  <si>
    <t>2,04*0,25 'Přepočtené koeficientem množství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</si>
  <si>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</si>
  <si>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</si>
  <si>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</si>
  <si>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2100105844</t>
  </si>
  <si>
    <t>https://podminky.urs.cz/item/CS_URS_2024_02/162751117</t>
  </si>
  <si>
    <t>Poznámka k položce:_x000d_
Odvoz na skládku.</t>
  </si>
  <si>
    <t>14</t>
  </si>
  <si>
    <t>167151111</t>
  </si>
  <si>
    <t>Nakládání, skládání a překládání neulehlého výkopku nebo sypaniny strojně nakládání, množství přes 100 m3, z hornin třídy těžitelnosti I, skupiny 1 až 3</t>
  </si>
  <si>
    <t>1665805926</t>
  </si>
  <si>
    <t>https://podminky.urs.cz/item/CS_URS_2024_02/167151111</t>
  </si>
  <si>
    <t>171201231</t>
  </si>
  <si>
    <t>Poplatek za uložení stavebního odpadu na recyklační skládce (skládkovné) zeminy a kamení zatříděného do Katalogu odpadů pod kódem 17 05 04</t>
  </si>
  <si>
    <t>t</t>
  </si>
  <si>
    <t>1242064298</t>
  </si>
  <si>
    <t>https://podminky.urs.cz/item/CS_URS_2024_02/171201231</t>
  </si>
  <si>
    <t>Poznámka k položce:_x000d_
Koeficient 1,9 pro přepočet m3 na t.</t>
  </si>
  <si>
    <t>2,04*1,9 'Přepočtené koeficientem množství</t>
  </si>
  <si>
    <t>16</t>
  </si>
  <si>
    <t>171251201</t>
  </si>
  <si>
    <t>Uložení sypaniny na skládky nebo meziskládky bez hutnění s upravením uložené sypaniny do předepsaného tvaru</t>
  </si>
  <si>
    <t>-1639462748</t>
  </si>
  <si>
    <t>https://podminky.urs.cz/item/CS_URS_2024_02/171251201</t>
  </si>
  <si>
    <t>17</t>
  </si>
  <si>
    <t>181351103</t>
  </si>
  <si>
    <t>Rozprostření a urovnání ornice v rovině nebo ve svahu sklonu do 1:5 strojně při souvislé ploše přes 100 do 500 m2, tl. vrstvy do 200 mm</t>
  </si>
  <si>
    <t>1955041103</t>
  </si>
  <si>
    <t>https://podminky.urs.cz/item/CS_URS_2024_02/181351103</t>
  </si>
  <si>
    <t>18</t>
  </si>
  <si>
    <t>180405114</t>
  </si>
  <si>
    <t>Založení trávníků ve vegetačních dlaždicích nebo prefabrikátech výsevem směsi substrátu a semene v rovině nebo na svahu do 1:5</t>
  </si>
  <si>
    <t>537747280</t>
  </si>
  <si>
    <t>https://podminky.urs.cz/item/CS_URS_2024_02/180405114</t>
  </si>
  <si>
    <t>19</t>
  </si>
  <si>
    <t>M</t>
  </si>
  <si>
    <t>00572100</t>
  </si>
  <si>
    <t>osivo jetelotráva intenzivní víceletá</t>
  </si>
  <si>
    <t>kg</t>
  </si>
  <si>
    <t>-923161137</t>
  </si>
  <si>
    <t>116*0,05 'Přepočtené koeficientem množství</t>
  </si>
  <si>
    <t>20</t>
  </si>
  <si>
    <t>181951112</t>
  </si>
  <si>
    <t>Úprava pláně vyrovnáním výškových rozdílů strojně v hornině třídy těžitelnosti I, skupiny 1 až 3 se zhutněním</t>
  </si>
  <si>
    <t>-1004201949</t>
  </si>
  <si>
    <t>https://podminky.urs.cz/item/CS_URS_2024_02/181951112</t>
  </si>
  <si>
    <t>"Konstrukce cyklistické stezky ze zámkové dlažby (celá konstrukce)"3</t>
  </si>
  <si>
    <t>"Konstrukce cyklistické stezky ze zámkové dlažby"5</t>
  </si>
  <si>
    <t>"Konstrukce reliéfní červené zámkové dlažby"2</t>
  </si>
  <si>
    <t>"Konstrukce vozovky silnice v místě rozšíření ostrůvku"54</t>
  </si>
  <si>
    <t>182303111</t>
  </si>
  <si>
    <t>Doplnění zeminy nebo substrátu na travnatých plochách tloušťky do 50 mm v rovině nebo na svahu do 1:5</t>
  </si>
  <si>
    <t>-1982775397</t>
  </si>
  <si>
    <t>https://podminky.urs.cz/item/CS_URS_2024_02/182303111</t>
  </si>
  <si>
    <t>22</t>
  </si>
  <si>
    <t>10371500</t>
  </si>
  <si>
    <t>substrát pro trávníky VL</t>
  </si>
  <si>
    <t>1926167121</t>
  </si>
  <si>
    <t>116*0,15 'Přepočtené koeficientem množství</t>
  </si>
  <si>
    <t>23</t>
  </si>
  <si>
    <t>185803111</t>
  </si>
  <si>
    <t>Ošetření trávníku jednorázové v rovině nebo na svahu do 1:5</t>
  </si>
  <si>
    <t>-1979734122</t>
  </si>
  <si>
    <t>https://podminky.urs.cz/item/CS_URS_2024_02/185803111</t>
  </si>
  <si>
    <t>24</t>
  </si>
  <si>
    <t>185803211</t>
  </si>
  <si>
    <t>Uválcování trávníku v rovině nebo na svahu do 1:5</t>
  </si>
  <si>
    <t>1711393398</t>
  </si>
  <si>
    <t>https://podminky.urs.cz/item/CS_URS_2024_02/185803211</t>
  </si>
  <si>
    <t>Komunikace pozemní</t>
  </si>
  <si>
    <t>25</t>
  </si>
  <si>
    <t>564201011</t>
  </si>
  <si>
    <t>Podklad nebo podsyp ze štěrkopísku ŠP s rozprostřením, vlhčením a zhutněním plochy jednotlivě do 100 m2, po zhutnění tl. 40 mm</t>
  </si>
  <si>
    <t>2061187383</t>
  </si>
  <si>
    <t>https://podminky.urs.cz/item/CS_URS_2024_02/564201011</t>
  </si>
  <si>
    <t>26</t>
  </si>
  <si>
    <t>564851011.A</t>
  </si>
  <si>
    <t>Podklad ze štěrkodrti ŠDA s rozprostřením a zhutněním plochy jednotlivě do 100 m2, po zhutnění tl. 150 mm</t>
  </si>
  <si>
    <t>na podkladě CS ÚRS</t>
  </si>
  <si>
    <t>2044577351</t>
  </si>
  <si>
    <t>"Konstrukce vozovky silnice v místě rozšíření ostrůvku (štěrkodrť)"54</t>
  </si>
  <si>
    <t>"Konstrukce vozovky silnice v místě rozšíření ostrůvku (štěrkodrť na upravenou pláň)"54</t>
  </si>
  <si>
    <t>27</t>
  </si>
  <si>
    <t>564851011.B</t>
  </si>
  <si>
    <t>Podklad ze štěrkodrti ŠDB s rozprostřením a zhutněním plochy jednotlivě do 100 m2, po zhutnění tl. 150 mm</t>
  </si>
  <si>
    <t>1337996558</t>
  </si>
  <si>
    <t>28</t>
  </si>
  <si>
    <t>565176101.R</t>
  </si>
  <si>
    <t>Asfaltový beton vrstva podkladní ACP 22+ (obalované kamenivo hrubozrnné - OKH) s rozprostřením a zhutněním v pruhu šířky do 1,5 m, po zhutnění tl. 100 mm</t>
  </si>
  <si>
    <t>-813542278</t>
  </si>
  <si>
    <t>"Konstrukce vozovky silnice v místě rozšíření ostrůvku"89</t>
  </si>
  <si>
    <t>29</t>
  </si>
  <si>
    <t>573191111</t>
  </si>
  <si>
    <t>Postřik infiltrační kationaktivní emulzí v množství 1,00 kg/m2</t>
  </si>
  <si>
    <t>585697077</t>
  </si>
  <si>
    <t>https://podminky.urs.cz/item/CS_URS_2024_02/573191111</t>
  </si>
  <si>
    <t>"Konstrukce vozovky silnice v místě rozšíření ostrůvku"125</t>
  </si>
  <si>
    <t>30</t>
  </si>
  <si>
    <t>573231107</t>
  </si>
  <si>
    <t>Postřik spojovací PS bez posypu kamenivem ze silniční emulze, v množství 0,40 kg/m2</t>
  </si>
  <si>
    <t>688342031</t>
  </si>
  <si>
    <t>https://podminky.urs.cz/item/CS_URS_2024_02/573231107</t>
  </si>
  <si>
    <t>"Konstrukce vozovky silnice v místě rozšíření ostrůvku"356</t>
  </si>
  <si>
    <t>31</t>
  </si>
  <si>
    <t>577134031.R</t>
  </si>
  <si>
    <t>Asfaltový beton vrstva obrusná ACO 11+ (ABS) s rozprostřením a se zhutněním z modifikovaného asfaltu v pruhu šířky do 1,5 m, po zhutnění tl. 40 mm</t>
  </si>
  <si>
    <t>-36286212</t>
  </si>
  <si>
    <t>32</t>
  </si>
  <si>
    <t>577165032.R</t>
  </si>
  <si>
    <t>Asfaltový beton vrstva ložní ACL 16+ (ABH) s rozprostřením a zhutněním z modifikovaného asfaltu v pruhu šířky do 1,5 m, po zhutnění tl. 70 mm</t>
  </si>
  <si>
    <t>-719903330</t>
  </si>
  <si>
    <t>33</t>
  </si>
  <si>
    <t>596211132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</si>
  <si>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C, pro plochy přes 100 do 300 m2</t>
  </si>
  <si>
    <t>-114051068</t>
  </si>
  <si>
    <t>https://podminky.urs.cz/item/CS_URS_2024_02/596211132</t>
  </si>
  <si>
    <t>34</t>
  </si>
  <si>
    <t>59245263</t>
  </si>
  <si>
    <t>dlažba skladebná betonová 200x200mm tl 60mm barevná</t>
  </si>
  <si>
    <t>-1529553404</t>
  </si>
  <si>
    <t>8*1,1 'Přepočtené koeficientem množství</t>
  </si>
  <si>
    <t>35</t>
  </si>
  <si>
    <t>59245006</t>
  </si>
  <si>
    <t>dlažba pro nevidomé betonová 200x100mm tl 60mm barevná</t>
  </si>
  <si>
    <t>-465258730</t>
  </si>
  <si>
    <t>2*1,1 'Přepočtené koeficientem množství</t>
  </si>
  <si>
    <t>36</t>
  </si>
  <si>
    <t>596991113</t>
  </si>
  <si>
    <t>Řezání betonové, kameninové nebo kamenné dlažby do oblouku tloušťky dlažby přes 80 do 100 mm</t>
  </si>
  <si>
    <t>-697543899</t>
  </si>
  <si>
    <t>https://podminky.urs.cz/item/CS_URS_2024_02/596991113</t>
  </si>
  <si>
    <t>"Řezání spáry v dlažbě"7</t>
  </si>
  <si>
    <t>Trubní vedení</t>
  </si>
  <si>
    <t>37</t>
  </si>
  <si>
    <t>899132122</t>
  </si>
  <si>
    <t>Výměna (výšková úprava) poklopu kanalizačního s rámem pevným s ošetřením podkladních vrstev hloubky přes 25 cm</t>
  </si>
  <si>
    <t>kus</t>
  </si>
  <si>
    <t>-1561580881</t>
  </si>
  <si>
    <t>https://podminky.urs.cz/item/CS_URS_2024_02/899132122</t>
  </si>
  <si>
    <t>"Výšková úprava šachty"1</t>
  </si>
  <si>
    <t>38</t>
  </si>
  <si>
    <t>55241030</t>
  </si>
  <si>
    <t>poklop šachtový litinový kruhový DN 600 bez ventilace tř D400 pro intenzivní provoz</t>
  </si>
  <si>
    <t>1516219219</t>
  </si>
  <si>
    <t>39</t>
  </si>
  <si>
    <t>899132212</t>
  </si>
  <si>
    <t>Výměna (výšková úprava) poklopu vodovodního samonivelačního nebo pevného šoupátkového</t>
  </si>
  <si>
    <t>-250450634</t>
  </si>
  <si>
    <t>https://podminky.urs.cz/item/CS_URS_2024_02/899132212</t>
  </si>
  <si>
    <t>"Výšková úprava šoupěte"1</t>
  </si>
  <si>
    <t>40</t>
  </si>
  <si>
    <t>55241104</t>
  </si>
  <si>
    <t>poklop šoupátkový litinový bez ventilace tř D400 v samonivelačním rámu</t>
  </si>
  <si>
    <t>-50242554</t>
  </si>
  <si>
    <t>Ostatní konstrukce a práce, bourání</t>
  </si>
  <si>
    <t>41</t>
  </si>
  <si>
    <t>912521121</t>
  </si>
  <si>
    <t>Montáž dopravního knoflíku zapuštěného do obrubníku</t>
  </si>
  <si>
    <t>1866563439</t>
  </si>
  <si>
    <t>https://podminky.urs.cz/item/CS_URS_2024_02/912521121</t>
  </si>
  <si>
    <t>"Všesměrová oka – použijí se stávající (montáž)"55</t>
  </si>
  <si>
    <t>42</t>
  </si>
  <si>
    <t>56288005</t>
  </si>
  <si>
    <t>knoflík trvalý zafrézovaný pro dopravní značení</t>
  </si>
  <si>
    <t>-1350791621</t>
  </si>
  <si>
    <t>"Všesměrová oka – použijí se stávající + nové za poškozené"15</t>
  </si>
  <si>
    <t>43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</si>
  <si>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</si>
  <si>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</si>
  <si>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379651059</t>
  </si>
  <si>
    <t>https://podminky.urs.cz/item/CS_URS_2024_02/916111123</t>
  </si>
  <si>
    <t>"Dvojřádek z ŽK"102*2</t>
  </si>
  <si>
    <t>44</t>
  </si>
  <si>
    <t>58381015</t>
  </si>
  <si>
    <t>kostka řezanoštípaná dlažební žula 10x10x10cm</t>
  </si>
  <si>
    <t>-2129736854</t>
  </si>
  <si>
    <t>204*0,12 'Přepočtené koeficientem množství</t>
  </si>
  <si>
    <t>45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</si>
  <si>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</si>
  <si>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</si>
  <si>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1161826207</t>
  </si>
  <si>
    <t>https://podminky.urs.cz/item/CS_URS_2024_02/916231213</t>
  </si>
  <si>
    <t>"betonový obrubník 50/200 mm"4</t>
  </si>
  <si>
    <t>46</t>
  </si>
  <si>
    <t>59217060</t>
  </si>
  <si>
    <t>obrubník parkový betonový 1000x50x200mm přírodní</t>
  </si>
  <si>
    <t>-961575349</t>
  </si>
  <si>
    <t>4*1,05 'Přepočtené koeficientem množství</t>
  </si>
  <si>
    <t>47</t>
  </si>
  <si>
    <t>916241213</t>
  </si>
  <si>
    <t>Osazení obrubníku kamenného se zřízením lože, s vyplněním a zatřením spár cementovou maltou stojatého s boční opěrou z betonu prostého, do lože z betonu prostého</t>
  </si>
  <si>
    <t>-1984898209</t>
  </si>
  <si>
    <t>https://podminky.urs.cz/item/CS_URS_2024_02/916241213</t>
  </si>
  <si>
    <t>"OP 3 – znovuosazení (vytrhání stávajících, očištění a znovuosazení)"3</t>
  </si>
  <si>
    <t>"OP 4 200/250"102</t>
  </si>
  <si>
    <t>"OP 4 200/250 - poloměr 0,5m"1,5</t>
  </si>
  <si>
    <t>"OP 4 200/250 - poloměr 0,76m"2,5</t>
  </si>
  <si>
    <t>48</t>
  </si>
  <si>
    <t>58380004</t>
  </si>
  <si>
    <t>obrubník kamenný žulový přímý 1000x250x200mm</t>
  </si>
  <si>
    <t>-133155351</t>
  </si>
  <si>
    <t>"OP 3 – znovuosazení (vytrhání stávajících, očištění a znovuosazení - výměna za poškozené)"1</t>
  </si>
  <si>
    <t>1*1,05 'Přepočtené koeficientem množství</t>
  </si>
  <si>
    <t>49</t>
  </si>
  <si>
    <t>58380005</t>
  </si>
  <si>
    <t>obrubník kamenný žulový přímý 1000x200x250mm</t>
  </si>
  <si>
    <t>328701897</t>
  </si>
  <si>
    <t>102*1,05 'Přepočtené koeficientem množství</t>
  </si>
  <si>
    <t>50</t>
  </si>
  <si>
    <t>58380416</t>
  </si>
  <si>
    <t>obrubník kamenný žulový obloukový R 0,5-1m 200x250mm</t>
  </si>
  <si>
    <t>121525573</t>
  </si>
  <si>
    <t>51</t>
  </si>
  <si>
    <t>919121233</t>
  </si>
  <si>
    <t>Utěsnění dilatačních spár zálivkou za studena v cementobetonovém nebo živičném krytu včetně adhezního nátěru bez těsnicího profilu pod zálivkou, pro komůrky šířky 20 mm, hloubky 40 mm</t>
  </si>
  <si>
    <t>-1467362896</t>
  </si>
  <si>
    <t>https://podminky.urs.cz/item/CS_URS_2024_02/919121233</t>
  </si>
  <si>
    <t>"Řezání spáry v asfaltu + zálivka"74</t>
  </si>
  <si>
    <t>52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</si>
  <si>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</si>
  <si>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</si>
  <si>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-604135914</t>
  </si>
  <si>
    <t>https://podminky.urs.cz/item/CS_URS_2024_02/919732211</t>
  </si>
  <si>
    <t>53</t>
  </si>
  <si>
    <t>919735113</t>
  </si>
  <si>
    <t>Řezání stávajícího živičného krytu nebo podkladu hloubky přes 100 do 150 mm</t>
  </si>
  <si>
    <t>1266147155</t>
  </si>
  <si>
    <t>https://podminky.urs.cz/item/CS_URS_2024_02/919735113</t>
  </si>
  <si>
    <t>54</t>
  </si>
  <si>
    <t>919748111</t>
  </si>
  <si>
    <t>Provedení postřiku cementobetonového krytu nebo podkladu ochrannou emulzí</t>
  </si>
  <si>
    <t>-779979009</t>
  </si>
  <si>
    <t>https://podminky.urs.cz/item/CS_URS_2024_02/919748111</t>
  </si>
  <si>
    <t>Poznámka k položce:_x000d_
Spojovací postřik po odřezání stáv. komunikace, 10kg/m2.</t>
  </si>
  <si>
    <t>74*0,2 'Přepočtené koeficientem množství</t>
  </si>
  <si>
    <t>55</t>
  </si>
  <si>
    <t>111625530</t>
  </si>
  <si>
    <t>emulze asfaltová rychleštěpná pro tryskové vysprávky</t>
  </si>
  <si>
    <t>-1238000827</t>
  </si>
  <si>
    <t>74*0,002 'Přepočtené koeficientem množství</t>
  </si>
  <si>
    <t>56</t>
  </si>
  <si>
    <t>939291013</t>
  </si>
  <si>
    <t>Obetonování konstrukcí pozemních komunikací z betonu prostého bez zvláštních nároků na prostředí tř. C 20/25</t>
  </si>
  <si>
    <t>963031275</t>
  </si>
  <si>
    <t>https://podminky.urs.cz/item/CS_URS_2024_02/939291013</t>
  </si>
  <si>
    <t>"Dvojřádek z ŽK"(102*2)*0,25*0,2</t>
  </si>
  <si>
    <t>"betonový obrubník 50/200 mm"4*0,25*0,2</t>
  </si>
  <si>
    <t>"OP 3 – znovuosazení (vytrhání stávajících, očištění a znovuosazení)"3*0,25*0,35</t>
  </si>
  <si>
    <t>"OP 4 200/250"102*0,25*0,35</t>
  </si>
  <si>
    <t>"OP 4 200/250 - poloměr 0,5m"1,5*0,25*0,35</t>
  </si>
  <si>
    <t>"OP 4 200/250 - poloměr 0,76m"2,5*0,25*0,35</t>
  </si>
  <si>
    <t>57</t>
  </si>
  <si>
    <t>966006412</t>
  </si>
  <si>
    <t>Odstranění dopravního knoflíku s odklizením materiálu na vzdálenost do 20 m nebo s naložením na dopravní prostředek zapuštěného</t>
  </si>
  <si>
    <t>-1801067337</t>
  </si>
  <si>
    <t>https://podminky.urs.cz/item/CS_URS_2024_02/966006412</t>
  </si>
  <si>
    <t>"Všesměrová oka – demontáž pro další použití"55</t>
  </si>
  <si>
    <t>58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</si>
  <si>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</si>
  <si>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</si>
  <si>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743550367</t>
  </si>
  <si>
    <t>https://podminky.urs.cz/item/CS_URS_2024_02/979024443</t>
  </si>
  <si>
    <t>997</t>
  </si>
  <si>
    <t>Přesun sutě</t>
  </si>
  <si>
    <t>59</t>
  </si>
  <si>
    <t>997006002</t>
  </si>
  <si>
    <t>Úprava stavebního odpadu třídění strojové</t>
  </si>
  <si>
    <t>-1537055860</t>
  </si>
  <si>
    <t>https://podminky.urs.cz/item/CS_URS_2024_02/997006002</t>
  </si>
  <si>
    <t>60</t>
  </si>
  <si>
    <t>997006006.R01</t>
  </si>
  <si>
    <t>Úprava stavebního odpadu drcení s dopravou na vzdálenost do 100 m a naložením do drtícího zařízení</t>
  </si>
  <si>
    <t>-1504244925</t>
  </si>
  <si>
    <t>Poznámka k položce:_x000d_
Připravenost k opětovnému použití, recyklaci nebo jiným druhům materiálového využití stavebního a demoličního odpadu.</t>
  </si>
  <si>
    <t>61</t>
  </si>
  <si>
    <t>997221551</t>
  </si>
  <si>
    <t>Vodorovná doprava suti bez naložení, ale se složením a s hrubým urovnáním ze sypkých materiálů, na vzdálenost do 1 km</t>
  </si>
  <si>
    <t>483056661</t>
  </si>
  <si>
    <t>https://podminky.urs.cz/item/CS_URS_2024_02/997221551</t>
  </si>
  <si>
    <t>62</t>
  </si>
  <si>
    <t>997221559</t>
  </si>
  <si>
    <t>Vodorovná doprava suti bez naložení, ale se složením a s hrubým urovnáním Příplatek k ceně za každý další započatý 1 km přes 1 km</t>
  </si>
  <si>
    <t>-1812887456</t>
  </si>
  <si>
    <t>https://podminky.urs.cz/item/CS_URS_2024_02/997221559</t>
  </si>
  <si>
    <t>Poznámka k položce:_x000d_
Odvoz na skládku - 10km.</t>
  </si>
  <si>
    <t>260,71*10 'Přepočtené koeficientem množství</t>
  </si>
  <si>
    <t>63</t>
  </si>
  <si>
    <t>997221611</t>
  </si>
  <si>
    <t>Nakládání na dopravní prostředky pro vodorovnou dopravu suti</t>
  </si>
  <si>
    <t>-482333933</t>
  </si>
  <si>
    <t>https://podminky.urs.cz/item/CS_URS_2024_02/997221611</t>
  </si>
  <si>
    <t>64</t>
  </si>
  <si>
    <t>997013871</t>
  </si>
  <si>
    <t>Poplatek za uložení stavebního odpadu na recyklační skládce (skládkovné) směsného stavebního a demoličního zatříděného do Katalogu odpadů pod kódem 17 09 04</t>
  </si>
  <si>
    <t>-195945254</t>
  </si>
  <si>
    <t>https://podminky.urs.cz/item/CS_URS_2024_02/997013871</t>
  </si>
  <si>
    <t>65</t>
  </si>
  <si>
    <t>997221861</t>
  </si>
  <si>
    <t>Poplatek za uložení stavebního odpadu na recyklační skládce (skládkovné) z prostého betonu zatříděného do Katalogu odpadů pod kódem 17 01 01</t>
  </si>
  <si>
    <t>816937439</t>
  </si>
  <si>
    <t>https://podminky.urs.cz/item/CS_URS_2024_02/997221861</t>
  </si>
  <si>
    <t>66</t>
  </si>
  <si>
    <t>997221873</t>
  </si>
  <si>
    <t>2013439507</t>
  </si>
  <si>
    <t>https://podminky.urs.cz/item/CS_URS_2024_02/997221873</t>
  </si>
  <si>
    <t>67</t>
  </si>
  <si>
    <t>997221875</t>
  </si>
  <si>
    <t>Poplatek za uložení stavebního odpadu na recyklační skládce (skládkovné) asfaltového bez obsahu dehtu zatříděného do Katalogu odpadů pod kódem 17 03 02</t>
  </si>
  <si>
    <t>1530611547</t>
  </si>
  <si>
    <t>https://podminky.urs.cz/item/CS_URS_2024_02/997221875</t>
  </si>
  <si>
    <t>998</t>
  </si>
  <si>
    <t>Přesun hmot</t>
  </si>
  <si>
    <t>68</t>
  </si>
  <si>
    <t>998223011</t>
  </si>
  <si>
    <t>Přesun hmot pro pozemní komunikace s krytem dlážděným dopravní vzdálenost do 200 m jakékoliv délky objektu</t>
  </si>
  <si>
    <t>141162210</t>
  </si>
  <si>
    <t>https://podminky.urs.cz/item/CS_URS_2024_02/998223011</t>
  </si>
  <si>
    <t>SO 101.3 - Dopravní značení</t>
  </si>
  <si>
    <t xml:space="preserve">    6 - Úpravy povrchů, podlahy a osazování výplní</t>
  </si>
  <si>
    <t>-1669374435</t>
  </si>
  <si>
    <t>"Nové sloupky"0,5*0,5*0,8*2</t>
  </si>
  <si>
    <t>"Přemístění sloupku (demontáž + montáž) "0,5*0,5*0,8*1</t>
  </si>
  <si>
    <t>131213701</t>
  </si>
  <si>
    <t>Hloubení nezapažených jam ručně s urovnáním dna do předepsaného profilu a spádu v hornině třídy těžitelnosti I skupiny 3 soudržných</t>
  </si>
  <si>
    <t>-1761006397</t>
  </si>
  <si>
    <t>https://podminky.urs.cz/item/CS_URS_2024_02/131213701</t>
  </si>
  <si>
    <t>1756345658</t>
  </si>
  <si>
    <t>167151101</t>
  </si>
  <si>
    <t>Nakládání, skládání a překládání neulehlého výkopku nebo sypaniny strojně nakládání, množství do 100 m3, z horniny třídy těžitelnosti I, skupiny 1 až 3</t>
  </si>
  <si>
    <t>-2101087433</t>
  </si>
  <si>
    <t>https://podminky.urs.cz/item/CS_URS_2024_02/167151101</t>
  </si>
  <si>
    <t>852307843</t>
  </si>
  <si>
    <t>0,6*1,9 'Přepočtené koeficientem množství</t>
  </si>
  <si>
    <t>552149931</t>
  </si>
  <si>
    <t>275313611</t>
  </si>
  <si>
    <t>Základy z betonu prostého patky a bloky z betonu kamenem neprokládaného tř. C 16/20</t>
  </si>
  <si>
    <t>-1012541443</t>
  </si>
  <si>
    <t>https://podminky.urs.cz/item/CS_URS_2024_02/275313611</t>
  </si>
  <si>
    <t>0,6*1,1 'Přepočtené koeficientem množství</t>
  </si>
  <si>
    <t>Úpravy povrchů, podlahy a osazování výplní</t>
  </si>
  <si>
    <t>915241111</t>
  </si>
  <si>
    <t>Bezpečnostní barevný povrch vozovek červený pro podklad asfaltový</t>
  </si>
  <si>
    <t>1736700146</t>
  </si>
  <si>
    <t>https://podminky.urs.cz/item/CS_URS_2024_02/915241111</t>
  </si>
  <si>
    <t>"Červený nátěr cyklopruhů"209</t>
  </si>
  <si>
    <t>914111111</t>
  </si>
  <si>
    <t>Montáž svislé dopravní značky základní velikosti do 1 m2 objímkami na sloupky nebo konzoly</t>
  </si>
  <si>
    <t>-1706586248</t>
  </si>
  <si>
    <t>https://podminky.urs.cz/item/CS_URS_2024_02/914111111</t>
  </si>
  <si>
    <t>"Nové DZ"5</t>
  </si>
  <si>
    <t>"Přemístění značky (snesení a znovu uchycení)"3</t>
  </si>
  <si>
    <t>914111121</t>
  </si>
  <si>
    <t>Montáž svislé dopravní značky základní velikosti do 2 m2 objímkami na sloupky nebo konzoly</t>
  </si>
  <si>
    <t>-2115954656</t>
  </si>
  <si>
    <t>https://podminky.urs.cz/item/CS_URS_2024_02/914111121</t>
  </si>
  <si>
    <t>"Uchycení značky na VO"4</t>
  </si>
  <si>
    <t>40445626</t>
  </si>
  <si>
    <t>informativní značky provozní IP14-IP29, IP31 750x1000mm</t>
  </si>
  <si>
    <t>1454711585</t>
  </si>
  <si>
    <t>"IP20a (zmenšená)"3</t>
  </si>
  <si>
    <t>"IP20b (zmenšená)"2</t>
  </si>
  <si>
    <t>40445627</t>
  </si>
  <si>
    <t>informativní značky provozní IP14-IP29, IP31 1000x1500mm</t>
  </si>
  <si>
    <t>109813816</t>
  </si>
  <si>
    <t>"IP19+IP20a"1+1</t>
  </si>
  <si>
    <t>40445619</t>
  </si>
  <si>
    <t>zákazové, příkazové dopravní značky B1-B34, C1-15 500mm</t>
  </si>
  <si>
    <t>743872757</t>
  </si>
  <si>
    <t>"C10a"1</t>
  </si>
  <si>
    <t>40445620</t>
  </si>
  <si>
    <t>zákazové, příkazové dopravní značky B1-B34, C1-15 700mm</t>
  </si>
  <si>
    <t>1496366176</t>
  </si>
  <si>
    <t>"B8"1</t>
  </si>
  <si>
    <t>914511113</t>
  </si>
  <si>
    <t>Montáž sloupku dopravních značek délky do 3,5 m do hliníkové patky pro sloupek D 70 mm</t>
  </si>
  <si>
    <t>5933915</t>
  </si>
  <si>
    <t>https://podminky.urs.cz/item/CS_URS_2024_02/914511113</t>
  </si>
  <si>
    <t>"Nové sloupky"2</t>
  </si>
  <si>
    <t>"Přemístění značky (snesení a znovu uchycení)"1</t>
  </si>
  <si>
    <t>404452300</t>
  </si>
  <si>
    <t>sloupek pro dopravní značku Zn D 70mm v 3,5m</t>
  </si>
  <si>
    <t>2115352211</t>
  </si>
  <si>
    <t>40445241</t>
  </si>
  <si>
    <t>patka pro sloupek Al D 70mm</t>
  </si>
  <si>
    <t>CS ÚRS 2024 01</t>
  </si>
  <si>
    <t>-29069599</t>
  </si>
  <si>
    <t>40445254</t>
  </si>
  <si>
    <t>víčko plastové na sloupek D 70mm</t>
  </si>
  <si>
    <t>1173254280</t>
  </si>
  <si>
    <t>40445257</t>
  </si>
  <si>
    <t>svorka upínací na sloupek D 70mm</t>
  </si>
  <si>
    <t>-991871675</t>
  </si>
  <si>
    <t>3*2 'Přepočtené koeficientem množství</t>
  </si>
  <si>
    <t>915211111</t>
  </si>
  <si>
    <t>Vodorovné dopravní značení stříkaným plastem dělící čára šířky 125 mm souvislá bílá základní</t>
  </si>
  <si>
    <t>1128915080</t>
  </si>
  <si>
    <t>https://podminky.urs.cz/item/CS_URS_2024_02/915211111</t>
  </si>
  <si>
    <t>"V1a"316</t>
  </si>
  <si>
    <t>915211121</t>
  </si>
  <si>
    <t>Vodorovné dopravní značení stříkaným plastem dělící čára šířky 125 mm přerušovaná bílá základní</t>
  </si>
  <si>
    <t>-1649251796</t>
  </si>
  <si>
    <t>https://podminky.urs.cz/item/CS_URS_2024_02/915211121</t>
  </si>
  <si>
    <t>"V2b 3/1,5/0,125"255</t>
  </si>
  <si>
    <t>"V2b 1,5/1,5/0,125"178</t>
  </si>
  <si>
    <t>915221111</t>
  </si>
  <si>
    <t>Vodorovné dopravní značení stříkaným plastem vodící čára bílá šířky 250 mm souvislá základní</t>
  </si>
  <si>
    <t>-742600256</t>
  </si>
  <si>
    <t>https://podminky.urs.cz/item/CS_URS_2024_02/915221111</t>
  </si>
  <si>
    <t>"V4"79</t>
  </si>
  <si>
    <t>915221121</t>
  </si>
  <si>
    <t>Vodorovné dopravní značení stříkaným plastem vodící čára bílá šířky 250 mm přerušovaná základní</t>
  </si>
  <si>
    <t>-1796959825</t>
  </si>
  <si>
    <t>https://podminky.urs.cz/item/CS_URS_2024_02/915221121</t>
  </si>
  <si>
    <t>"V4 0,5/0,5/0,25"52</t>
  </si>
  <si>
    <t>915231111</t>
  </si>
  <si>
    <t>Vodorovné dopravní značení stříkaným plastem přechody pro chodce, šipky, symboly nápisy bílé základní</t>
  </si>
  <si>
    <t>1831589506</t>
  </si>
  <si>
    <t>https://podminky.urs.cz/item/CS_URS_2024_02/915231111</t>
  </si>
  <si>
    <t>"V14"14</t>
  </si>
  <si>
    <t>"V13"23</t>
  </si>
  <si>
    <t>"V9a"5</t>
  </si>
  <si>
    <t>"V7a"3</t>
  </si>
  <si>
    <t>961044111</t>
  </si>
  <si>
    <t>Bourání základů z betonu prostého</t>
  </si>
  <si>
    <t>584593288</t>
  </si>
  <si>
    <t>https://podminky.urs.cz/item/CS_URS_2024_02/961044111</t>
  </si>
  <si>
    <t>"Přemístění sloupku (demontáž + montáž) "0,75*0,75*0,8*1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</si>
  <si>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</si>
  <si>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</si>
  <si>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1745710070</t>
  </si>
  <si>
    <t>https://podminky.urs.cz/item/CS_URS_2024_02/966006132</t>
  </si>
  <si>
    <t>"Přemístění sloupku (demontáž + montáž) "1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</si>
  <si>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</si>
  <si>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</si>
  <si>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-979527093</t>
  </si>
  <si>
    <t>https://podminky.urs.cz/item/CS_URS_2024_02/966006211</t>
  </si>
  <si>
    <t>"Rušené značení"2</t>
  </si>
  <si>
    <t>966007121</t>
  </si>
  <si>
    <t>Odstranění vodorovného dopravního značení frézováním značeného plastem čáry šířky do 125 mm</t>
  </si>
  <si>
    <t>-240821312</t>
  </si>
  <si>
    <t>https://podminky.urs.cz/item/CS_URS_2024_02/966007121</t>
  </si>
  <si>
    <t>"Odstranění (odfrézování) VDZ"333</t>
  </si>
  <si>
    <t>966007123</t>
  </si>
  <si>
    <t>Odstranění vodorovného dopravního značení frézováním značeného plastem plošného</t>
  </si>
  <si>
    <t>-272087240</t>
  </si>
  <si>
    <t>https://podminky.urs.cz/item/CS_URS_2024_02/966007123</t>
  </si>
  <si>
    <t>"Odstranění (odfrézování) V9a"1*5</t>
  </si>
  <si>
    <t>"Odstranění (odfrézování) VDZ"95</t>
  </si>
  <si>
    <t>-1343529965</t>
  </si>
  <si>
    <t>903301542</t>
  </si>
  <si>
    <t>Poznámka k položce:_x000d_
Celkem 10km.</t>
  </si>
  <si>
    <t>1,002*9 'Přepočtené koeficientem množství</t>
  </si>
  <si>
    <t>-2123779765</t>
  </si>
  <si>
    <t>-1485771787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</si>
  <si>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</si>
  <si>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</si>
  <si>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</si>
  <si>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</si>
  <si>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</si>
  <si>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119003227</t>
  </si>
  <si>
    <t>Pomocné konstrukce při zabezpečení výkopu svislé ocelové mobilní oplocení, výšky přes 1,5 do 2,2 m panely vyplněné dráty zřízení</t>
  </si>
  <si>
    <t>-381918483</t>
  </si>
  <si>
    <t>https://podminky.urs.cz/item/CS_URS_2024_02/119003227</t>
  </si>
  <si>
    <t>Poznámka k položce:_x000d_
Včetně bezpečnostních tabulek.</t>
  </si>
  <si>
    <t>119003228</t>
  </si>
  <si>
    <t>Pomocné konstrukce při zabezpečení výkopu svislé ocelové mobilní oplocení, výšky přes 1,5 do 2,2 m panely vyplněné dráty odstranění</t>
  </si>
  <si>
    <t>-1757662145</t>
  </si>
  <si>
    <t>https://podminky.urs.cz/item/CS_URS_2024_02/119003228</t>
  </si>
  <si>
    <t>938908411</t>
  </si>
  <si>
    <t>Čištění vozovek splachováním vodou povrchu podkladu nebo krytu živičného, betonového nebo dlážděného</t>
  </si>
  <si>
    <t>1937246582</t>
  </si>
  <si>
    <t>https://podminky.urs.cz/item/CS_URS_2024_02/938908411</t>
  </si>
  <si>
    <t>Poznámka k položce:_x000d_
Průběžné čištěn příjezdové komunikace.</t>
  </si>
  <si>
    <t>250*5</t>
  </si>
  <si>
    <t>VRN1</t>
  </si>
  <si>
    <t>Průzkumné, geodetické a projektové práce</t>
  </si>
  <si>
    <t>011114000</t>
  </si>
  <si>
    <t>Inženýrsko-geologický průzkum</t>
  </si>
  <si>
    <t>komplet</t>
  </si>
  <si>
    <t>1024</t>
  </si>
  <si>
    <t>-192266441</t>
  </si>
  <si>
    <t>Poznámka k položce:_x000d_
Posudek autorizovaného geologa</t>
  </si>
  <si>
    <t>011503002</t>
  </si>
  <si>
    <t>Vytyčení trasy inženýrských sítí</t>
  </si>
  <si>
    <t>-1929182657</t>
  </si>
  <si>
    <t>011503003</t>
  </si>
  <si>
    <t>Vytyčení stavby včetně fotodokumentace</t>
  </si>
  <si>
    <t>-211051825</t>
  </si>
  <si>
    <t>012103000</t>
  </si>
  <si>
    <t>Geodetické práce před výstavbou</t>
  </si>
  <si>
    <t>-289014613</t>
  </si>
  <si>
    <t>Poznámka k položce:_x000d_
Včetně geometrického plánu pro zřízení věcného břemene.</t>
  </si>
  <si>
    <t>012303000</t>
  </si>
  <si>
    <t>Geodetické práce po výstavbě</t>
  </si>
  <si>
    <t>-65079326</t>
  </si>
  <si>
    <t>Poznámka k položce:_x000d_
V rozsahu dle požadavků investora.</t>
  </si>
  <si>
    <t>013254000.1</t>
  </si>
  <si>
    <t>Zaměření skutečného provedení stavby</t>
  </si>
  <si>
    <t>1428518287</t>
  </si>
  <si>
    <t>013254000.2</t>
  </si>
  <si>
    <t>Geometrické plány stavby pro vklad do KN</t>
  </si>
  <si>
    <t>744228770</t>
  </si>
  <si>
    <t>013254000.3</t>
  </si>
  <si>
    <t>Aktualizace dokladových částí projektové dokumentace</t>
  </si>
  <si>
    <t>1459117915</t>
  </si>
  <si>
    <t>013254000.4</t>
  </si>
  <si>
    <t>Kompletní dokumentace ke kolaudaci stavby – provozní řády, revize a ostatní nutné podklady dle požadavků investora</t>
  </si>
  <si>
    <t>1304104972</t>
  </si>
  <si>
    <t>013254001</t>
  </si>
  <si>
    <t>Dokumentace skutečného provedení stavby</t>
  </si>
  <si>
    <t>-703702351</t>
  </si>
  <si>
    <t>Poznámka k položce:_x000d_
Ve formátech a rozsahu dle SoD.</t>
  </si>
  <si>
    <t>013274000</t>
  </si>
  <si>
    <t>Pasportizace Území před zahájením stavby dle požadavků investora</t>
  </si>
  <si>
    <t>-859607501</t>
  </si>
  <si>
    <t>VRN2</t>
  </si>
  <si>
    <t>Příprava staveniště</t>
  </si>
  <si>
    <t>024003007</t>
  </si>
  <si>
    <t>Administrativní činnost pro zajištění záborů pozemků, uzavírek komunikací a dopravních opatření</t>
  </si>
  <si>
    <t>1375355140</t>
  </si>
  <si>
    <t>VRN3</t>
  </si>
  <si>
    <t>Zařízení staveniště</t>
  </si>
  <si>
    <t>011.1</t>
  </si>
  <si>
    <t>Náklady na zajištění bezpečnosti silničního provozu</t>
  </si>
  <si>
    <t>682336884</t>
  </si>
  <si>
    <t>Poznámka k položce:_x000d_
Náklady na zajištění bezpečnosti silničního provozu.</t>
  </si>
  <si>
    <t>011.2</t>
  </si>
  <si>
    <t>Vyznačení objízdné trasy</t>
  </si>
  <si>
    <t>-992116901</t>
  </si>
  <si>
    <t>012.1</t>
  </si>
  <si>
    <t>Dočasné dopravní značení a zajištění příkazu trvalého DZ</t>
  </si>
  <si>
    <t>-927464357</t>
  </si>
  <si>
    <t xml:space="preserve">Poznámka k položce:_x000d_
Zřízení a instalace dočasného dopravního značení včetně případné aktualizace  projektu (dočasného dopravního značení). Součástí prací je zajištění provozu zařízení pro dočasné značení po dobu stavby a následná likvidace dočasného dopravního značení._x000d_
Včetně průběžného čištění značení po dobu realizace stavby.</t>
  </si>
  <si>
    <t>032103000</t>
  </si>
  <si>
    <t>Náklady na stavební buňky</t>
  </si>
  <si>
    <t>-1220084412</t>
  </si>
  <si>
    <t>Poznámka k položce:_x000d_
montáž, pronájem po celou dobu výstavby, demontáž</t>
  </si>
  <si>
    <t>032103000.1</t>
  </si>
  <si>
    <t>Náklady na stavební buňky - chemické WC</t>
  </si>
  <si>
    <t>-1272358146</t>
  </si>
  <si>
    <t>032503000</t>
  </si>
  <si>
    <t>Skládky na staveništi</t>
  </si>
  <si>
    <t>957471777</t>
  </si>
  <si>
    <t>032903000</t>
  </si>
  <si>
    <t>Náklady na provoz a údržbu vybavení staveniště</t>
  </si>
  <si>
    <t>-1294348659</t>
  </si>
  <si>
    <t>033203000</t>
  </si>
  <si>
    <t>Náklady na veškeré energie související s realizací stavby</t>
  </si>
  <si>
    <t>-187761577</t>
  </si>
  <si>
    <t>034503000</t>
  </si>
  <si>
    <t>Informační tabule na staveništi s údaji o stavbě (1,5 x 1,0 m)</t>
  </si>
  <si>
    <t>711390356</t>
  </si>
  <si>
    <t>Poznámka k položce:_x000d_
Dle grafického návrhu investora</t>
  </si>
  <si>
    <t>039103000</t>
  </si>
  <si>
    <t>Rozebrání, bourání a odvoz zařízení staveniště</t>
  </si>
  <si>
    <t>499234834</t>
  </si>
  <si>
    <t>039103001</t>
  </si>
  <si>
    <t>Zábory cizích pozemků (veřejných i soukromých)</t>
  </si>
  <si>
    <t>1306702389</t>
  </si>
  <si>
    <t>039103003</t>
  </si>
  <si>
    <t>Dočasné zajištění podzemních sítí proti poškození</t>
  </si>
  <si>
    <t>438348082</t>
  </si>
  <si>
    <t>VRN4</t>
  </si>
  <si>
    <t>Inženýrská činnost</t>
  </si>
  <si>
    <t>043134000</t>
  </si>
  <si>
    <t>Zkoušky zatěžovací</t>
  </si>
  <si>
    <t>-120254362</t>
  </si>
  <si>
    <t>Poznámka k položce:_x000d_
Statická zátěžová zkouška dle ČSN 72 1006.</t>
  </si>
  <si>
    <t>045303000</t>
  </si>
  <si>
    <t>Koordinační a kompletační činnost dodavatele</t>
  </si>
  <si>
    <t>1653769394</t>
  </si>
  <si>
    <t>045303000.02</t>
  </si>
  <si>
    <t>Koordinační činnost při výkupu pozemků</t>
  </si>
  <si>
    <t>-260999570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</si>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</sst>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11" TargetMode="External" /><Relationship Id="rId2" Type="http://schemas.openxmlformats.org/officeDocument/2006/relationships/hyperlink" Target="https://podminky.urs.cz/item/CS_URS_2024_02/113106123" TargetMode="External" /><Relationship Id="rId3" Type="http://schemas.openxmlformats.org/officeDocument/2006/relationships/hyperlink" Target="https://podminky.urs.cz/item/CS_URS_2024_02/113107151" TargetMode="External" /><Relationship Id="rId4" Type="http://schemas.openxmlformats.org/officeDocument/2006/relationships/hyperlink" Target="https://podminky.urs.cz/item/CS_URS_2024_02/113107153" TargetMode="External" /><Relationship Id="rId5" Type="http://schemas.openxmlformats.org/officeDocument/2006/relationships/hyperlink" Target="https://podminky.urs.cz/item/CS_URS_2024_02/113107162" TargetMode="External" /><Relationship Id="rId6" Type="http://schemas.openxmlformats.org/officeDocument/2006/relationships/hyperlink" Target="https://podminky.urs.cz/item/CS_URS_2024_02/113154512" TargetMode="External" /><Relationship Id="rId7" Type="http://schemas.openxmlformats.org/officeDocument/2006/relationships/hyperlink" Target="https://podminky.urs.cz/item/CS_URS_2024_02/113154518" TargetMode="External" /><Relationship Id="rId8" Type="http://schemas.openxmlformats.org/officeDocument/2006/relationships/hyperlink" Target="https://podminky.urs.cz/item/CS_URS_2024_02/113201112" TargetMode="External" /><Relationship Id="rId9" Type="http://schemas.openxmlformats.org/officeDocument/2006/relationships/hyperlink" Target="https://podminky.urs.cz/item/CS_URS_2024_02/113202111" TargetMode="External" /><Relationship Id="rId10" Type="http://schemas.openxmlformats.org/officeDocument/2006/relationships/hyperlink" Target="https://podminky.urs.cz/item/CS_URS_2024_02/121151113" TargetMode="External" /><Relationship Id="rId11" Type="http://schemas.openxmlformats.org/officeDocument/2006/relationships/hyperlink" Target="https://podminky.urs.cz/item/CS_URS_2024_02/122452205" TargetMode="External" /><Relationship Id="rId12" Type="http://schemas.openxmlformats.org/officeDocument/2006/relationships/hyperlink" Target="https://podminky.urs.cz/item/CS_URS_2024_02/129001101" TargetMode="External" /><Relationship Id="rId13" Type="http://schemas.openxmlformats.org/officeDocument/2006/relationships/hyperlink" Target="https://podminky.urs.cz/item/CS_URS_2024_02/162751117" TargetMode="External" /><Relationship Id="rId14" Type="http://schemas.openxmlformats.org/officeDocument/2006/relationships/hyperlink" Target="https://podminky.urs.cz/item/CS_URS_2024_02/167151111" TargetMode="External" /><Relationship Id="rId15" Type="http://schemas.openxmlformats.org/officeDocument/2006/relationships/hyperlink" Target="https://podminky.urs.cz/item/CS_URS_2024_02/171201231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81351103" TargetMode="External" /><Relationship Id="rId18" Type="http://schemas.openxmlformats.org/officeDocument/2006/relationships/hyperlink" Target="https://podminky.urs.cz/item/CS_URS_2024_02/180405114" TargetMode="External" /><Relationship Id="rId19" Type="http://schemas.openxmlformats.org/officeDocument/2006/relationships/hyperlink" Target="https://podminky.urs.cz/item/CS_URS_2024_02/181951112" TargetMode="External" /><Relationship Id="rId20" Type="http://schemas.openxmlformats.org/officeDocument/2006/relationships/hyperlink" Target="https://podminky.urs.cz/item/CS_URS_2024_02/182303111" TargetMode="External" /><Relationship Id="rId21" Type="http://schemas.openxmlformats.org/officeDocument/2006/relationships/hyperlink" Target="https://podminky.urs.cz/item/CS_URS_2024_02/185803111" TargetMode="External" /><Relationship Id="rId22" Type="http://schemas.openxmlformats.org/officeDocument/2006/relationships/hyperlink" Target="https://podminky.urs.cz/item/CS_URS_2024_02/185803211" TargetMode="External" /><Relationship Id="rId23" Type="http://schemas.openxmlformats.org/officeDocument/2006/relationships/hyperlink" Target="https://podminky.urs.cz/item/CS_URS_2024_02/564201011" TargetMode="External" /><Relationship Id="rId24" Type="http://schemas.openxmlformats.org/officeDocument/2006/relationships/hyperlink" Target="https://podminky.urs.cz/item/CS_URS_2024_02/573191111" TargetMode="External" /><Relationship Id="rId25" Type="http://schemas.openxmlformats.org/officeDocument/2006/relationships/hyperlink" Target="https://podminky.urs.cz/item/CS_URS_2024_02/573231107" TargetMode="External" /><Relationship Id="rId26" Type="http://schemas.openxmlformats.org/officeDocument/2006/relationships/hyperlink" Target="https://podminky.urs.cz/item/CS_URS_2024_02/596211132" TargetMode="External" /><Relationship Id="rId27" Type="http://schemas.openxmlformats.org/officeDocument/2006/relationships/hyperlink" Target="https://podminky.urs.cz/item/CS_URS_2024_02/596991113" TargetMode="External" /><Relationship Id="rId28" Type="http://schemas.openxmlformats.org/officeDocument/2006/relationships/hyperlink" Target="https://podminky.urs.cz/item/CS_URS_2024_02/899132122" TargetMode="External" /><Relationship Id="rId29" Type="http://schemas.openxmlformats.org/officeDocument/2006/relationships/hyperlink" Target="https://podminky.urs.cz/item/CS_URS_2024_02/899132212" TargetMode="External" /><Relationship Id="rId30" Type="http://schemas.openxmlformats.org/officeDocument/2006/relationships/hyperlink" Target="https://podminky.urs.cz/item/CS_URS_2024_02/912521121" TargetMode="External" /><Relationship Id="rId31" Type="http://schemas.openxmlformats.org/officeDocument/2006/relationships/hyperlink" Target="https://podminky.urs.cz/item/CS_URS_2024_02/916111123" TargetMode="External" /><Relationship Id="rId32" Type="http://schemas.openxmlformats.org/officeDocument/2006/relationships/hyperlink" Target="https://podminky.urs.cz/item/CS_URS_2024_02/916231213" TargetMode="External" /><Relationship Id="rId33" Type="http://schemas.openxmlformats.org/officeDocument/2006/relationships/hyperlink" Target="https://podminky.urs.cz/item/CS_URS_2024_02/916241213" TargetMode="External" /><Relationship Id="rId34" Type="http://schemas.openxmlformats.org/officeDocument/2006/relationships/hyperlink" Target="https://podminky.urs.cz/item/CS_URS_2024_02/919121233" TargetMode="External" /><Relationship Id="rId35" Type="http://schemas.openxmlformats.org/officeDocument/2006/relationships/hyperlink" Target="https://podminky.urs.cz/item/CS_URS_2024_02/919732211" TargetMode="External" /><Relationship Id="rId36" Type="http://schemas.openxmlformats.org/officeDocument/2006/relationships/hyperlink" Target="https://podminky.urs.cz/item/CS_URS_2024_02/919735113" TargetMode="External" /><Relationship Id="rId37" Type="http://schemas.openxmlformats.org/officeDocument/2006/relationships/hyperlink" Target="https://podminky.urs.cz/item/CS_URS_2024_02/919748111" TargetMode="External" /><Relationship Id="rId38" Type="http://schemas.openxmlformats.org/officeDocument/2006/relationships/hyperlink" Target="https://podminky.urs.cz/item/CS_URS_2024_02/939291013" TargetMode="External" /><Relationship Id="rId39" Type="http://schemas.openxmlformats.org/officeDocument/2006/relationships/hyperlink" Target="https://podminky.urs.cz/item/CS_URS_2024_02/966006412" TargetMode="External" /><Relationship Id="rId40" Type="http://schemas.openxmlformats.org/officeDocument/2006/relationships/hyperlink" Target="https://podminky.urs.cz/item/CS_URS_2024_02/979024443" TargetMode="External" /><Relationship Id="rId41" Type="http://schemas.openxmlformats.org/officeDocument/2006/relationships/hyperlink" Target="https://podminky.urs.cz/item/CS_URS_2024_02/997006002" TargetMode="External" /><Relationship Id="rId42" Type="http://schemas.openxmlformats.org/officeDocument/2006/relationships/hyperlink" Target="https://podminky.urs.cz/item/CS_URS_2024_02/997221551" TargetMode="External" /><Relationship Id="rId43" Type="http://schemas.openxmlformats.org/officeDocument/2006/relationships/hyperlink" Target="https://podminky.urs.cz/item/CS_URS_2024_02/997221559" TargetMode="External" /><Relationship Id="rId44" Type="http://schemas.openxmlformats.org/officeDocument/2006/relationships/hyperlink" Target="https://podminky.urs.cz/item/CS_URS_2024_02/997221611" TargetMode="External" /><Relationship Id="rId45" Type="http://schemas.openxmlformats.org/officeDocument/2006/relationships/hyperlink" Target="https://podminky.urs.cz/item/CS_URS_2024_02/997013871" TargetMode="External" /><Relationship Id="rId46" Type="http://schemas.openxmlformats.org/officeDocument/2006/relationships/hyperlink" Target="https://podminky.urs.cz/item/CS_URS_2024_02/997221861" TargetMode="External" /><Relationship Id="rId47" Type="http://schemas.openxmlformats.org/officeDocument/2006/relationships/hyperlink" Target="https://podminky.urs.cz/item/CS_URS_2024_02/997221873" TargetMode="External" /><Relationship Id="rId48" Type="http://schemas.openxmlformats.org/officeDocument/2006/relationships/hyperlink" Target="https://podminky.urs.cz/item/CS_URS_2024_02/997221875" TargetMode="External" /><Relationship Id="rId49" Type="http://schemas.openxmlformats.org/officeDocument/2006/relationships/hyperlink" Target="https://podminky.urs.cz/item/CS_URS_2024_02/998223011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9001101" TargetMode="External" /><Relationship Id="rId2" Type="http://schemas.openxmlformats.org/officeDocument/2006/relationships/hyperlink" Target="https://podminky.urs.cz/item/CS_URS_2024_02/131213701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275313611" TargetMode="External" /><Relationship Id="rId8" Type="http://schemas.openxmlformats.org/officeDocument/2006/relationships/hyperlink" Target="https://podminky.urs.cz/item/CS_URS_2024_02/915241111" TargetMode="External" /><Relationship Id="rId9" Type="http://schemas.openxmlformats.org/officeDocument/2006/relationships/hyperlink" Target="https://podminky.urs.cz/item/CS_URS_2024_02/914111111" TargetMode="External" /><Relationship Id="rId10" Type="http://schemas.openxmlformats.org/officeDocument/2006/relationships/hyperlink" Target="https://podminky.urs.cz/item/CS_URS_2024_02/914111121" TargetMode="External" /><Relationship Id="rId11" Type="http://schemas.openxmlformats.org/officeDocument/2006/relationships/hyperlink" Target="https://podminky.urs.cz/item/CS_URS_2024_02/914511113" TargetMode="External" /><Relationship Id="rId12" Type="http://schemas.openxmlformats.org/officeDocument/2006/relationships/hyperlink" Target="https://podminky.urs.cz/item/CS_URS_2024_02/915211111" TargetMode="External" /><Relationship Id="rId13" Type="http://schemas.openxmlformats.org/officeDocument/2006/relationships/hyperlink" Target="https://podminky.urs.cz/item/CS_URS_2024_02/915211121" TargetMode="External" /><Relationship Id="rId14" Type="http://schemas.openxmlformats.org/officeDocument/2006/relationships/hyperlink" Target="https://podminky.urs.cz/item/CS_URS_2024_02/915221111" TargetMode="External" /><Relationship Id="rId15" Type="http://schemas.openxmlformats.org/officeDocument/2006/relationships/hyperlink" Target="https://podminky.urs.cz/item/CS_URS_2024_02/915221121" TargetMode="External" /><Relationship Id="rId16" Type="http://schemas.openxmlformats.org/officeDocument/2006/relationships/hyperlink" Target="https://podminky.urs.cz/item/CS_URS_2024_02/915231111" TargetMode="External" /><Relationship Id="rId17" Type="http://schemas.openxmlformats.org/officeDocument/2006/relationships/hyperlink" Target="https://podminky.urs.cz/item/CS_URS_2024_02/961044111" TargetMode="External" /><Relationship Id="rId18" Type="http://schemas.openxmlformats.org/officeDocument/2006/relationships/hyperlink" Target="https://podminky.urs.cz/item/CS_URS_2024_02/966006132" TargetMode="External" /><Relationship Id="rId19" Type="http://schemas.openxmlformats.org/officeDocument/2006/relationships/hyperlink" Target="https://podminky.urs.cz/item/CS_URS_2024_02/966006211" TargetMode="External" /><Relationship Id="rId20" Type="http://schemas.openxmlformats.org/officeDocument/2006/relationships/hyperlink" Target="https://podminky.urs.cz/item/CS_URS_2024_02/966007121" TargetMode="External" /><Relationship Id="rId21" Type="http://schemas.openxmlformats.org/officeDocument/2006/relationships/hyperlink" Target="https://podminky.urs.cz/item/CS_URS_2024_02/966007123" TargetMode="External" /><Relationship Id="rId22" Type="http://schemas.openxmlformats.org/officeDocument/2006/relationships/hyperlink" Target="https://podminky.urs.cz/item/CS_URS_2024_02/997221551" TargetMode="External" /><Relationship Id="rId23" Type="http://schemas.openxmlformats.org/officeDocument/2006/relationships/hyperlink" Target="https://podminky.urs.cz/item/CS_URS_2024_02/997221559" TargetMode="External" /><Relationship Id="rId24" Type="http://schemas.openxmlformats.org/officeDocument/2006/relationships/hyperlink" Target="https://podminky.urs.cz/item/CS_URS_2024_02/997221611" TargetMode="External" /><Relationship Id="rId25" Type="http://schemas.openxmlformats.org/officeDocument/2006/relationships/hyperlink" Target="https://podminky.urs.cz/item/CS_URS_2024_02/997013871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9003227" TargetMode="External" /><Relationship Id="rId2" Type="http://schemas.openxmlformats.org/officeDocument/2006/relationships/hyperlink" Target="https://podminky.urs.cz/item/CS_URS_2024_02/119003228" TargetMode="External" /><Relationship Id="rId3" Type="http://schemas.openxmlformats.org/officeDocument/2006/relationships/hyperlink" Target="https://podminky.urs.cz/item/CS_URS_2024_02/938908411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24b_11_1e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Řešení cykl.dopravy v úseku přejezd a přechod u ul.Staré přes ul.Opavskou – přechod a přejezd u ul.Mikulášské_1.etapa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ul. Stará,ul. Opavská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26. 8. 2024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Krnov, Hlavní náměstí 96/1, 794 01 Krnov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PUDIS a.s.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PUDIS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70</v>
      </c>
      <c r="BT55" s="124" t="s">
        <v>78</v>
      </c>
      <c r="BU55" s="124" t="s">
        <v>72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23.25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76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101.1 - Zpevněné plochy'!J32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83</v>
      </c>
      <c r="AR56" s="66"/>
      <c r="AS56" s="130">
        <v>0</v>
      </c>
      <c r="AT56" s="131">
        <f>ROUND(SUM(AV56:AW56),2)</f>
        <v>0</v>
      </c>
      <c r="AU56" s="132">
        <f>'SO 101.1 - Zpevněné plochy'!P92</f>
        <v>0</v>
      </c>
      <c r="AV56" s="131">
        <f>'SO 101.1 - Zpevněné plochy'!J35</f>
        <v>0</v>
      </c>
      <c r="AW56" s="131">
        <f>'SO 101.1 - Zpevněné plochy'!J36</f>
        <v>0</v>
      </c>
      <c r="AX56" s="131">
        <f>'SO 101.1 - Zpevněné plochy'!J37</f>
        <v>0</v>
      </c>
      <c r="AY56" s="131">
        <f>'SO 101.1 - Zpevněné plochy'!J38</f>
        <v>0</v>
      </c>
      <c r="AZ56" s="131">
        <f>'SO 101.1 - Zpevněné plochy'!F35</f>
        <v>0</v>
      </c>
      <c r="BA56" s="131">
        <f>'SO 101.1 - Zpevněné plochy'!F36</f>
        <v>0</v>
      </c>
      <c r="BB56" s="131">
        <f>'SO 101.1 - Zpevněné plochy'!F37</f>
        <v>0</v>
      </c>
      <c r="BC56" s="131">
        <f>'SO 101.1 - Zpevněné plochy'!F38</f>
        <v>0</v>
      </c>
      <c r="BD56" s="133">
        <f>'SO 101.1 - Zpevněné plochy'!F39</f>
        <v>0</v>
      </c>
      <c r="BE56" s="4"/>
      <c r="BT56" s="134" t="s">
        <v>80</v>
      </c>
      <c r="BV56" s="134" t="s">
        <v>73</v>
      </c>
      <c r="BW56" s="134" t="s">
        <v>84</v>
      </c>
      <c r="BX56" s="134" t="s">
        <v>79</v>
      </c>
      <c r="CL56" s="134" t="s">
        <v>19</v>
      </c>
    </row>
    <row r="57" s="4" customFormat="1" ht="23.25" customHeight="1">
      <c r="A57" s="125" t="s">
        <v>81</v>
      </c>
      <c r="B57" s="64"/>
      <c r="C57" s="126"/>
      <c r="D57" s="126"/>
      <c r="E57" s="127" t="s">
        <v>85</v>
      </c>
      <c r="F57" s="127"/>
      <c r="G57" s="127"/>
      <c r="H57" s="127"/>
      <c r="I57" s="127"/>
      <c r="J57" s="126"/>
      <c r="K57" s="127" t="s">
        <v>86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101.3 - Dopravní značení'!J32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83</v>
      </c>
      <c r="AR57" s="66"/>
      <c r="AS57" s="130">
        <v>0</v>
      </c>
      <c r="AT57" s="131">
        <f>ROUND(SUM(AV57:AW57),2)</f>
        <v>0</v>
      </c>
      <c r="AU57" s="132">
        <f>'SO 101.3 - Dopravní značení'!P90</f>
        <v>0</v>
      </c>
      <c r="AV57" s="131">
        <f>'SO 101.3 - Dopravní značení'!J35</f>
        <v>0</v>
      </c>
      <c r="AW57" s="131">
        <f>'SO 101.3 - Dopravní značení'!J36</f>
        <v>0</v>
      </c>
      <c r="AX57" s="131">
        <f>'SO 101.3 - Dopravní značení'!J37</f>
        <v>0</v>
      </c>
      <c r="AY57" s="131">
        <f>'SO 101.3 - Dopravní značení'!J38</f>
        <v>0</v>
      </c>
      <c r="AZ57" s="131">
        <f>'SO 101.3 - Dopravní značení'!F35</f>
        <v>0</v>
      </c>
      <c r="BA57" s="131">
        <f>'SO 101.3 - Dopravní značení'!F36</f>
        <v>0</v>
      </c>
      <c r="BB57" s="131">
        <f>'SO 101.3 - Dopravní značení'!F37</f>
        <v>0</v>
      </c>
      <c r="BC57" s="131">
        <f>'SO 101.3 - Dopravní značení'!F38</f>
        <v>0</v>
      </c>
      <c r="BD57" s="133">
        <f>'SO 101.3 - Dopravní značení'!F39</f>
        <v>0</v>
      </c>
      <c r="BE57" s="4"/>
      <c r="BT57" s="134" t="s">
        <v>80</v>
      </c>
      <c r="BV57" s="134" t="s">
        <v>73</v>
      </c>
      <c r="BW57" s="134" t="s">
        <v>87</v>
      </c>
      <c r="BX57" s="134" t="s">
        <v>79</v>
      </c>
      <c r="CL57" s="134" t="s">
        <v>19</v>
      </c>
    </row>
    <row r="58" s="7" customFormat="1" ht="16.5" customHeight="1">
      <c r="A58" s="125" t="s">
        <v>81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7">
        <f>'VRN - Vedlejší rozpočtové...'!J30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77</v>
      </c>
      <c r="AR58" s="119"/>
      <c r="AS58" s="135">
        <v>0</v>
      </c>
      <c r="AT58" s="136">
        <f>ROUND(SUM(AV58:AW58),2)</f>
        <v>0</v>
      </c>
      <c r="AU58" s="137">
        <f>'VRN - Vedlejší rozpočtové...'!P87</f>
        <v>0</v>
      </c>
      <c r="AV58" s="136">
        <f>'VRN - Vedlejší rozpočtové...'!J33</f>
        <v>0</v>
      </c>
      <c r="AW58" s="136">
        <f>'VRN - Vedlejší rozpočtové...'!J34</f>
        <v>0</v>
      </c>
      <c r="AX58" s="136">
        <f>'VRN - Vedlejší rozpočtové...'!J35</f>
        <v>0</v>
      </c>
      <c r="AY58" s="136">
        <f>'VRN - Vedlejší rozpočtové...'!J36</f>
        <v>0</v>
      </c>
      <c r="AZ58" s="136">
        <f>'VRN - Vedlejší rozpočtové...'!F33</f>
        <v>0</v>
      </c>
      <c r="BA58" s="136">
        <f>'VRN - Vedlejší rozpočtové...'!F34</f>
        <v>0</v>
      </c>
      <c r="BB58" s="136">
        <f>'VRN - Vedlejší rozpočtové...'!F35</f>
        <v>0</v>
      </c>
      <c r="BC58" s="136">
        <f>'VRN - Vedlejší rozpočtové...'!F36</f>
        <v>0</v>
      </c>
      <c r="BD58" s="138">
        <f>'VRN - Vedlejší rozpočtové...'!F37</f>
        <v>0</v>
      </c>
      <c r="BE58" s="7"/>
      <c r="BT58" s="124" t="s">
        <v>78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80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drxCfC3vGOkXRqHTg938l8yNWPWtV8zECmOT3PjWX1Eg4dCSW/9tEBwZMxrNqR0H1wrjKecgXydm3YIs5CfZCw==" hashValue="fkOhBr9EMSDd6XgrBc+874csCOMostVtLTPkUbY7jdjO7/lE2r8YYEfHbRl9qL8b8NIKH5GHq7yeA0fUQhh+a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101.1 - Zpevněné plochy'!C2" display="/"/>
    <hyperlink ref="A57" location="'SO 101.3 - Dopravní značení'!C2" display="/"/>
    <hyperlink ref="A5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Řešení cykl.dopravy v úseku přejezd a přechod u ul.Staré přes ul.Opavskou – přechod a přejezd u ul.Mikulášské_1.etapa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26. 8. 2024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36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ROUND((SUM(BE92:BE317)),  2)</f>
        <v>0</v>
      </c>
      <c r="G35" s="39"/>
      <c r="H35" s="39"/>
      <c r="I35" s="158">
        <v>0.20999999999999999</v>
      </c>
      <c r="J35" s="157">
        <f>ROUND(((SUM(BE92:BE317))*I35),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ROUND((SUM(BF92:BF317)),  2)</f>
        <v>0</v>
      </c>
      <c r="G36" s="39"/>
      <c r="H36" s="39"/>
      <c r="I36" s="158">
        <v>0.14999999999999999</v>
      </c>
      <c r="J36" s="157">
        <f>ROUND(((SUM(BF92:BF317))*I36),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ROUND((SUM(BG92:BG317)),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ROUND((SUM(BH92:BH317)),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ROUND((SUM(BI92:BI317)),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Řešení cykl.dopravy v úseku přejezd a přechod u ul.Staré přes ul.Opavskou – přechod a přejezd u ul.Mikulášské_1.etapa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101.1 - Zpevněné plochy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ul. Stará,ul. Opavská</v>
      </c>
      <c r="G56" s="41"/>
      <c r="H56" s="41"/>
      <c r="I56" s="33" t="s">
        <v>23</v>
      </c>
      <c r="J56" s="73" t="str">
        <f>IF(J14="","",J14)</f>
        <v>26. 8. 2024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Krnov, Hlavní náměstí 96/1, 794 01 Krnov</v>
      </c>
      <c r="G58" s="41"/>
      <c r="H58" s="41"/>
      <c r="I58" s="33" t="s">
        <v>31</v>
      </c>
      <c r="J58" s="37" t="str">
        <f>E23</f>
        <v>PUDIS a.s.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PUDIS a.s.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100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102</v>
      </c>
      <c r="E66" s="183"/>
      <c r="F66" s="183"/>
      <c r="G66" s="183"/>
      <c r="H66" s="183"/>
      <c r="I66" s="183"/>
      <c r="J66" s="184">
        <f>J176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103</v>
      </c>
      <c r="E67" s="183"/>
      <c r="F67" s="183"/>
      <c r="G67" s="183"/>
      <c r="H67" s="183"/>
      <c r="I67" s="183"/>
      <c r="J67" s="184">
        <f>J222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104</v>
      </c>
      <c r="E68" s="183"/>
      <c r="F68" s="183"/>
      <c r="G68" s="183"/>
      <c r="H68" s="183"/>
      <c r="I68" s="183"/>
      <c r="J68" s="184">
        <f>J231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105</v>
      </c>
      <c r="E69" s="183"/>
      <c r="F69" s="183"/>
      <c r="G69" s="183"/>
      <c r="H69" s="183"/>
      <c r="I69" s="183"/>
      <c r="J69" s="184">
        <f>J294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106</v>
      </c>
      <c r="E70" s="183"/>
      <c r="F70" s="183"/>
      <c r="G70" s="183"/>
      <c r="H70" s="183"/>
      <c r="I70" s="183"/>
      <c r="J70" s="184">
        <f>J315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107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0" t="str">
        <f>E7</f>
        <v>Řešení cykl.dopravy v úseku přejezd a přechod u ul.Staré přes ul.Opavskou – přechod a přejezd u ul.Mikulášské_1.etapa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92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93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94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101.1 - Zpevněné plochy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ul. Stará,ul. Opavská</v>
      </c>
      <c r="G86" s="41"/>
      <c r="H86" s="41"/>
      <c r="I86" s="33" t="s">
        <v>23</v>
      </c>
      <c r="J86" s="73" t="str">
        <f>IF(J14="","",J14)</f>
        <v>26. 8. 2024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Město Krnov, Hlavní náměstí 96/1, 794 01 Krnov</v>
      </c>
      <c r="G88" s="41"/>
      <c r="H88" s="41"/>
      <c r="I88" s="33" t="s">
        <v>31</v>
      </c>
      <c r="J88" s="37" t="str">
        <f>E23</f>
        <v>PUDIS a.s.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>PUDIS a.s.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108</v>
      </c>
      <c r="D91" s="189" t="s">
        <v>56</v>
      </c>
      <c r="E91" s="189" t="s">
        <v>52</v>
      </c>
      <c r="F91" s="189" t="s">
        <v>53</v>
      </c>
      <c r="G91" s="189" t="s">
        <v>109</v>
      </c>
      <c r="H91" s="189" t="s">
        <v>110</v>
      </c>
      <c r="I91" s="189" t="s">
        <v>111</v>
      </c>
      <c r="J91" s="189" t="s">
        <v>98</v>
      </c>
      <c r="K91" s="190" t="s">
        <v>112</v>
      </c>
      <c r="L91" s="191"/>
      <c r="M91" s="93" t="s">
        <v>19</v>
      </c>
      <c r="N91" s="94" t="s">
        <v>41</v>
      </c>
      <c r="O91" s="94" t="s">
        <v>113</v>
      </c>
      <c r="P91" s="94" t="s">
        <v>114</v>
      </c>
      <c r="Q91" s="94" t="s">
        <v>115</v>
      </c>
      <c r="R91" s="94" t="s">
        <v>116</v>
      </c>
      <c r="S91" s="94" t="s">
        <v>117</v>
      </c>
      <c r="T91" s="95" t="s">
        <v>118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119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108.19534980200001</v>
      </c>
      <c r="S92" s="97"/>
      <c r="T92" s="195">
        <f>T93</f>
        <v>260.70949999999999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99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70</v>
      </c>
      <c r="E93" s="200" t="s">
        <v>120</v>
      </c>
      <c r="F93" s="200" t="s">
        <v>121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P94+P176+P222+P231+P294+P315</f>
        <v>0</v>
      </c>
      <c r="Q93" s="205"/>
      <c r="R93" s="206">
        <f>R94+R176+R222+R231+R294+R315</f>
        <v>108.19534980200001</v>
      </c>
      <c r="S93" s="205"/>
      <c r="T93" s="207">
        <f>T94+T176+T222+T231+T294+T315</f>
        <v>260.70949999999999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78</v>
      </c>
      <c r="AT93" s="209" t="s">
        <v>70</v>
      </c>
      <c r="AU93" s="209" t="s">
        <v>71</v>
      </c>
      <c r="AY93" s="208" t="s">
        <v>122</v>
      </c>
      <c r="BK93" s="210">
        <f>BK94+BK176+BK222+BK231+BK294+BK315</f>
        <v>0</v>
      </c>
    </row>
    <row r="94" s="12" customFormat="1" ht="22.8" customHeight="1">
      <c r="A94" s="12"/>
      <c r="B94" s="197"/>
      <c r="C94" s="198"/>
      <c r="D94" s="199" t="s">
        <v>70</v>
      </c>
      <c r="E94" s="211" t="s">
        <v>78</v>
      </c>
      <c r="F94" s="211" t="s">
        <v>123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SUM(P95:P175)</f>
        <v>0</v>
      </c>
      <c r="Q94" s="205"/>
      <c r="R94" s="206">
        <f>SUM(R95:R175)</f>
        <v>0.0062599999999999999</v>
      </c>
      <c r="S94" s="205"/>
      <c r="T94" s="207">
        <f>SUM(T95:T175)</f>
        <v>259.86400000000003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78</v>
      </c>
      <c r="AT94" s="209" t="s">
        <v>70</v>
      </c>
      <c r="AU94" s="209" t="s">
        <v>78</v>
      </c>
      <c r="AY94" s="208" t="s">
        <v>122</v>
      </c>
      <c r="BK94" s="210">
        <f>SUM(BK95:BK175)</f>
        <v>0</v>
      </c>
    </row>
    <row r="95" s="2" customFormat="1" ht="24.15" customHeight="1">
      <c r="A95" s="39"/>
      <c r="B95" s="40"/>
      <c r="C95" s="213" t="s">
        <v>78</v>
      </c>
      <c r="D95" s="213" t="s">
        <v>124</v>
      </c>
      <c r="E95" s="214" t="s">
        <v>125</v>
      </c>
      <c r="F95" s="215" t="s">
        <v>126</v>
      </c>
      <c r="G95" s="216" t="s">
        <v>127</v>
      </c>
      <c r="H95" s="217">
        <v>116</v>
      </c>
      <c r="I95" s="218"/>
      <c r="J95" s="219">
        <f>ROUND(I95*H95,2)</f>
        <v>0</v>
      </c>
      <c r="K95" s="215" t="s">
        <v>128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129</v>
      </c>
      <c r="AT95" s="224" t="s">
        <v>124</v>
      </c>
      <c r="AU95" s="224" t="s">
        <v>80</v>
      </c>
      <c r="AY95" s="18" t="s">
        <v>122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129</v>
      </c>
      <c r="BM95" s="224" t="s">
        <v>130</v>
      </c>
    </row>
    <row r="96" s="2" customFormat="1">
      <c r="A96" s="39"/>
      <c r="B96" s="40"/>
      <c r="C96" s="41"/>
      <c r="D96" s="226" t="s">
        <v>131</v>
      </c>
      <c r="E96" s="41"/>
      <c r="F96" s="227" t="s">
        <v>132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80</v>
      </c>
    </row>
    <row r="97" s="2" customFormat="1">
      <c r="A97" s="39"/>
      <c r="B97" s="40"/>
      <c r="C97" s="41"/>
      <c r="D97" s="231" t="s">
        <v>133</v>
      </c>
      <c r="E97" s="41"/>
      <c r="F97" s="232" t="s">
        <v>134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80</v>
      </c>
    </row>
    <row r="98" s="13" customFormat="1">
      <c r="A98" s="13"/>
      <c r="B98" s="233"/>
      <c r="C98" s="234"/>
      <c r="D98" s="231" t="s">
        <v>135</v>
      </c>
      <c r="E98" s="235" t="s">
        <v>19</v>
      </c>
      <c r="F98" s="236" t="s">
        <v>136</v>
      </c>
      <c r="G98" s="234"/>
      <c r="H98" s="237">
        <v>116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135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122</v>
      </c>
    </row>
    <row r="99" s="2" customFormat="1" ht="62.7" customHeight="1">
      <c r="A99" s="39"/>
      <c r="B99" s="40"/>
      <c r="C99" s="213" t="s">
        <v>80</v>
      </c>
      <c r="D99" s="213" t="s">
        <v>124</v>
      </c>
      <c r="E99" s="214" t="s">
        <v>137</v>
      </c>
      <c r="F99" s="215" t="s">
        <v>138</v>
      </c>
      <c r="G99" s="216" t="s">
        <v>127</v>
      </c>
      <c r="H99" s="217">
        <v>177</v>
      </c>
      <c r="I99" s="218"/>
      <c r="J99" s="219">
        <f>ROUND(I99*H99,2)</f>
        <v>0</v>
      </c>
      <c r="K99" s="215" t="s">
        <v>128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0.26000000000000001</v>
      </c>
      <c r="T99" s="223">
        <f>S99*H99</f>
        <v>46.020000000000003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129</v>
      </c>
      <c r="AT99" s="224" t="s">
        <v>124</v>
      </c>
      <c r="AU99" s="224" t="s">
        <v>80</v>
      </c>
      <c r="AY99" s="18" t="s">
        <v>122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129</v>
      </c>
      <c r="BM99" s="224" t="s">
        <v>139</v>
      </c>
    </row>
    <row r="100" s="2" customFormat="1">
      <c r="A100" s="39"/>
      <c r="B100" s="40"/>
      <c r="C100" s="41"/>
      <c r="D100" s="226" t="s">
        <v>131</v>
      </c>
      <c r="E100" s="41"/>
      <c r="F100" s="227" t="s">
        <v>140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80</v>
      </c>
    </row>
    <row r="101" s="13" customFormat="1">
      <c r="A101" s="13"/>
      <c r="B101" s="233"/>
      <c r="C101" s="234"/>
      <c r="D101" s="231" t="s">
        <v>135</v>
      </c>
      <c r="E101" s="235" t="s">
        <v>19</v>
      </c>
      <c r="F101" s="236" t="s">
        <v>141</v>
      </c>
      <c r="G101" s="234"/>
      <c r="H101" s="237">
        <v>162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135</v>
      </c>
      <c r="AU101" s="243" t="s">
        <v>80</v>
      </c>
      <c r="AV101" s="13" t="s">
        <v>80</v>
      </c>
      <c r="AW101" s="13" t="s">
        <v>33</v>
      </c>
      <c r="AX101" s="13" t="s">
        <v>71</v>
      </c>
      <c r="AY101" s="243" t="s">
        <v>122</v>
      </c>
    </row>
    <row r="102" s="13" customFormat="1">
      <c r="A102" s="13"/>
      <c r="B102" s="233"/>
      <c r="C102" s="234"/>
      <c r="D102" s="231" t="s">
        <v>135</v>
      </c>
      <c r="E102" s="235" t="s">
        <v>19</v>
      </c>
      <c r="F102" s="236" t="s">
        <v>142</v>
      </c>
      <c r="G102" s="234"/>
      <c r="H102" s="237">
        <v>5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135</v>
      </c>
      <c r="AU102" s="243" t="s">
        <v>80</v>
      </c>
      <c r="AV102" s="13" t="s">
        <v>80</v>
      </c>
      <c r="AW102" s="13" t="s">
        <v>33</v>
      </c>
      <c r="AX102" s="13" t="s">
        <v>71</v>
      </c>
      <c r="AY102" s="243" t="s">
        <v>122</v>
      </c>
    </row>
    <row r="103" s="13" customFormat="1">
      <c r="A103" s="13"/>
      <c r="B103" s="233"/>
      <c r="C103" s="234"/>
      <c r="D103" s="231" t="s">
        <v>135</v>
      </c>
      <c r="E103" s="235" t="s">
        <v>19</v>
      </c>
      <c r="F103" s="236" t="s">
        <v>143</v>
      </c>
      <c r="G103" s="234"/>
      <c r="H103" s="237">
        <v>10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135</v>
      </c>
      <c r="AU103" s="243" t="s">
        <v>80</v>
      </c>
      <c r="AV103" s="13" t="s">
        <v>80</v>
      </c>
      <c r="AW103" s="13" t="s">
        <v>33</v>
      </c>
      <c r="AX103" s="13" t="s">
        <v>71</v>
      </c>
      <c r="AY103" s="243" t="s">
        <v>122</v>
      </c>
    </row>
    <row r="104" s="14" customFormat="1">
      <c r="A104" s="14"/>
      <c r="B104" s="244"/>
      <c r="C104" s="245"/>
      <c r="D104" s="231" t="s">
        <v>135</v>
      </c>
      <c r="E104" s="246" t="s">
        <v>19</v>
      </c>
      <c r="F104" s="247" t="s">
        <v>144</v>
      </c>
      <c r="G104" s="245"/>
      <c r="H104" s="248">
        <v>177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135</v>
      </c>
      <c r="AU104" s="254" t="s">
        <v>80</v>
      </c>
      <c r="AV104" s="14" t="s">
        <v>129</v>
      </c>
      <c r="AW104" s="14" t="s">
        <v>33</v>
      </c>
      <c r="AX104" s="14" t="s">
        <v>78</v>
      </c>
      <c r="AY104" s="254" t="s">
        <v>122</v>
      </c>
    </row>
    <row r="105" s="2" customFormat="1" ht="66.75" customHeight="1">
      <c r="A105" s="39"/>
      <c r="B105" s="40"/>
      <c r="C105" s="213" t="s">
        <v>145</v>
      </c>
      <c r="D105" s="213" t="s">
        <v>124</v>
      </c>
      <c r="E105" s="214" t="s">
        <v>146</v>
      </c>
      <c r="F105" s="215" t="s">
        <v>147</v>
      </c>
      <c r="G105" s="216" t="s">
        <v>127</v>
      </c>
      <c r="H105" s="217">
        <v>167</v>
      </c>
      <c r="I105" s="218"/>
      <c r="J105" s="219">
        <f>ROUND(I105*H105,2)</f>
        <v>0</v>
      </c>
      <c r="K105" s="215" t="s">
        <v>128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0.17999999999999999</v>
      </c>
      <c r="T105" s="223">
        <f>S105*H105</f>
        <v>30.059999999999999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129</v>
      </c>
      <c r="AT105" s="224" t="s">
        <v>124</v>
      </c>
      <c r="AU105" s="224" t="s">
        <v>80</v>
      </c>
      <c r="AY105" s="18" t="s">
        <v>122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129</v>
      </c>
      <c r="BM105" s="224" t="s">
        <v>148</v>
      </c>
    </row>
    <row r="106" s="2" customFormat="1">
      <c r="A106" s="39"/>
      <c r="B106" s="40"/>
      <c r="C106" s="41"/>
      <c r="D106" s="226" t="s">
        <v>131</v>
      </c>
      <c r="E106" s="41"/>
      <c r="F106" s="227" t="s">
        <v>149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80</v>
      </c>
    </row>
    <row r="107" s="13" customFormat="1">
      <c r="A107" s="13"/>
      <c r="B107" s="233"/>
      <c r="C107" s="234"/>
      <c r="D107" s="231" t="s">
        <v>135</v>
      </c>
      <c r="E107" s="235" t="s">
        <v>19</v>
      </c>
      <c r="F107" s="236" t="s">
        <v>141</v>
      </c>
      <c r="G107" s="234"/>
      <c r="H107" s="237">
        <v>162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135</v>
      </c>
      <c r="AU107" s="243" t="s">
        <v>80</v>
      </c>
      <c r="AV107" s="13" t="s">
        <v>80</v>
      </c>
      <c r="AW107" s="13" t="s">
        <v>33</v>
      </c>
      <c r="AX107" s="13" t="s">
        <v>71</v>
      </c>
      <c r="AY107" s="243" t="s">
        <v>122</v>
      </c>
    </row>
    <row r="108" s="13" customFormat="1">
      <c r="A108" s="13"/>
      <c r="B108" s="233"/>
      <c r="C108" s="234"/>
      <c r="D108" s="231" t="s">
        <v>135</v>
      </c>
      <c r="E108" s="235" t="s">
        <v>19</v>
      </c>
      <c r="F108" s="236" t="s">
        <v>142</v>
      </c>
      <c r="G108" s="234"/>
      <c r="H108" s="237">
        <v>5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135</v>
      </c>
      <c r="AU108" s="243" t="s">
        <v>80</v>
      </c>
      <c r="AV108" s="13" t="s">
        <v>80</v>
      </c>
      <c r="AW108" s="13" t="s">
        <v>33</v>
      </c>
      <c r="AX108" s="13" t="s">
        <v>71</v>
      </c>
      <c r="AY108" s="243" t="s">
        <v>122</v>
      </c>
    </row>
    <row r="109" s="14" customFormat="1">
      <c r="A109" s="14"/>
      <c r="B109" s="244"/>
      <c r="C109" s="245"/>
      <c r="D109" s="231" t="s">
        <v>135</v>
      </c>
      <c r="E109" s="246" t="s">
        <v>19</v>
      </c>
      <c r="F109" s="247" t="s">
        <v>144</v>
      </c>
      <c r="G109" s="245"/>
      <c r="H109" s="248">
        <v>167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135</v>
      </c>
      <c r="AU109" s="254" t="s">
        <v>80</v>
      </c>
      <c r="AV109" s="14" t="s">
        <v>129</v>
      </c>
      <c r="AW109" s="14" t="s">
        <v>33</v>
      </c>
      <c r="AX109" s="14" t="s">
        <v>78</v>
      </c>
      <c r="AY109" s="254" t="s">
        <v>122</v>
      </c>
    </row>
    <row r="110" s="2" customFormat="1" ht="66.75" customHeight="1">
      <c r="A110" s="39"/>
      <c r="B110" s="40"/>
      <c r="C110" s="213" t="s">
        <v>129</v>
      </c>
      <c r="D110" s="213" t="s">
        <v>124</v>
      </c>
      <c r="E110" s="214" t="s">
        <v>150</v>
      </c>
      <c r="F110" s="215" t="s">
        <v>151</v>
      </c>
      <c r="G110" s="216" t="s">
        <v>127</v>
      </c>
      <c r="H110" s="217">
        <v>54</v>
      </c>
      <c r="I110" s="218"/>
      <c r="J110" s="219">
        <f>ROUND(I110*H110,2)</f>
        <v>0</v>
      </c>
      <c r="K110" s="215" t="s">
        <v>128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0.5</v>
      </c>
      <c r="T110" s="223">
        <f>S110*H110</f>
        <v>27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129</v>
      </c>
      <c r="AT110" s="224" t="s">
        <v>124</v>
      </c>
      <c r="AU110" s="224" t="s">
        <v>80</v>
      </c>
      <c r="AY110" s="18" t="s">
        <v>122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129</v>
      </c>
      <c r="BM110" s="224" t="s">
        <v>152</v>
      </c>
    </row>
    <row r="111" s="2" customFormat="1">
      <c r="A111" s="39"/>
      <c r="B111" s="40"/>
      <c r="C111" s="41"/>
      <c r="D111" s="226" t="s">
        <v>131</v>
      </c>
      <c r="E111" s="41"/>
      <c r="F111" s="227" t="s">
        <v>153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131</v>
      </c>
      <c r="AU111" s="18" t="s">
        <v>80</v>
      </c>
    </row>
    <row r="112" s="13" customFormat="1">
      <c r="A112" s="13"/>
      <c r="B112" s="233"/>
      <c r="C112" s="234"/>
      <c r="D112" s="231" t="s">
        <v>135</v>
      </c>
      <c r="E112" s="235" t="s">
        <v>19</v>
      </c>
      <c r="F112" s="236" t="s">
        <v>154</v>
      </c>
      <c r="G112" s="234"/>
      <c r="H112" s="237">
        <v>54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135</v>
      </c>
      <c r="AU112" s="243" t="s">
        <v>80</v>
      </c>
      <c r="AV112" s="13" t="s">
        <v>80</v>
      </c>
      <c r="AW112" s="13" t="s">
        <v>33</v>
      </c>
      <c r="AX112" s="13" t="s">
        <v>78</v>
      </c>
      <c r="AY112" s="243" t="s">
        <v>122</v>
      </c>
    </row>
    <row r="113" s="2" customFormat="1" ht="66.75" customHeight="1">
      <c r="A113" s="39"/>
      <c r="B113" s="40"/>
      <c r="C113" s="213" t="s">
        <v>155</v>
      </c>
      <c r="D113" s="213" t="s">
        <v>124</v>
      </c>
      <c r="E113" s="214" t="s">
        <v>156</v>
      </c>
      <c r="F113" s="215" t="s">
        <v>157</v>
      </c>
      <c r="G113" s="216" t="s">
        <v>127</v>
      </c>
      <c r="H113" s="217">
        <v>162</v>
      </c>
      <c r="I113" s="218"/>
      <c r="J113" s="219">
        <f>ROUND(I113*H113,2)</f>
        <v>0</v>
      </c>
      <c r="K113" s="215" t="s">
        <v>128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0.28999999999999998</v>
      </c>
      <c r="T113" s="223">
        <f>S113*H113</f>
        <v>46.979999999999997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129</v>
      </c>
      <c r="AT113" s="224" t="s">
        <v>124</v>
      </c>
      <c r="AU113" s="224" t="s">
        <v>80</v>
      </c>
      <c r="AY113" s="18" t="s">
        <v>122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78</v>
      </c>
      <c r="BK113" s="225">
        <f>ROUND(I113*H113,2)</f>
        <v>0</v>
      </c>
      <c r="BL113" s="18" t="s">
        <v>129</v>
      </c>
      <c r="BM113" s="224" t="s">
        <v>158</v>
      </c>
    </row>
    <row r="114" s="2" customFormat="1">
      <c r="A114" s="39"/>
      <c r="B114" s="40"/>
      <c r="C114" s="41"/>
      <c r="D114" s="226" t="s">
        <v>131</v>
      </c>
      <c r="E114" s="41"/>
      <c r="F114" s="227" t="s">
        <v>159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131</v>
      </c>
      <c r="AU114" s="18" t="s">
        <v>80</v>
      </c>
    </row>
    <row r="115" s="13" customFormat="1">
      <c r="A115" s="13"/>
      <c r="B115" s="233"/>
      <c r="C115" s="234"/>
      <c r="D115" s="231" t="s">
        <v>135</v>
      </c>
      <c r="E115" s="235" t="s">
        <v>19</v>
      </c>
      <c r="F115" s="236" t="s">
        <v>141</v>
      </c>
      <c r="G115" s="234"/>
      <c r="H115" s="237">
        <v>162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135</v>
      </c>
      <c r="AU115" s="243" t="s">
        <v>80</v>
      </c>
      <c r="AV115" s="13" t="s">
        <v>80</v>
      </c>
      <c r="AW115" s="13" t="s">
        <v>33</v>
      </c>
      <c r="AX115" s="13" t="s">
        <v>78</v>
      </c>
      <c r="AY115" s="243" t="s">
        <v>122</v>
      </c>
    </row>
    <row r="116" s="2" customFormat="1" ht="44.25" customHeight="1">
      <c r="A116" s="39"/>
      <c r="B116" s="40"/>
      <c r="C116" s="213" t="s">
        <v>160</v>
      </c>
      <c r="D116" s="213" t="s">
        <v>124</v>
      </c>
      <c r="E116" s="214" t="s">
        <v>161</v>
      </c>
      <c r="F116" s="215" t="s">
        <v>162</v>
      </c>
      <c r="G116" s="216" t="s">
        <v>127</v>
      </c>
      <c r="H116" s="217">
        <v>302</v>
      </c>
      <c r="I116" s="218"/>
      <c r="J116" s="219">
        <f>ROUND(I116*H116,2)</f>
        <v>0</v>
      </c>
      <c r="K116" s="215" t="s">
        <v>128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1.0000000000000001E-05</v>
      </c>
      <c r="R116" s="222">
        <f>Q116*H116</f>
        <v>0.0030200000000000001</v>
      </c>
      <c r="S116" s="222">
        <v>0.091999999999999998</v>
      </c>
      <c r="T116" s="223">
        <f>S116*H116</f>
        <v>27.783999999999999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129</v>
      </c>
      <c r="AT116" s="224" t="s">
        <v>124</v>
      </c>
      <c r="AU116" s="224" t="s">
        <v>80</v>
      </c>
      <c r="AY116" s="18" t="s">
        <v>122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78</v>
      </c>
      <c r="BK116" s="225">
        <f>ROUND(I116*H116,2)</f>
        <v>0</v>
      </c>
      <c r="BL116" s="18" t="s">
        <v>129</v>
      </c>
      <c r="BM116" s="224" t="s">
        <v>163</v>
      </c>
    </row>
    <row r="117" s="2" customFormat="1">
      <c r="A117" s="39"/>
      <c r="B117" s="40"/>
      <c r="C117" s="41"/>
      <c r="D117" s="226" t="s">
        <v>131</v>
      </c>
      <c r="E117" s="41"/>
      <c r="F117" s="227" t="s">
        <v>164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80</v>
      </c>
    </row>
    <row r="118" s="13" customFormat="1">
      <c r="A118" s="13"/>
      <c r="B118" s="233"/>
      <c r="C118" s="234"/>
      <c r="D118" s="231" t="s">
        <v>135</v>
      </c>
      <c r="E118" s="235" t="s">
        <v>19</v>
      </c>
      <c r="F118" s="236" t="s">
        <v>165</v>
      </c>
      <c r="G118" s="234"/>
      <c r="H118" s="237">
        <v>302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135</v>
      </c>
      <c r="AU118" s="243" t="s">
        <v>80</v>
      </c>
      <c r="AV118" s="13" t="s">
        <v>80</v>
      </c>
      <c r="AW118" s="13" t="s">
        <v>33</v>
      </c>
      <c r="AX118" s="13" t="s">
        <v>78</v>
      </c>
      <c r="AY118" s="243" t="s">
        <v>122</v>
      </c>
    </row>
    <row r="119" s="2" customFormat="1" ht="44.25" customHeight="1">
      <c r="A119" s="39"/>
      <c r="B119" s="40"/>
      <c r="C119" s="213" t="s">
        <v>166</v>
      </c>
      <c r="D119" s="213" t="s">
        <v>124</v>
      </c>
      <c r="E119" s="214" t="s">
        <v>167</v>
      </c>
      <c r="F119" s="215" t="s">
        <v>168</v>
      </c>
      <c r="G119" s="216" t="s">
        <v>127</v>
      </c>
      <c r="H119" s="217">
        <v>108</v>
      </c>
      <c r="I119" s="218"/>
      <c r="J119" s="219">
        <f>ROUND(I119*H119,2)</f>
        <v>0</v>
      </c>
      <c r="K119" s="215" t="s">
        <v>128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3.0000000000000001E-05</v>
      </c>
      <c r="R119" s="222">
        <f>Q119*H119</f>
        <v>0.0032400000000000003</v>
      </c>
      <c r="S119" s="222">
        <v>0.23000000000000001</v>
      </c>
      <c r="T119" s="223">
        <f>S119*H119</f>
        <v>24.84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129</v>
      </c>
      <c r="AT119" s="224" t="s">
        <v>124</v>
      </c>
      <c r="AU119" s="224" t="s">
        <v>80</v>
      </c>
      <c r="AY119" s="18" t="s">
        <v>122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129</v>
      </c>
      <c r="BM119" s="224" t="s">
        <v>169</v>
      </c>
    </row>
    <row r="120" s="2" customFormat="1">
      <c r="A120" s="39"/>
      <c r="B120" s="40"/>
      <c r="C120" s="41"/>
      <c r="D120" s="226" t="s">
        <v>131</v>
      </c>
      <c r="E120" s="41"/>
      <c r="F120" s="227" t="s">
        <v>170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80</v>
      </c>
    </row>
    <row r="121" s="13" customFormat="1">
      <c r="A121" s="13"/>
      <c r="B121" s="233"/>
      <c r="C121" s="234"/>
      <c r="D121" s="231" t="s">
        <v>135</v>
      </c>
      <c r="E121" s="235" t="s">
        <v>19</v>
      </c>
      <c r="F121" s="236" t="s">
        <v>171</v>
      </c>
      <c r="G121" s="234"/>
      <c r="H121" s="237">
        <v>72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80</v>
      </c>
      <c r="AV121" s="13" t="s">
        <v>80</v>
      </c>
      <c r="AW121" s="13" t="s">
        <v>33</v>
      </c>
      <c r="AX121" s="13" t="s">
        <v>71</v>
      </c>
      <c r="AY121" s="243" t="s">
        <v>122</v>
      </c>
    </row>
    <row r="122" s="13" customFormat="1">
      <c r="A122" s="13"/>
      <c r="B122" s="233"/>
      <c r="C122" s="234"/>
      <c r="D122" s="231" t="s">
        <v>135</v>
      </c>
      <c r="E122" s="235" t="s">
        <v>19</v>
      </c>
      <c r="F122" s="236" t="s">
        <v>172</v>
      </c>
      <c r="G122" s="234"/>
      <c r="H122" s="237">
        <v>36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135</v>
      </c>
      <c r="AU122" s="243" t="s">
        <v>80</v>
      </c>
      <c r="AV122" s="13" t="s">
        <v>80</v>
      </c>
      <c r="AW122" s="13" t="s">
        <v>33</v>
      </c>
      <c r="AX122" s="13" t="s">
        <v>71</v>
      </c>
      <c r="AY122" s="243" t="s">
        <v>122</v>
      </c>
    </row>
    <row r="123" s="14" customFormat="1">
      <c r="A123" s="14"/>
      <c r="B123" s="244"/>
      <c r="C123" s="245"/>
      <c r="D123" s="231" t="s">
        <v>135</v>
      </c>
      <c r="E123" s="246" t="s">
        <v>19</v>
      </c>
      <c r="F123" s="247" t="s">
        <v>144</v>
      </c>
      <c r="G123" s="245"/>
      <c r="H123" s="248">
        <v>108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135</v>
      </c>
      <c r="AU123" s="254" t="s">
        <v>80</v>
      </c>
      <c r="AV123" s="14" t="s">
        <v>129</v>
      </c>
      <c r="AW123" s="14" t="s">
        <v>33</v>
      </c>
      <c r="AX123" s="14" t="s">
        <v>78</v>
      </c>
      <c r="AY123" s="254" t="s">
        <v>122</v>
      </c>
    </row>
    <row r="124" s="2" customFormat="1" ht="44.25" customHeight="1">
      <c r="A124" s="39"/>
      <c r="B124" s="40"/>
      <c r="C124" s="213" t="s">
        <v>173</v>
      </c>
      <c r="D124" s="213" t="s">
        <v>124</v>
      </c>
      <c r="E124" s="214" t="s">
        <v>174</v>
      </c>
      <c r="F124" s="215" t="s">
        <v>175</v>
      </c>
      <c r="G124" s="216" t="s">
        <v>176</v>
      </c>
      <c r="H124" s="217">
        <v>118</v>
      </c>
      <c r="I124" s="218"/>
      <c r="J124" s="219">
        <f>ROUND(I124*H124,2)</f>
        <v>0</v>
      </c>
      <c r="K124" s="215" t="s">
        <v>128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0.28999999999999998</v>
      </c>
      <c r="T124" s="223">
        <f>S124*H124</f>
        <v>34.219999999999999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129</v>
      </c>
      <c r="AT124" s="224" t="s">
        <v>124</v>
      </c>
      <c r="AU124" s="224" t="s">
        <v>80</v>
      </c>
      <c r="AY124" s="18" t="s">
        <v>122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78</v>
      </c>
      <c r="BK124" s="225">
        <f>ROUND(I124*H124,2)</f>
        <v>0</v>
      </c>
      <c r="BL124" s="18" t="s">
        <v>129</v>
      </c>
      <c r="BM124" s="224" t="s">
        <v>177</v>
      </c>
    </row>
    <row r="125" s="2" customFormat="1">
      <c r="A125" s="39"/>
      <c r="B125" s="40"/>
      <c r="C125" s="41"/>
      <c r="D125" s="226" t="s">
        <v>131</v>
      </c>
      <c r="E125" s="41"/>
      <c r="F125" s="227" t="s">
        <v>178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80</v>
      </c>
    </row>
    <row r="126" s="13" customFormat="1">
      <c r="A126" s="13"/>
      <c r="B126" s="233"/>
      <c r="C126" s="234"/>
      <c r="D126" s="231" t="s">
        <v>135</v>
      </c>
      <c r="E126" s="235" t="s">
        <v>19</v>
      </c>
      <c r="F126" s="236" t="s">
        <v>179</v>
      </c>
      <c r="G126" s="234"/>
      <c r="H126" s="237">
        <v>115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135</v>
      </c>
      <c r="AU126" s="243" t="s">
        <v>80</v>
      </c>
      <c r="AV126" s="13" t="s">
        <v>80</v>
      </c>
      <c r="AW126" s="13" t="s">
        <v>33</v>
      </c>
      <c r="AX126" s="13" t="s">
        <v>71</v>
      </c>
      <c r="AY126" s="243" t="s">
        <v>122</v>
      </c>
    </row>
    <row r="127" s="13" customFormat="1">
      <c r="A127" s="13"/>
      <c r="B127" s="233"/>
      <c r="C127" s="234"/>
      <c r="D127" s="231" t="s">
        <v>135</v>
      </c>
      <c r="E127" s="235" t="s">
        <v>19</v>
      </c>
      <c r="F127" s="236" t="s">
        <v>180</v>
      </c>
      <c r="G127" s="234"/>
      <c r="H127" s="237">
        <v>3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135</v>
      </c>
      <c r="AU127" s="243" t="s">
        <v>80</v>
      </c>
      <c r="AV127" s="13" t="s">
        <v>80</v>
      </c>
      <c r="AW127" s="13" t="s">
        <v>33</v>
      </c>
      <c r="AX127" s="13" t="s">
        <v>71</v>
      </c>
      <c r="AY127" s="243" t="s">
        <v>122</v>
      </c>
    </row>
    <row r="128" s="14" customFormat="1">
      <c r="A128" s="14"/>
      <c r="B128" s="244"/>
      <c r="C128" s="245"/>
      <c r="D128" s="231" t="s">
        <v>135</v>
      </c>
      <c r="E128" s="246" t="s">
        <v>19</v>
      </c>
      <c r="F128" s="247" t="s">
        <v>144</v>
      </c>
      <c r="G128" s="245"/>
      <c r="H128" s="248">
        <v>118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135</v>
      </c>
      <c r="AU128" s="254" t="s">
        <v>80</v>
      </c>
      <c r="AV128" s="14" t="s">
        <v>129</v>
      </c>
      <c r="AW128" s="14" t="s">
        <v>33</v>
      </c>
      <c r="AX128" s="14" t="s">
        <v>78</v>
      </c>
      <c r="AY128" s="254" t="s">
        <v>122</v>
      </c>
    </row>
    <row r="129" s="2" customFormat="1" ht="49.05" customHeight="1">
      <c r="A129" s="39"/>
      <c r="B129" s="40"/>
      <c r="C129" s="213" t="s">
        <v>181</v>
      </c>
      <c r="D129" s="213" t="s">
        <v>124</v>
      </c>
      <c r="E129" s="214" t="s">
        <v>182</v>
      </c>
      <c r="F129" s="215" t="s">
        <v>183</v>
      </c>
      <c r="G129" s="216" t="s">
        <v>176</v>
      </c>
      <c r="H129" s="217">
        <v>112</v>
      </c>
      <c r="I129" s="218"/>
      <c r="J129" s="219">
        <f>ROUND(I129*H129,2)</f>
        <v>0</v>
      </c>
      <c r="K129" s="215" t="s">
        <v>128</v>
      </c>
      <c r="L129" s="45"/>
      <c r="M129" s="220" t="s">
        <v>19</v>
      </c>
      <c r="N129" s="221" t="s">
        <v>42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0.20499999999999999</v>
      </c>
      <c r="T129" s="223">
        <f>S129*H129</f>
        <v>22.959999999999997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129</v>
      </c>
      <c r="AT129" s="224" t="s">
        <v>124</v>
      </c>
      <c r="AU129" s="224" t="s">
        <v>80</v>
      </c>
      <c r="AY129" s="18" t="s">
        <v>122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78</v>
      </c>
      <c r="BK129" s="225">
        <f>ROUND(I129*H129,2)</f>
        <v>0</v>
      </c>
      <c r="BL129" s="18" t="s">
        <v>129</v>
      </c>
      <c r="BM129" s="224" t="s">
        <v>184</v>
      </c>
    </row>
    <row r="130" s="2" customFormat="1">
      <c r="A130" s="39"/>
      <c r="B130" s="40"/>
      <c r="C130" s="41"/>
      <c r="D130" s="226" t="s">
        <v>131</v>
      </c>
      <c r="E130" s="41"/>
      <c r="F130" s="227" t="s">
        <v>185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80</v>
      </c>
    </row>
    <row r="131" s="13" customFormat="1">
      <c r="A131" s="13"/>
      <c r="B131" s="233"/>
      <c r="C131" s="234"/>
      <c r="D131" s="231" t="s">
        <v>135</v>
      </c>
      <c r="E131" s="235" t="s">
        <v>19</v>
      </c>
      <c r="F131" s="236" t="s">
        <v>186</v>
      </c>
      <c r="G131" s="234"/>
      <c r="H131" s="237">
        <v>112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135</v>
      </c>
      <c r="AU131" s="243" t="s">
        <v>80</v>
      </c>
      <c r="AV131" s="13" t="s">
        <v>80</v>
      </c>
      <c r="AW131" s="13" t="s">
        <v>33</v>
      </c>
      <c r="AX131" s="13" t="s">
        <v>78</v>
      </c>
      <c r="AY131" s="243" t="s">
        <v>122</v>
      </c>
    </row>
    <row r="132" s="2" customFormat="1" ht="24.15" customHeight="1">
      <c r="A132" s="39"/>
      <c r="B132" s="40"/>
      <c r="C132" s="213" t="s">
        <v>187</v>
      </c>
      <c r="D132" s="213" t="s">
        <v>124</v>
      </c>
      <c r="E132" s="214" t="s">
        <v>188</v>
      </c>
      <c r="F132" s="215" t="s">
        <v>189</v>
      </c>
      <c r="G132" s="216" t="s">
        <v>127</v>
      </c>
      <c r="H132" s="217">
        <v>4</v>
      </c>
      <c r="I132" s="218"/>
      <c r="J132" s="219">
        <f>ROUND(I132*H132,2)</f>
        <v>0</v>
      </c>
      <c r="K132" s="215" t="s">
        <v>128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129</v>
      </c>
      <c r="AT132" s="224" t="s">
        <v>124</v>
      </c>
      <c r="AU132" s="224" t="s">
        <v>80</v>
      </c>
      <c r="AY132" s="18" t="s">
        <v>122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78</v>
      </c>
      <c r="BK132" s="225">
        <f>ROUND(I132*H132,2)</f>
        <v>0</v>
      </c>
      <c r="BL132" s="18" t="s">
        <v>129</v>
      </c>
      <c r="BM132" s="224" t="s">
        <v>190</v>
      </c>
    </row>
    <row r="133" s="2" customFormat="1">
      <c r="A133" s="39"/>
      <c r="B133" s="40"/>
      <c r="C133" s="41"/>
      <c r="D133" s="226" t="s">
        <v>131</v>
      </c>
      <c r="E133" s="41"/>
      <c r="F133" s="227" t="s">
        <v>191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80</v>
      </c>
    </row>
    <row r="134" s="13" customFormat="1">
      <c r="A134" s="13"/>
      <c r="B134" s="233"/>
      <c r="C134" s="234"/>
      <c r="D134" s="231" t="s">
        <v>135</v>
      </c>
      <c r="E134" s="235" t="s">
        <v>19</v>
      </c>
      <c r="F134" s="236" t="s">
        <v>192</v>
      </c>
      <c r="G134" s="234"/>
      <c r="H134" s="237">
        <v>4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80</v>
      </c>
      <c r="AV134" s="13" t="s">
        <v>80</v>
      </c>
      <c r="AW134" s="13" t="s">
        <v>33</v>
      </c>
      <c r="AX134" s="13" t="s">
        <v>78</v>
      </c>
      <c r="AY134" s="243" t="s">
        <v>122</v>
      </c>
    </row>
    <row r="135" s="2" customFormat="1" ht="37.8" customHeight="1">
      <c r="A135" s="39"/>
      <c r="B135" s="40"/>
      <c r="C135" s="213" t="s">
        <v>193</v>
      </c>
      <c r="D135" s="213" t="s">
        <v>124</v>
      </c>
      <c r="E135" s="214" t="s">
        <v>194</v>
      </c>
      <c r="F135" s="215" t="s">
        <v>195</v>
      </c>
      <c r="G135" s="216" t="s">
        <v>196</v>
      </c>
      <c r="H135" s="217">
        <v>2.04</v>
      </c>
      <c r="I135" s="218"/>
      <c r="J135" s="219">
        <f>ROUND(I135*H135,2)</f>
        <v>0</v>
      </c>
      <c r="K135" s="215" t="s">
        <v>128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129</v>
      </c>
      <c r="AT135" s="224" t="s">
        <v>124</v>
      </c>
      <c r="AU135" s="224" t="s">
        <v>80</v>
      </c>
      <c r="AY135" s="18" t="s">
        <v>122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129</v>
      </c>
      <c r="BM135" s="224" t="s">
        <v>197</v>
      </c>
    </row>
    <row r="136" s="2" customFormat="1">
      <c r="A136" s="39"/>
      <c r="B136" s="40"/>
      <c r="C136" s="41"/>
      <c r="D136" s="226" t="s">
        <v>131</v>
      </c>
      <c r="E136" s="41"/>
      <c r="F136" s="227" t="s">
        <v>198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131</v>
      </c>
      <c r="AU136" s="18" t="s">
        <v>80</v>
      </c>
    </row>
    <row r="137" s="13" customFormat="1">
      <c r="A137" s="13"/>
      <c r="B137" s="233"/>
      <c r="C137" s="234"/>
      <c r="D137" s="231" t="s">
        <v>135</v>
      </c>
      <c r="E137" s="235" t="s">
        <v>19</v>
      </c>
      <c r="F137" s="236" t="s">
        <v>199</v>
      </c>
      <c r="G137" s="234"/>
      <c r="H137" s="237">
        <v>2.04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135</v>
      </c>
      <c r="AU137" s="243" t="s">
        <v>80</v>
      </c>
      <c r="AV137" s="13" t="s">
        <v>80</v>
      </c>
      <c r="AW137" s="13" t="s">
        <v>33</v>
      </c>
      <c r="AX137" s="13" t="s">
        <v>78</v>
      </c>
      <c r="AY137" s="243" t="s">
        <v>122</v>
      </c>
    </row>
    <row r="138" s="2" customFormat="1" ht="37.8" customHeight="1">
      <c r="A138" s="39"/>
      <c r="B138" s="40"/>
      <c r="C138" s="213" t="s">
        <v>200</v>
      </c>
      <c r="D138" s="213" t="s">
        <v>124</v>
      </c>
      <c r="E138" s="214" t="s">
        <v>201</v>
      </c>
      <c r="F138" s="215" t="s">
        <v>202</v>
      </c>
      <c r="G138" s="216" t="s">
        <v>196</v>
      </c>
      <c r="H138" s="217">
        <v>0.51000000000000001</v>
      </c>
      <c r="I138" s="218"/>
      <c r="J138" s="219">
        <f>ROUND(I138*H138,2)</f>
        <v>0</v>
      </c>
      <c r="K138" s="215" t="s">
        <v>128</v>
      </c>
      <c r="L138" s="45"/>
      <c r="M138" s="220" t="s">
        <v>19</v>
      </c>
      <c r="N138" s="221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129</v>
      </c>
      <c r="AT138" s="224" t="s">
        <v>124</v>
      </c>
      <c r="AU138" s="224" t="s">
        <v>80</v>
      </c>
      <c r="AY138" s="18" t="s">
        <v>122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78</v>
      </c>
      <c r="BK138" s="225">
        <f>ROUND(I138*H138,2)</f>
        <v>0</v>
      </c>
      <c r="BL138" s="18" t="s">
        <v>129</v>
      </c>
      <c r="BM138" s="224" t="s">
        <v>203</v>
      </c>
    </row>
    <row r="139" s="2" customFormat="1">
      <c r="A139" s="39"/>
      <c r="B139" s="40"/>
      <c r="C139" s="41"/>
      <c r="D139" s="226" t="s">
        <v>131</v>
      </c>
      <c r="E139" s="41"/>
      <c r="F139" s="227" t="s">
        <v>204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80</v>
      </c>
    </row>
    <row r="140" s="2" customFormat="1">
      <c r="A140" s="39"/>
      <c r="B140" s="40"/>
      <c r="C140" s="41"/>
      <c r="D140" s="231" t="s">
        <v>133</v>
      </c>
      <c r="E140" s="41"/>
      <c r="F140" s="232" t="s">
        <v>205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80</v>
      </c>
    </row>
    <row r="141" s="13" customFormat="1">
      <c r="A141" s="13"/>
      <c r="B141" s="233"/>
      <c r="C141" s="234"/>
      <c r="D141" s="231" t="s">
        <v>135</v>
      </c>
      <c r="E141" s="235" t="s">
        <v>19</v>
      </c>
      <c r="F141" s="236" t="s">
        <v>199</v>
      </c>
      <c r="G141" s="234"/>
      <c r="H141" s="237">
        <v>2.04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80</v>
      </c>
      <c r="AV141" s="13" t="s">
        <v>80</v>
      </c>
      <c r="AW141" s="13" t="s">
        <v>33</v>
      </c>
      <c r="AX141" s="13" t="s">
        <v>78</v>
      </c>
      <c r="AY141" s="243" t="s">
        <v>122</v>
      </c>
    </row>
    <row r="142" s="13" customFormat="1">
      <c r="A142" s="13"/>
      <c r="B142" s="233"/>
      <c r="C142" s="234"/>
      <c r="D142" s="231" t="s">
        <v>135</v>
      </c>
      <c r="E142" s="234"/>
      <c r="F142" s="236" t="s">
        <v>206</v>
      </c>
      <c r="G142" s="234"/>
      <c r="H142" s="237">
        <v>0.51000000000000001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135</v>
      </c>
      <c r="AU142" s="243" t="s">
        <v>80</v>
      </c>
      <c r="AV142" s="13" t="s">
        <v>80</v>
      </c>
      <c r="AW142" s="13" t="s">
        <v>4</v>
      </c>
      <c r="AX142" s="13" t="s">
        <v>78</v>
      </c>
      <c r="AY142" s="243" t="s">
        <v>122</v>
      </c>
    </row>
    <row r="143" s="2" customFormat="1" ht="62.7" customHeight="1">
      <c r="A143" s="39"/>
      <c r="B143" s="40"/>
      <c r="C143" s="213" t="s">
        <v>207</v>
      </c>
      <c r="D143" s="213" t="s">
        <v>124</v>
      </c>
      <c r="E143" s="214" t="s">
        <v>208</v>
      </c>
      <c r="F143" s="215" t="s">
        <v>209</v>
      </c>
      <c r="G143" s="216" t="s">
        <v>196</v>
      </c>
      <c r="H143" s="217">
        <v>2.04</v>
      </c>
      <c r="I143" s="218"/>
      <c r="J143" s="219">
        <f>ROUND(I143*H143,2)</f>
        <v>0</v>
      </c>
      <c r="K143" s="215" t="s">
        <v>128</v>
      </c>
      <c r="L143" s="45"/>
      <c r="M143" s="220" t="s">
        <v>19</v>
      </c>
      <c r="N143" s="221" t="s">
        <v>42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129</v>
      </c>
      <c r="AT143" s="224" t="s">
        <v>124</v>
      </c>
      <c r="AU143" s="224" t="s">
        <v>80</v>
      </c>
      <c r="AY143" s="18" t="s">
        <v>122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78</v>
      </c>
      <c r="BK143" s="225">
        <f>ROUND(I143*H143,2)</f>
        <v>0</v>
      </c>
      <c r="BL143" s="18" t="s">
        <v>129</v>
      </c>
      <c r="BM143" s="224" t="s">
        <v>210</v>
      </c>
    </row>
    <row r="144" s="2" customFormat="1">
      <c r="A144" s="39"/>
      <c r="B144" s="40"/>
      <c r="C144" s="41"/>
      <c r="D144" s="226" t="s">
        <v>131</v>
      </c>
      <c r="E144" s="41"/>
      <c r="F144" s="227" t="s">
        <v>211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80</v>
      </c>
    </row>
    <row r="145" s="2" customFormat="1">
      <c r="A145" s="39"/>
      <c r="B145" s="40"/>
      <c r="C145" s="41"/>
      <c r="D145" s="231" t="s">
        <v>133</v>
      </c>
      <c r="E145" s="41"/>
      <c r="F145" s="232" t="s">
        <v>212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133</v>
      </c>
      <c r="AU145" s="18" t="s">
        <v>80</v>
      </c>
    </row>
    <row r="146" s="2" customFormat="1" ht="44.25" customHeight="1">
      <c r="A146" s="39"/>
      <c r="B146" s="40"/>
      <c r="C146" s="213" t="s">
        <v>213</v>
      </c>
      <c r="D146" s="213" t="s">
        <v>124</v>
      </c>
      <c r="E146" s="214" t="s">
        <v>214</v>
      </c>
      <c r="F146" s="215" t="s">
        <v>215</v>
      </c>
      <c r="G146" s="216" t="s">
        <v>196</v>
      </c>
      <c r="H146" s="217">
        <v>2.04</v>
      </c>
      <c r="I146" s="218"/>
      <c r="J146" s="219">
        <f>ROUND(I146*H146,2)</f>
        <v>0</v>
      </c>
      <c r="K146" s="215" t="s">
        <v>128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129</v>
      </c>
      <c r="AT146" s="224" t="s">
        <v>124</v>
      </c>
      <c r="AU146" s="224" t="s">
        <v>80</v>
      </c>
      <c r="AY146" s="18" t="s">
        <v>122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78</v>
      </c>
      <c r="BK146" s="225">
        <f>ROUND(I146*H146,2)</f>
        <v>0</v>
      </c>
      <c r="BL146" s="18" t="s">
        <v>129</v>
      </c>
      <c r="BM146" s="224" t="s">
        <v>216</v>
      </c>
    </row>
    <row r="147" s="2" customFormat="1">
      <c r="A147" s="39"/>
      <c r="B147" s="40"/>
      <c r="C147" s="41"/>
      <c r="D147" s="226" t="s">
        <v>131</v>
      </c>
      <c r="E147" s="41"/>
      <c r="F147" s="227" t="s">
        <v>217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80</v>
      </c>
    </row>
    <row r="148" s="2" customFormat="1" ht="44.25" customHeight="1">
      <c r="A148" s="39"/>
      <c r="B148" s="40"/>
      <c r="C148" s="213" t="s">
        <v>8</v>
      </c>
      <c r="D148" s="213" t="s">
        <v>124</v>
      </c>
      <c r="E148" s="214" t="s">
        <v>218</v>
      </c>
      <c r="F148" s="215" t="s">
        <v>219</v>
      </c>
      <c r="G148" s="216" t="s">
        <v>220</v>
      </c>
      <c r="H148" s="217">
        <v>3.8759999999999999</v>
      </c>
      <c r="I148" s="218"/>
      <c r="J148" s="219">
        <f>ROUND(I148*H148,2)</f>
        <v>0</v>
      </c>
      <c r="K148" s="215" t="s">
        <v>128</v>
      </c>
      <c r="L148" s="45"/>
      <c r="M148" s="220" t="s">
        <v>19</v>
      </c>
      <c r="N148" s="221" t="s">
        <v>42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129</v>
      </c>
      <c r="AT148" s="224" t="s">
        <v>124</v>
      </c>
      <c r="AU148" s="224" t="s">
        <v>80</v>
      </c>
      <c r="AY148" s="18" t="s">
        <v>122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78</v>
      </c>
      <c r="BK148" s="225">
        <f>ROUND(I148*H148,2)</f>
        <v>0</v>
      </c>
      <c r="BL148" s="18" t="s">
        <v>129</v>
      </c>
      <c r="BM148" s="224" t="s">
        <v>221</v>
      </c>
    </row>
    <row r="149" s="2" customFormat="1">
      <c r="A149" s="39"/>
      <c r="B149" s="40"/>
      <c r="C149" s="41"/>
      <c r="D149" s="226" t="s">
        <v>131</v>
      </c>
      <c r="E149" s="41"/>
      <c r="F149" s="227" t="s">
        <v>222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131</v>
      </c>
      <c r="AU149" s="18" t="s">
        <v>80</v>
      </c>
    </row>
    <row r="150" s="2" customFormat="1">
      <c r="A150" s="39"/>
      <c r="B150" s="40"/>
      <c r="C150" s="41"/>
      <c r="D150" s="231" t="s">
        <v>133</v>
      </c>
      <c r="E150" s="41"/>
      <c r="F150" s="232" t="s">
        <v>223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133</v>
      </c>
      <c r="AU150" s="18" t="s">
        <v>80</v>
      </c>
    </row>
    <row r="151" s="13" customFormat="1">
      <c r="A151" s="13"/>
      <c r="B151" s="233"/>
      <c r="C151" s="234"/>
      <c r="D151" s="231" t="s">
        <v>135</v>
      </c>
      <c r="E151" s="234"/>
      <c r="F151" s="236" t="s">
        <v>224</v>
      </c>
      <c r="G151" s="234"/>
      <c r="H151" s="237">
        <v>3.8759999999999999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135</v>
      </c>
      <c r="AU151" s="243" t="s">
        <v>80</v>
      </c>
      <c r="AV151" s="13" t="s">
        <v>80</v>
      </c>
      <c r="AW151" s="13" t="s">
        <v>4</v>
      </c>
      <c r="AX151" s="13" t="s">
        <v>78</v>
      </c>
      <c r="AY151" s="243" t="s">
        <v>122</v>
      </c>
    </row>
    <row r="152" s="2" customFormat="1" ht="37.8" customHeight="1">
      <c r="A152" s="39"/>
      <c r="B152" s="40"/>
      <c r="C152" s="213" t="s">
        <v>225</v>
      </c>
      <c r="D152" s="213" t="s">
        <v>124</v>
      </c>
      <c r="E152" s="214" t="s">
        <v>226</v>
      </c>
      <c r="F152" s="215" t="s">
        <v>227</v>
      </c>
      <c r="G152" s="216" t="s">
        <v>196</v>
      </c>
      <c r="H152" s="217">
        <v>2.04</v>
      </c>
      <c r="I152" s="218"/>
      <c r="J152" s="219">
        <f>ROUND(I152*H152,2)</f>
        <v>0</v>
      </c>
      <c r="K152" s="215" t="s">
        <v>128</v>
      </c>
      <c r="L152" s="45"/>
      <c r="M152" s="220" t="s">
        <v>19</v>
      </c>
      <c r="N152" s="221" t="s">
        <v>42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129</v>
      </c>
      <c r="AT152" s="224" t="s">
        <v>124</v>
      </c>
      <c r="AU152" s="224" t="s">
        <v>80</v>
      </c>
      <c r="AY152" s="18" t="s">
        <v>122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78</v>
      </c>
      <c r="BK152" s="225">
        <f>ROUND(I152*H152,2)</f>
        <v>0</v>
      </c>
      <c r="BL152" s="18" t="s">
        <v>129</v>
      </c>
      <c r="BM152" s="224" t="s">
        <v>228</v>
      </c>
    </row>
    <row r="153" s="2" customFormat="1">
      <c r="A153" s="39"/>
      <c r="B153" s="40"/>
      <c r="C153" s="41"/>
      <c r="D153" s="226" t="s">
        <v>131</v>
      </c>
      <c r="E153" s="41"/>
      <c r="F153" s="227" t="s">
        <v>229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131</v>
      </c>
      <c r="AU153" s="18" t="s">
        <v>80</v>
      </c>
    </row>
    <row r="154" s="2" customFormat="1" ht="37.8" customHeight="1">
      <c r="A154" s="39"/>
      <c r="B154" s="40"/>
      <c r="C154" s="213" t="s">
        <v>230</v>
      </c>
      <c r="D154" s="213" t="s">
        <v>124</v>
      </c>
      <c r="E154" s="214" t="s">
        <v>231</v>
      </c>
      <c r="F154" s="215" t="s">
        <v>232</v>
      </c>
      <c r="G154" s="216" t="s">
        <v>127</v>
      </c>
      <c r="H154" s="217">
        <v>4</v>
      </c>
      <c r="I154" s="218"/>
      <c r="J154" s="219">
        <f>ROUND(I154*H154,2)</f>
        <v>0</v>
      </c>
      <c r="K154" s="215" t="s">
        <v>128</v>
      </c>
      <c r="L154" s="45"/>
      <c r="M154" s="220" t="s">
        <v>19</v>
      </c>
      <c r="N154" s="221" t="s">
        <v>42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129</v>
      </c>
      <c r="AT154" s="224" t="s">
        <v>124</v>
      </c>
      <c r="AU154" s="224" t="s">
        <v>80</v>
      </c>
      <c r="AY154" s="18" t="s">
        <v>122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78</v>
      </c>
      <c r="BK154" s="225">
        <f>ROUND(I154*H154,2)</f>
        <v>0</v>
      </c>
      <c r="BL154" s="18" t="s">
        <v>129</v>
      </c>
      <c r="BM154" s="224" t="s">
        <v>233</v>
      </c>
    </row>
    <row r="155" s="2" customFormat="1">
      <c r="A155" s="39"/>
      <c r="B155" s="40"/>
      <c r="C155" s="41"/>
      <c r="D155" s="226" t="s">
        <v>131</v>
      </c>
      <c r="E155" s="41"/>
      <c r="F155" s="227" t="s">
        <v>234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80</v>
      </c>
    </row>
    <row r="156" s="2" customFormat="1" ht="37.8" customHeight="1">
      <c r="A156" s="39"/>
      <c r="B156" s="40"/>
      <c r="C156" s="213" t="s">
        <v>235</v>
      </c>
      <c r="D156" s="213" t="s">
        <v>124</v>
      </c>
      <c r="E156" s="214" t="s">
        <v>236</v>
      </c>
      <c r="F156" s="215" t="s">
        <v>237</v>
      </c>
      <c r="G156" s="216" t="s">
        <v>127</v>
      </c>
      <c r="H156" s="217">
        <v>116</v>
      </c>
      <c r="I156" s="218"/>
      <c r="J156" s="219">
        <f>ROUND(I156*H156,2)</f>
        <v>0</v>
      </c>
      <c r="K156" s="215" t="s">
        <v>128</v>
      </c>
      <c r="L156" s="45"/>
      <c r="M156" s="220" t="s">
        <v>19</v>
      </c>
      <c r="N156" s="221" t="s">
        <v>42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129</v>
      </c>
      <c r="AT156" s="224" t="s">
        <v>124</v>
      </c>
      <c r="AU156" s="224" t="s">
        <v>80</v>
      </c>
      <c r="AY156" s="18" t="s">
        <v>122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78</v>
      </c>
      <c r="BK156" s="225">
        <f>ROUND(I156*H156,2)</f>
        <v>0</v>
      </c>
      <c r="BL156" s="18" t="s">
        <v>129</v>
      </c>
      <c r="BM156" s="224" t="s">
        <v>238</v>
      </c>
    </row>
    <row r="157" s="2" customFormat="1">
      <c r="A157" s="39"/>
      <c r="B157" s="40"/>
      <c r="C157" s="41"/>
      <c r="D157" s="226" t="s">
        <v>131</v>
      </c>
      <c r="E157" s="41"/>
      <c r="F157" s="227" t="s">
        <v>239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131</v>
      </c>
      <c r="AU157" s="18" t="s">
        <v>80</v>
      </c>
    </row>
    <row r="158" s="2" customFormat="1" ht="16.5" customHeight="1">
      <c r="A158" s="39"/>
      <c r="B158" s="40"/>
      <c r="C158" s="255" t="s">
        <v>240</v>
      </c>
      <c r="D158" s="255" t="s">
        <v>241</v>
      </c>
      <c r="E158" s="256" t="s">
        <v>242</v>
      </c>
      <c r="F158" s="257" t="s">
        <v>243</v>
      </c>
      <c r="G158" s="258" t="s">
        <v>244</v>
      </c>
      <c r="H158" s="259">
        <v>5.7999999999999998</v>
      </c>
      <c r="I158" s="260"/>
      <c r="J158" s="261">
        <f>ROUND(I158*H158,2)</f>
        <v>0</v>
      </c>
      <c r="K158" s="257" t="s">
        <v>128</v>
      </c>
      <c r="L158" s="262"/>
      <c r="M158" s="263" t="s">
        <v>19</v>
      </c>
      <c r="N158" s="264" t="s">
        <v>42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173</v>
      </c>
      <c r="AT158" s="224" t="s">
        <v>241</v>
      </c>
      <c r="AU158" s="224" t="s">
        <v>80</v>
      </c>
      <c r="AY158" s="18" t="s">
        <v>122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78</v>
      </c>
      <c r="BK158" s="225">
        <f>ROUND(I158*H158,2)</f>
        <v>0</v>
      </c>
      <c r="BL158" s="18" t="s">
        <v>129</v>
      </c>
      <c r="BM158" s="224" t="s">
        <v>245</v>
      </c>
    </row>
    <row r="159" s="13" customFormat="1">
      <c r="A159" s="13"/>
      <c r="B159" s="233"/>
      <c r="C159" s="234"/>
      <c r="D159" s="231" t="s">
        <v>135</v>
      </c>
      <c r="E159" s="234"/>
      <c r="F159" s="236" t="s">
        <v>246</v>
      </c>
      <c r="G159" s="234"/>
      <c r="H159" s="237">
        <v>5.7999999999999998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135</v>
      </c>
      <c r="AU159" s="243" t="s">
        <v>80</v>
      </c>
      <c r="AV159" s="13" t="s">
        <v>80</v>
      </c>
      <c r="AW159" s="13" t="s">
        <v>4</v>
      </c>
      <c r="AX159" s="13" t="s">
        <v>78</v>
      </c>
      <c r="AY159" s="243" t="s">
        <v>122</v>
      </c>
    </row>
    <row r="160" s="2" customFormat="1" ht="33" customHeight="1">
      <c r="A160" s="39"/>
      <c r="B160" s="40"/>
      <c r="C160" s="213" t="s">
        <v>247</v>
      </c>
      <c r="D160" s="213" t="s">
        <v>124</v>
      </c>
      <c r="E160" s="214" t="s">
        <v>248</v>
      </c>
      <c r="F160" s="215" t="s">
        <v>249</v>
      </c>
      <c r="G160" s="216" t="s">
        <v>127</v>
      </c>
      <c r="H160" s="217">
        <v>74</v>
      </c>
      <c r="I160" s="218"/>
      <c r="J160" s="219">
        <f>ROUND(I160*H160,2)</f>
        <v>0</v>
      </c>
      <c r="K160" s="215" t="s">
        <v>128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129</v>
      </c>
      <c r="AT160" s="224" t="s">
        <v>124</v>
      </c>
      <c r="AU160" s="224" t="s">
        <v>80</v>
      </c>
      <c r="AY160" s="18" t="s">
        <v>122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78</v>
      </c>
      <c r="BK160" s="225">
        <f>ROUND(I160*H160,2)</f>
        <v>0</v>
      </c>
      <c r="BL160" s="18" t="s">
        <v>129</v>
      </c>
      <c r="BM160" s="224" t="s">
        <v>250</v>
      </c>
    </row>
    <row r="161" s="2" customFormat="1">
      <c r="A161" s="39"/>
      <c r="B161" s="40"/>
      <c r="C161" s="41"/>
      <c r="D161" s="226" t="s">
        <v>131</v>
      </c>
      <c r="E161" s="41"/>
      <c r="F161" s="227" t="s">
        <v>251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131</v>
      </c>
      <c r="AU161" s="18" t="s">
        <v>80</v>
      </c>
    </row>
    <row r="162" s="13" customFormat="1">
      <c r="A162" s="13"/>
      <c r="B162" s="233"/>
      <c r="C162" s="234"/>
      <c r="D162" s="231" t="s">
        <v>135</v>
      </c>
      <c r="E162" s="235" t="s">
        <v>19</v>
      </c>
      <c r="F162" s="236" t="s">
        <v>143</v>
      </c>
      <c r="G162" s="234"/>
      <c r="H162" s="237">
        <v>10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135</v>
      </c>
      <c r="AU162" s="243" t="s">
        <v>80</v>
      </c>
      <c r="AV162" s="13" t="s">
        <v>80</v>
      </c>
      <c r="AW162" s="13" t="s">
        <v>33</v>
      </c>
      <c r="AX162" s="13" t="s">
        <v>71</v>
      </c>
      <c r="AY162" s="243" t="s">
        <v>122</v>
      </c>
    </row>
    <row r="163" s="13" customFormat="1">
      <c r="A163" s="13"/>
      <c r="B163" s="233"/>
      <c r="C163" s="234"/>
      <c r="D163" s="231" t="s">
        <v>135</v>
      </c>
      <c r="E163" s="235" t="s">
        <v>19</v>
      </c>
      <c r="F163" s="236" t="s">
        <v>252</v>
      </c>
      <c r="G163" s="234"/>
      <c r="H163" s="237">
        <v>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135</v>
      </c>
      <c r="AU163" s="243" t="s">
        <v>80</v>
      </c>
      <c r="AV163" s="13" t="s">
        <v>80</v>
      </c>
      <c r="AW163" s="13" t="s">
        <v>33</v>
      </c>
      <c r="AX163" s="13" t="s">
        <v>71</v>
      </c>
      <c r="AY163" s="243" t="s">
        <v>122</v>
      </c>
    </row>
    <row r="164" s="13" customFormat="1">
      <c r="A164" s="13"/>
      <c r="B164" s="233"/>
      <c r="C164" s="234"/>
      <c r="D164" s="231" t="s">
        <v>135</v>
      </c>
      <c r="E164" s="235" t="s">
        <v>19</v>
      </c>
      <c r="F164" s="236" t="s">
        <v>253</v>
      </c>
      <c r="G164" s="234"/>
      <c r="H164" s="237">
        <v>5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135</v>
      </c>
      <c r="AU164" s="243" t="s">
        <v>80</v>
      </c>
      <c r="AV164" s="13" t="s">
        <v>80</v>
      </c>
      <c r="AW164" s="13" t="s">
        <v>33</v>
      </c>
      <c r="AX164" s="13" t="s">
        <v>71</v>
      </c>
      <c r="AY164" s="243" t="s">
        <v>122</v>
      </c>
    </row>
    <row r="165" s="13" customFormat="1">
      <c r="A165" s="13"/>
      <c r="B165" s="233"/>
      <c r="C165" s="234"/>
      <c r="D165" s="231" t="s">
        <v>135</v>
      </c>
      <c r="E165" s="235" t="s">
        <v>19</v>
      </c>
      <c r="F165" s="236" t="s">
        <v>254</v>
      </c>
      <c r="G165" s="234"/>
      <c r="H165" s="237">
        <v>2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135</v>
      </c>
      <c r="AU165" s="243" t="s">
        <v>80</v>
      </c>
      <c r="AV165" s="13" t="s">
        <v>80</v>
      </c>
      <c r="AW165" s="13" t="s">
        <v>33</v>
      </c>
      <c r="AX165" s="13" t="s">
        <v>71</v>
      </c>
      <c r="AY165" s="243" t="s">
        <v>122</v>
      </c>
    </row>
    <row r="166" s="13" customFormat="1">
      <c r="A166" s="13"/>
      <c r="B166" s="233"/>
      <c r="C166" s="234"/>
      <c r="D166" s="231" t="s">
        <v>135</v>
      </c>
      <c r="E166" s="235" t="s">
        <v>19</v>
      </c>
      <c r="F166" s="236" t="s">
        <v>255</v>
      </c>
      <c r="G166" s="234"/>
      <c r="H166" s="237">
        <v>54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135</v>
      </c>
      <c r="AU166" s="243" t="s">
        <v>80</v>
      </c>
      <c r="AV166" s="13" t="s">
        <v>80</v>
      </c>
      <c r="AW166" s="13" t="s">
        <v>33</v>
      </c>
      <c r="AX166" s="13" t="s">
        <v>71</v>
      </c>
      <c r="AY166" s="243" t="s">
        <v>122</v>
      </c>
    </row>
    <row r="167" s="14" customFormat="1">
      <c r="A167" s="14"/>
      <c r="B167" s="244"/>
      <c r="C167" s="245"/>
      <c r="D167" s="231" t="s">
        <v>135</v>
      </c>
      <c r="E167" s="246" t="s">
        <v>19</v>
      </c>
      <c r="F167" s="247" t="s">
        <v>144</v>
      </c>
      <c r="G167" s="245"/>
      <c r="H167" s="248">
        <v>74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135</v>
      </c>
      <c r="AU167" s="254" t="s">
        <v>80</v>
      </c>
      <c r="AV167" s="14" t="s">
        <v>129</v>
      </c>
      <c r="AW167" s="14" t="s">
        <v>33</v>
      </c>
      <c r="AX167" s="14" t="s">
        <v>78</v>
      </c>
      <c r="AY167" s="254" t="s">
        <v>122</v>
      </c>
    </row>
    <row r="168" s="2" customFormat="1" ht="37.8" customHeight="1">
      <c r="A168" s="39"/>
      <c r="B168" s="40"/>
      <c r="C168" s="213" t="s">
        <v>7</v>
      </c>
      <c r="D168" s="213" t="s">
        <v>124</v>
      </c>
      <c r="E168" s="214" t="s">
        <v>256</v>
      </c>
      <c r="F168" s="215" t="s">
        <v>257</v>
      </c>
      <c r="G168" s="216" t="s">
        <v>127</v>
      </c>
      <c r="H168" s="217">
        <v>116</v>
      </c>
      <c r="I168" s="218"/>
      <c r="J168" s="219">
        <f>ROUND(I168*H168,2)</f>
        <v>0</v>
      </c>
      <c r="K168" s="215" t="s">
        <v>128</v>
      </c>
      <c r="L168" s="45"/>
      <c r="M168" s="220" t="s">
        <v>19</v>
      </c>
      <c r="N168" s="221" t="s">
        <v>42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129</v>
      </c>
      <c r="AT168" s="224" t="s">
        <v>124</v>
      </c>
      <c r="AU168" s="224" t="s">
        <v>80</v>
      </c>
      <c r="AY168" s="18" t="s">
        <v>122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78</v>
      </c>
      <c r="BK168" s="225">
        <f>ROUND(I168*H168,2)</f>
        <v>0</v>
      </c>
      <c r="BL168" s="18" t="s">
        <v>129</v>
      </c>
      <c r="BM168" s="224" t="s">
        <v>258</v>
      </c>
    </row>
    <row r="169" s="2" customFormat="1">
      <c r="A169" s="39"/>
      <c r="B169" s="40"/>
      <c r="C169" s="41"/>
      <c r="D169" s="226" t="s">
        <v>131</v>
      </c>
      <c r="E169" s="41"/>
      <c r="F169" s="227" t="s">
        <v>259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80</v>
      </c>
    </row>
    <row r="170" s="2" customFormat="1" ht="16.5" customHeight="1">
      <c r="A170" s="39"/>
      <c r="B170" s="40"/>
      <c r="C170" s="255" t="s">
        <v>260</v>
      </c>
      <c r="D170" s="255" t="s">
        <v>241</v>
      </c>
      <c r="E170" s="256" t="s">
        <v>261</v>
      </c>
      <c r="F170" s="257" t="s">
        <v>262</v>
      </c>
      <c r="G170" s="258" t="s">
        <v>196</v>
      </c>
      <c r="H170" s="259">
        <v>17.399999999999999</v>
      </c>
      <c r="I170" s="260"/>
      <c r="J170" s="261">
        <f>ROUND(I170*H170,2)</f>
        <v>0</v>
      </c>
      <c r="K170" s="257" t="s">
        <v>128</v>
      </c>
      <c r="L170" s="262"/>
      <c r="M170" s="263" t="s">
        <v>19</v>
      </c>
      <c r="N170" s="264" t="s">
        <v>42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173</v>
      </c>
      <c r="AT170" s="224" t="s">
        <v>241</v>
      </c>
      <c r="AU170" s="224" t="s">
        <v>80</v>
      </c>
      <c r="AY170" s="18" t="s">
        <v>122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78</v>
      </c>
      <c r="BK170" s="225">
        <f>ROUND(I170*H170,2)</f>
        <v>0</v>
      </c>
      <c r="BL170" s="18" t="s">
        <v>129</v>
      </c>
      <c r="BM170" s="224" t="s">
        <v>263</v>
      </c>
    </row>
    <row r="171" s="13" customFormat="1">
      <c r="A171" s="13"/>
      <c r="B171" s="233"/>
      <c r="C171" s="234"/>
      <c r="D171" s="231" t="s">
        <v>135</v>
      </c>
      <c r="E171" s="234"/>
      <c r="F171" s="236" t="s">
        <v>264</v>
      </c>
      <c r="G171" s="234"/>
      <c r="H171" s="237">
        <v>17.399999999999999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135</v>
      </c>
      <c r="AU171" s="243" t="s">
        <v>80</v>
      </c>
      <c r="AV171" s="13" t="s">
        <v>80</v>
      </c>
      <c r="AW171" s="13" t="s">
        <v>4</v>
      </c>
      <c r="AX171" s="13" t="s">
        <v>78</v>
      </c>
      <c r="AY171" s="243" t="s">
        <v>122</v>
      </c>
    </row>
    <row r="172" s="2" customFormat="1" ht="24.15" customHeight="1">
      <c r="A172" s="39"/>
      <c r="B172" s="40"/>
      <c r="C172" s="213" t="s">
        <v>265</v>
      </c>
      <c r="D172" s="213" t="s">
        <v>124</v>
      </c>
      <c r="E172" s="214" t="s">
        <v>266</v>
      </c>
      <c r="F172" s="215" t="s">
        <v>267</v>
      </c>
      <c r="G172" s="216" t="s">
        <v>127</v>
      </c>
      <c r="H172" s="217">
        <v>116</v>
      </c>
      <c r="I172" s="218"/>
      <c r="J172" s="219">
        <f>ROUND(I172*H172,2)</f>
        <v>0</v>
      </c>
      <c r="K172" s="215" t="s">
        <v>128</v>
      </c>
      <c r="L172" s="45"/>
      <c r="M172" s="220" t="s">
        <v>19</v>
      </c>
      <c r="N172" s="221" t="s">
        <v>42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129</v>
      </c>
      <c r="AT172" s="224" t="s">
        <v>124</v>
      </c>
      <c r="AU172" s="224" t="s">
        <v>80</v>
      </c>
      <c r="AY172" s="18" t="s">
        <v>122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78</v>
      </c>
      <c r="BK172" s="225">
        <f>ROUND(I172*H172,2)</f>
        <v>0</v>
      </c>
      <c r="BL172" s="18" t="s">
        <v>129</v>
      </c>
      <c r="BM172" s="224" t="s">
        <v>268</v>
      </c>
    </row>
    <row r="173" s="2" customFormat="1">
      <c r="A173" s="39"/>
      <c r="B173" s="40"/>
      <c r="C173" s="41"/>
      <c r="D173" s="226" t="s">
        <v>131</v>
      </c>
      <c r="E173" s="41"/>
      <c r="F173" s="227" t="s">
        <v>269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131</v>
      </c>
      <c r="AU173" s="18" t="s">
        <v>80</v>
      </c>
    </row>
    <row r="174" s="2" customFormat="1" ht="21.75" customHeight="1">
      <c r="A174" s="39"/>
      <c r="B174" s="40"/>
      <c r="C174" s="213" t="s">
        <v>270</v>
      </c>
      <c r="D174" s="213" t="s">
        <v>124</v>
      </c>
      <c r="E174" s="214" t="s">
        <v>271</v>
      </c>
      <c r="F174" s="215" t="s">
        <v>272</v>
      </c>
      <c r="G174" s="216" t="s">
        <v>127</v>
      </c>
      <c r="H174" s="217">
        <v>116</v>
      </c>
      <c r="I174" s="218"/>
      <c r="J174" s="219">
        <f>ROUND(I174*H174,2)</f>
        <v>0</v>
      </c>
      <c r="K174" s="215" t="s">
        <v>128</v>
      </c>
      <c r="L174" s="45"/>
      <c r="M174" s="220" t="s">
        <v>19</v>
      </c>
      <c r="N174" s="221" t="s">
        <v>42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129</v>
      </c>
      <c r="AT174" s="224" t="s">
        <v>124</v>
      </c>
      <c r="AU174" s="224" t="s">
        <v>80</v>
      </c>
      <c r="AY174" s="18" t="s">
        <v>122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78</v>
      </c>
      <c r="BK174" s="225">
        <f>ROUND(I174*H174,2)</f>
        <v>0</v>
      </c>
      <c r="BL174" s="18" t="s">
        <v>129</v>
      </c>
      <c r="BM174" s="224" t="s">
        <v>273</v>
      </c>
    </row>
    <row r="175" s="2" customFormat="1">
      <c r="A175" s="39"/>
      <c r="B175" s="40"/>
      <c r="C175" s="41"/>
      <c r="D175" s="226" t="s">
        <v>131</v>
      </c>
      <c r="E175" s="41"/>
      <c r="F175" s="227" t="s">
        <v>274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80</v>
      </c>
    </row>
    <row r="176" s="12" customFormat="1" ht="22.8" customHeight="1">
      <c r="A176" s="12"/>
      <c r="B176" s="197"/>
      <c r="C176" s="198"/>
      <c r="D176" s="199" t="s">
        <v>70</v>
      </c>
      <c r="E176" s="211" t="s">
        <v>155</v>
      </c>
      <c r="F176" s="211" t="s">
        <v>275</v>
      </c>
      <c r="G176" s="198"/>
      <c r="H176" s="198"/>
      <c r="I176" s="201"/>
      <c r="J176" s="212">
        <f>BK176</f>
        <v>0</v>
      </c>
      <c r="K176" s="198"/>
      <c r="L176" s="203"/>
      <c r="M176" s="204"/>
      <c r="N176" s="205"/>
      <c r="O176" s="205"/>
      <c r="P176" s="206">
        <f>SUM(P177:P221)</f>
        <v>0</v>
      </c>
      <c r="Q176" s="205"/>
      <c r="R176" s="206">
        <f>SUM(R177:R221)</f>
        <v>3.23448665</v>
      </c>
      <c r="S176" s="205"/>
      <c r="T176" s="207">
        <f>SUM(T177:T221)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78</v>
      </c>
      <c r="AT176" s="209" t="s">
        <v>70</v>
      </c>
      <c r="AU176" s="209" t="s">
        <v>78</v>
      </c>
      <c r="AY176" s="208" t="s">
        <v>122</v>
      </c>
      <c r="BK176" s="210">
        <f>SUM(BK177:BK221)</f>
        <v>0</v>
      </c>
    </row>
    <row r="177" s="2" customFormat="1" ht="37.8" customHeight="1">
      <c r="A177" s="39"/>
      <c r="B177" s="40"/>
      <c r="C177" s="213" t="s">
        <v>276</v>
      </c>
      <c r="D177" s="213" t="s">
        <v>124</v>
      </c>
      <c r="E177" s="214" t="s">
        <v>277</v>
      </c>
      <c r="F177" s="215" t="s">
        <v>278</v>
      </c>
      <c r="G177" s="216" t="s">
        <v>127</v>
      </c>
      <c r="H177" s="217">
        <v>20</v>
      </c>
      <c r="I177" s="218"/>
      <c r="J177" s="219">
        <f>ROUND(I177*H177,2)</f>
        <v>0</v>
      </c>
      <c r="K177" s="215" t="s">
        <v>128</v>
      </c>
      <c r="L177" s="45"/>
      <c r="M177" s="220" t="s">
        <v>19</v>
      </c>
      <c r="N177" s="221" t="s">
        <v>42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129</v>
      </c>
      <c r="AT177" s="224" t="s">
        <v>124</v>
      </c>
      <c r="AU177" s="224" t="s">
        <v>80</v>
      </c>
      <c r="AY177" s="18" t="s">
        <v>122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78</v>
      </c>
      <c r="BK177" s="225">
        <f>ROUND(I177*H177,2)</f>
        <v>0</v>
      </c>
      <c r="BL177" s="18" t="s">
        <v>129</v>
      </c>
      <c r="BM177" s="224" t="s">
        <v>279</v>
      </c>
    </row>
    <row r="178" s="2" customFormat="1">
      <c r="A178" s="39"/>
      <c r="B178" s="40"/>
      <c r="C178" s="41"/>
      <c r="D178" s="226" t="s">
        <v>131</v>
      </c>
      <c r="E178" s="41"/>
      <c r="F178" s="227" t="s">
        <v>280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131</v>
      </c>
      <c r="AU178" s="18" t="s">
        <v>80</v>
      </c>
    </row>
    <row r="179" s="13" customFormat="1">
      <c r="A179" s="13"/>
      <c r="B179" s="233"/>
      <c r="C179" s="234"/>
      <c r="D179" s="231" t="s">
        <v>135</v>
      </c>
      <c r="E179" s="235" t="s">
        <v>19</v>
      </c>
      <c r="F179" s="236" t="s">
        <v>143</v>
      </c>
      <c r="G179" s="234"/>
      <c r="H179" s="237">
        <v>10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135</v>
      </c>
      <c r="AU179" s="243" t="s">
        <v>80</v>
      </c>
      <c r="AV179" s="13" t="s">
        <v>80</v>
      </c>
      <c r="AW179" s="13" t="s">
        <v>33</v>
      </c>
      <c r="AX179" s="13" t="s">
        <v>71</v>
      </c>
      <c r="AY179" s="243" t="s">
        <v>122</v>
      </c>
    </row>
    <row r="180" s="13" customFormat="1">
      <c r="A180" s="13"/>
      <c r="B180" s="233"/>
      <c r="C180" s="234"/>
      <c r="D180" s="231" t="s">
        <v>135</v>
      </c>
      <c r="E180" s="235" t="s">
        <v>19</v>
      </c>
      <c r="F180" s="236" t="s">
        <v>252</v>
      </c>
      <c r="G180" s="234"/>
      <c r="H180" s="237">
        <v>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135</v>
      </c>
      <c r="AU180" s="243" t="s">
        <v>80</v>
      </c>
      <c r="AV180" s="13" t="s">
        <v>80</v>
      </c>
      <c r="AW180" s="13" t="s">
        <v>33</v>
      </c>
      <c r="AX180" s="13" t="s">
        <v>71</v>
      </c>
      <c r="AY180" s="243" t="s">
        <v>122</v>
      </c>
    </row>
    <row r="181" s="13" customFormat="1">
      <c r="A181" s="13"/>
      <c r="B181" s="233"/>
      <c r="C181" s="234"/>
      <c r="D181" s="231" t="s">
        <v>135</v>
      </c>
      <c r="E181" s="235" t="s">
        <v>19</v>
      </c>
      <c r="F181" s="236" t="s">
        <v>253</v>
      </c>
      <c r="G181" s="234"/>
      <c r="H181" s="237">
        <v>5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135</v>
      </c>
      <c r="AU181" s="243" t="s">
        <v>80</v>
      </c>
      <c r="AV181" s="13" t="s">
        <v>80</v>
      </c>
      <c r="AW181" s="13" t="s">
        <v>33</v>
      </c>
      <c r="AX181" s="13" t="s">
        <v>71</v>
      </c>
      <c r="AY181" s="243" t="s">
        <v>122</v>
      </c>
    </row>
    <row r="182" s="13" customFormat="1">
      <c r="A182" s="13"/>
      <c r="B182" s="233"/>
      <c r="C182" s="234"/>
      <c r="D182" s="231" t="s">
        <v>135</v>
      </c>
      <c r="E182" s="235" t="s">
        <v>19</v>
      </c>
      <c r="F182" s="236" t="s">
        <v>254</v>
      </c>
      <c r="G182" s="234"/>
      <c r="H182" s="237">
        <v>2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135</v>
      </c>
      <c r="AU182" s="243" t="s">
        <v>80</v>
      </c>
      <c r="AV182" s="13" t="s">
        <v>80</v>
      </c>
      <c r="AW182" s="13" t="s">
        <v>33</v>
      </c>
      <c r="AX182" s="13" t="s">
        <v>71</v>
      </c>
      <c r="AY182" s="243" t="s">
        <v>122</v>
      </c>
    </row>
    <row r="183" s="14" customFormat="1">
      <c r="A183" s="14"/>
      <c r="B183" s="244"/>
      <c r="C183" s="245"/>
      <c r="D183" s="231" t="s">
        <v>135</v>
      </c>
      <c r="E183" s="246" t="s">
        <v>19</v>
      </c>
      <c r="F183" s="247" t="s">
        <v>144</v>
      </c>
      <c r="G183" s="245"/>
      <c r="H183" s="248">
        <v>20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135</v>
      </c>
      <c r="AU183" s="254" t="s">
        <v>80</v>
      </c>
      <c r="AV183" s="14" t="s">
        <v>129</v>
      </c>
      <c r="AW183" s="14" t="s">
        <v>33</v>
      </c>
      <c r="AX183" s="14" t="s">
        <v>78</v>
      </c>
      <c r="AY183" s="254" t="s">
        <v>122</v>
      </c>
    </row>
    <row r="184" s="2" customFormat="1" ht="33" customHeight="1">
      <c r="A184" s="39"/>
      <c r="B184" s="40"/>
      <c r="C184" s="213" t="s">
        <v>281</v>
      </c>
      <c r="D184" s="213" t="s">
        <v>124</v>
      </c>
      <c r="E184" s="214" t="s">
        <v>282</v>
      </c>
      <c r="F184" s="215" t="s">
        <v>283</v>
      </c>
      <c r="G184" s="216" t="s">
        <v>127</v>
      </c>
      <c r="H184" s="217">
        <v>108</v>
      </c>
      <c r="I184" s="218"/>
      <c r="J184" s="219">
        <f>ROUND(I184*H184,2)</f>
        <v>0</v>
      </c>
      <c r="K184" s="215" t="s">
        <v>284</v>
      </c>
      <c r="L184" s="45"/>
      <c r="M184" s="220" t="s">
        <v>19</v>
      </c>
      <c r="N184" s="221" t="s">
        <v>42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129</v>
      </c>
      <c r="AT184" s="224" t="s">
        <v>124</v>
      </c>
      <c r="AU184" s="224" t="s">
        <v>80</v>
      </c>
      <c r="AY184" s="18" t="s">
        <v>122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78</v>
      </c>
      <c r="BK184" s="225">
        <f>ROUND(I184*H184,2)</f>
        <v>0</v>
      </c>
      <c r="BL184" s="18" t="s">
        <v>129</v>
      </c>
      <c r="BM184" s="224" t="s">
        <v>285</v>
      </c>
    </row>
    <row r="185" s="13" customFormat="1">
      <c r="A185" s="13"/>
      <c r="B185" s="233"/>
      <c r="C185" s="234"/>
      <c r="D185" s="231" t="s">
        <v>135</v>
      </c>
      <c r="E185" s="235" t="s">
        <v>19</v>
      </c>
      <c r="F185" s="236" t="s">
        <v>286</v>
      </c>
      <c r="G185" s="234"/>
      <c r="H185" s="237">
        <v>54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135</v>
      </c>
      <c r="AU185" s="243" t="s">
        <v>80</v>
      </c>
      <c r="AV185" s="13" t="s">
        <v>80</v>
      </c>
      <c r="AW185" s="13" t="s">
        <v>33</v>
      </c>
      <c r="AX185" s="13" t="s">
        <v>71</v>
      </c>
      <c r="AY185" s="243" t="s">
        <v>122</v>
      </c>
    </row>
    <row r="186" s="13" customFormat="1">
      <c r="A186" s="13"/>
      <c r="B186" s="233"/>
      <c r="C186" s="234"/>
      <c r="D186" s="231" t="s">
        <v>135</v>
      </c>
      <c r="E186" s="235" t="s">
        <v>19</v>
      </c>
      <c r="F186" s="236" t="s">
        <v>287</v>
      </c>
      <c r="G186" s="234"/>
      <c r="H186" s="237">
        <v>54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135</v>
      </c>
      <c r="AU186" s="243" t="s">
        <v>80</v>
      </c>
      <c r="AV186" s="13" t="s">
        <v>80</v>
      </c>
      <c r="AW186" s="13" t="s">
        <v>33</v>
      </c>
      <c r="AX186" s="13" t="s">
        <v>71</v>
      </c>
      <c r="AY186" s="243" t="s">
        <v>122</v>
      </c>
    </row>
    <row r="187" s="14" customFormat="1">
      <c r="A187" s="14"/>
      <c r="B187" s="244"/>
      <c r="C187" s="245"/>
      <c r="D187" s="231" t="s">
        <v>135</v>
      </c>
      <c r="E187" s="246" t="s">
        <v>19</v>
      </c>
      <c r="F187" s="247" t="s">
        <v>144</v>
      </c>
      <c r="G187" s="245"/>
      <c r="H187" s="248">
        <v>108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135</v>
      </c>
      <c r="AU187" s="254" t="s">
        <v>80</v>
      </c>
      <c r="AV187" s="14" t="s">
        <v>129</v>
      </c>
      <c r="AW187" s="14" t="s">
        <v>33</v>
      </c>
      <c r="AX187" s="14" t="s">
        <v>78</v>
      </c>
      <c r="AY187" s="254" t="s">
        <v>122</v>
      </c>
    </row>
    <row r="188" s="2" customFormat="1" ht="33" customHeight="1">
      <c r="A188" s="39"/>
      <c r="B188" s="40"/>
      <c r="C188" s="213" t="s">
        <v>288</v>
      </c>
      <c r="D188" s="213" t="s">
        <v>124</v>
      </c>
      <c r="E188" s="214" t="s">
        <v>289</v>
      </c>
      <c r="F188" s="215" t="s">
        <v>290</v>
      </c>
      <c r="G188" s="216" t="s">
        <v>127</v>
      </c>
      <c r="H188" s="217">
        <v>3</v>
      </c>
      <c r="I188" s="218"/>
      <c r="J188" s="219">
        <f>ROUND(I188*H188,2)</f>
        <v>0</v>
      </c>
      <c r="K188" s="215" t="s">
        <v>284</v>
      </c>
      <c r="L188" s="45"/>
      <c r="M188" s="220" t="s">
        <v>19</v>
      </c>
      <c r="N188" s="221" t="s">
        <v>42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129</v>
      </c>
      <c r="AT188" s="224" t="s">
        <v>124</v>
      </c>
      <c r="AU188" s="224" t="s">
        <v>80</v>
      </c>
      <c r="AY188" s="18" t="s">
        <v>122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78</v>
      </c>
      <c r="BK188" s="225">
        <f>ROUND(I188*H188,2)</f>
        <v>0</v>
      </c>
      <c r="BL188" s="18" t="s">
        <v>129</v>
      </c>
      <c r="BM188" s="224" t="s">
        <v>291</v>
      </c>
    </row>
    <row r="189" s="13" customFormat="1">
      <c r="A189" s="13"/>
      <c r="B189" s="233"/>
      <c r="C189" s="234"/>
      <c r="D189" s="231" t="s">
        <v>135</v>
      </c>
      <c r="E189" s="235" t="s">
        <v>19</v>
      </c>
      <c r="F189" s="236" t="s">
        <v>252</v>
      </c>
      <c r="G189" s="234"/>
      <c r="H189" s="237">
        <v>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135</v>
      </c>
      <c r="AU189" s="243" t="s">
        <v>80</v>
      </c>
      <c r="AV189" s="13" t="s">
        <v>80</v>
      </c>
      <c r="AW189" s="13" t="s">
        <v>33</v>
      </c>
      <c r="AX189" s="13" t="s">
        <v>78</v>
      </c>
      <c r="AY189" s="243" t="s">
        <v>122</v>
      </c>
    </row>
    <row r="190" s="2" customFormat="1" ht="49.05" customHeight="1">
      <c r="A190" s="39"/>
      <c r="B190" s="40"/>
      <c r="C190" s="213" t="s">
        <v>292</v>
      </c>
      <c r="D190" s="213" t="s">
        <v>124</v>
      </c>
      <c r="E190" s="214" t="s">
        <v>293</v>
      </c>
      <c r="F190" s="215" t="s">
        <v>294</v>
      </c>
      <c r="G190" s="216" t="s">
        <v>127</v>
      </c>
      <c r="H190" s="217">
        <v>89</v>
      </c>
      <c r="I190" s="218"/>
      <c r="J190" s="219">
        <f>ROUND(I190*H190,2)</f>
        <v>0</v>
      </c>
      <c r="K190" s="215" t="s">
        <v>284</v>
      </c>
      <c r="L190" s="45"/>
      <c r="M190" s="220" t="s">
        <v>19</v>
      </c>
      <c r="N190" s="221" t="s">
        <v>42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129</v>
      </c>
      <c r="AT190" s="224" t="s">
        <v>124</v>
      </c>
      <c r="AU190" s="224" t="s">
        <v>80</v>
      </c>
      <c r="AY190" s="18" t="s">
        <v>122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78</v>
      </c>
      <c r="BK190" s="225">
        <f>ROUND(I190*H190,2)</f>
        <v>0</v>
      </c>
      <c r="BL190" s="18" t="s">
        <v>129</v>
      </c>
      <c r="BM190" s="224" t="s">
        <v>295</v>
      </c>
    </row>
    <row r="191" s="13" customFormat="1">
      <c r="A191" s="13"/>
      <c r="B191" s="233"/>
      <c r="C191" s="234"/>
      <c r="D191" s="231" t="s">
        <v>135</v>
      </c>
      <c r="E191" s="235" t="s">
        <v>19</v>
      </c>
      <c r="F191" s="236" t="s">
        <v>296</v>
      </c>
      <c r="G191" s="234"/>
      <c r="H191" s="237">
        <v>89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135</v>
      </c>
      <c r="AU191" s="243" t="s">
        <v>80</v>
      </c>
      <c r="AV191" s="13" t="s">
        <v>80</v>
      </c>
      <c r="AW191" s="13" t="s">
        <v>33</v>
      </c>
      <c r="AX191" s="13" t="s">
        <v>78</v>
      </c>
      <c r="AY191" s="243" t="s">
        <v>122</v>
      </c>
    </row>
    <row r="192" s="2" customFormat="1" ht="24.15" customHeight="1">
      <c r="A192" s="39"/>
      <c r="B192" s="40"/>
      <c r="C192" s="213" t="s">
        <v>297</v>
      </c>
      <c r="D192" s="213" t="s">
        <v>124</v>
      </c>
      <c r="E192" s="214" t="s">
        <v>298</v>
      </c>
      <c r="F192" s="215" t="s">
        <v>299</v>
      </c>
      <c r="G192" s="216" t="s">
        <v>127</v>
      </c>
      <c r="H192" s="217">
        <v>125</v>
      </c>
      <c r="I192" s="218"/>
      <c r="J192" s="219">
        <f>ROUND(I192*H192,2)</f>
        <v>0</v>
      </c>
      <c r="K192" s="215" t="s">
        <v>128</v>
      </c>
      <c r="L192" s="45"/>
      <c r="M192" s="220" t="s">
        <v>19</v>
      </c>
      <c r="N192" s="221" t="s">
        <v>42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129</v>
      </c>
      <c r="AT192" s="224" t="s">
        <v>124</v>
      </c>
      <c r="AU192" s="224" t="s">
        <v>80</v>
      </c>
      <c r="AY192" s="18" t="s">
        <v>122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78</v>
      </c>
      <c r="BK192" s="225">
        <f>ROUND(I192*H192,2)</f>
        <v>0</v>
      </c>
      <c r="BL192" s="18" t="s">
        <v>129</v>
      </c>
      <c r="BM192" s="224" t="s">
        <v>300</v>
      </c>
    </row>
    <row r="193" s="2" customFormat="1">
      <c r="A193" s="39"/>
      <c r="B193" s="40"/>
      <c r="C193" s="41"/>
      <c r="D193" s="226" t="s">
        <v>131</v>
      </c>
      <c r="E193" s="41"/>
      <c r="F193" s="227" t="s">
        <v>301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80</v>
      </c>
    </row>
    <row r="194" s="13" customFormat="1">
      <c r="A194" s="13"/>
      <c r="B194" s="233"/>
      <c r="C194" s="234"/>
      <c r="D194" s="231" t="s">
        <v>135</v>
      </c>
      <c r="E194" s="235" t="s">
        <v>19</v>
      </c>
      <c r="F194" s="236" t="s">
        <v>302</v>
      </c>
      <c r="G194" s="234"/>
      <c r="H194" s="237">
        <v>125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135</v>
      </c>
      <c r="AU194" s="243" t="s">
        <v>80</v>
      </c>
      <c r="AV194" s="13" t="s">
        <v>80</v>
      </c>
      <c r="AW194" s="13" t="s">
        <v>33</v>
      </c>
      <c r="AX194" s="13" t="s">
        <v>78</v>
      </c>
      <c r="AY194" s="243" t="s">
        <v>122</v>
      </c>
    </row>
    <row r="195" s="2" customFormat="1" ht="24.15" customHeight="1">
      <c r="A195" s="39"/>
      <c r="B195" s="40"/>
      <c r="C195" s="213" t="s">
        <v>303</v>
      </c>
      <c r="D195" s="213" t="s">
        <v>124</v>
      </c>
      <c r="E195" s="214" t="s">
        <v>304</v>
      </c>
      <c r="F195" s="215" t="s">
        <v>305</v>
      </c>
      <c r="G195" s="216" t="s">
        <v>127</v>
      </c>
      <c r="H195" s="217">
        <v>481</v>
      </c>
      <c r="I195" s="218"/>
      <c r="J195" s="219">
        <f>ROUND(I195*H195,2)</f>
        <v>0</v>
      </c>
      <c r="K195" s="215" t="s">
        <v>128</v>
      </c>
      <c r="L195" s="45"/>
      <c r="M195" s="220" t="s">
        <v>19</v>
      </c>
      <c r="N195" s="221" t="s">
        <v>42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129</v>
      </c>
      <c r="AT195" s="224" t="s">
        <v>124</v>
      </c>
      <c r="AU195" s="224" t="s">
        <v>80</v>
      </c>
      <c r="AY195" s="18" t="s">
        <v>122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78</v>
      </c>
      <c r="BK195" s="225">
        <f>ROUND(I195*H195,2)</f>
        <v>0</v>
      </c>
      <c r="BL195" s="18" t="s">
        <v>129</v>
      </c>
      <c r="BM195" s="224" t="s">
        <v>306</v>
      </c>
    </row>
    <row r="196" s="2" customFormat="1">
      <c r="A196" s="39"/>
      <c r="B196" s="40"/>
      <c r="C196" s="41"/>
      <c r="D196" s="226" t="s">
        <v>131</v>
      </c>
      <c r="E196" s="41"/>
      <c r="F196" s="227" t="s">
        <v>307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80</v>
      </c>
    </row>
    <row r="197" s="13" customFormat="1">
      <c r="A197" s="13"/>
      <c r="B197" s="233"/>
      <c r="C197" s="234"/>
      <c r="D197" s="231" t="s">
        <v>135</v>
      </c>
      <c r="E197" s="235" t="s">
        <v>19</v>
      </c>
      <c r="F197" s="236" t="s">
        <v>302</v>
      </c>
      <c r="G197" s="234"/>
      <c r="H197" s="237">
        <v>125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135</v>
      </c>
      <c r="AU197" s="243" t="s">
        <v>80</v>
      </c>
      <c r="AV197" s="13" t="s">
        <v>80</v>
      </c>
      <c r="AW197" s="13" t="s">
        <v>33</v>
      </c>
      <c r="AX197" s="13" t="s">
        <v>71</v>
      </c>
      <c r="AY197" s="243" t="s">
        <v>122</v>
      </c>
    </row>
    <row r="198" s="13" customFormat="1">
      <c r="A198" s="13"/>
      <c r="B198" s="233"/>
      <c r="C198" s="234"/>
      <c r="D198" s="231" t="s">
        <v>135</v>
      </c>
      <c r="E198" s="235" t="s">
        <v>19</v>
      </c>
      <c r="F198" s="236" t="s">
        <v>308</v>
      </c>
      <c r="G198" s="234"/>
      <c r="H198" s="237">
        <v>356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135</v>
      </c>
      <c r="AU198" s="243" t="s">
        <v>80</v>
      </c>
      <c r="AV198" s="13" t="s">
        <v>80</v>
      </c>
      <c r="AW198" s="13" t="s">
        <v>33</v>
      </c>
      <c r="AX198" s="13" t="s">
        <v>71</v>
      </c>
      <c r="AY198" s="243" t="s">
        <v>122</v>
      </c>
    </row>
    <row r="199" s="14" customFormat="1">
      <c r="A199" s="14"/>
      <c r="B199" s="244"/>
      <c r="C199" s="245"/>
      <c r="D199" s="231" t="s">
        <v>135</v>
      </c>
      <c r="E199" s="246" t="s">
        <v>19</v>
      </c>
      <c r="F199" s="247" t="s">
        <v>144</v>
      </c>
      <c r="G199" s="245"/>
      <c r="H199" s="248">
        <v>481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135</v>
      </c>
      <c r="AU199" s="254" t="s">
        <v>80</v>
      </c>
      <c r="AV199" s="14" t="s">
        <v>129</v>
      </c>
      <c r="AW199" s="14" t="s">
        <v>33</v>
      </c>
      <c r="AX199" s="14" t="s">
        <v>78</v>
      </c>
      <c r="AY199" s="254" t="s">
        <v>122</v>
      </c>
    </row>
    <row r="200" s="2" customFormat="1" ht="44.25" customHeight="1">
      <c r="A200" s="39"/>
      <c r="B200" s="40"/>
      <c r="C200" s="213" t="s">
        <v>309</v>
      </c>
      <c r="D200" s="213" t="s">
        <v>124</v>
      </c>
      <c r="E200" s="214" t="s">
        <v>310</v>
      </c>
      <c r="F200" s="215" t="s">
        <v>311</v>
      </c>
      <c r="G200" s="216" t="s">
        <v>127</v>
      </c>
      <c r="H200" s="217">
        <v>356</v>
      </c>
      <c r="I200" s="218"/>
      <c r="J200" s="219">
        <f>ROUND(I200*H200,2)</f>
        <v>0</v>
      </c>
      <c r="K200" s="215" t="s">
        <v>284</v>
      </c>
      <c r="L200" s="45"/>
      <c r="M200" s="220" t="s">
        <v>19</v>
      </c>
      <c r="N200" s="221" t="s">
        <v>42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129</v>
      </c>
      <c r="AT200" s="224" t="s">
        <v>124</v>
      </c>
      <c r="AU200" s="224" t="s">
        <v>80</v>
      </c>
      <c r="AY200" s="18" t="s">
        <v>122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78</v>
      </c>
      <c r="BK200" s="225">
        <f>ROUND(I200*H200,2)</f>
        <v>0</v>
      </c>
      <c r="BL200" s="18" t="s">
        <v>129</v>
      </c>
      <c r="BM200" s="224" t="s">
        <v>312</v>
      </c>
    </row>
    <row r="201" s="13" customFormat="1">
      <c r="A201" s="13"/>
      <c r="B201" s="233"/>
      <c r="C201" s="234"/>
      <c r="D201" s="231" t="s">
        <v>135</v>
      </c>
      <c r="E201" s="235" t="s">
        <v>19</v>
      </c>
      <c r="F201" s="236" t="s">
        <v>308</v>
      </c>
      <c r="G201" s="234"/>
      <c r="H201" s="237">
        <v>356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135</v>
      </c>
      <c r="AU201" s="243" t="s">
        <v>80</v>
      </c>
      <c r="AV201" s="13" t="s">
        <v>80</v>
      </c>
      <c r="AW201" s="13" t="s">
        <v>33</v>
      </c>
      <c r="AX201" s="13" t="s">
        <v>78</v>
      </c>
      <c r="AY201" s="243" t="s">
        <v>122</v>
      </c>
    </row>
    <row r="202" s="2" customFormat="1" ht="44.25" customHeight="1">
      <c r="A202" s="39"/>
      <c r="B202" s="40"/>
      <c r="C202" s="213" t="s">
        <v>313</v>
      </c>
      <c r="D202" s="213" t="s">
        <v>124</v>
      </c>
      <c r="E202" s="214" t="s">
        <v>314</v>
      </c>
      <c r="F202" s="215" t="s">
        <v>315</v>
      </c>
      <c r="G202" s="216" t="s">
        <v>127</v>
      </c>
      <c r="H202" s="217">
        <v>125</v>
      </c>
      <c r="I202" s="218"/>
      <c r="J202" s="219">
        <f>ROUND(I202*H202,2)</f>
        <v>0</v>
      </c>
      <c r="K202" s="215" t="s">
        <v>284</v>
      </c>
      <c r="L202" s="45"/>
      <c r="M202" s="220" t="s">
        <v>19</v>
      </c>
      <c r="N202" s="221" t="s">
        <v>42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129</v>
      </c>
      <c r="AT202" s="224" t="s">
        <v>124</v>
      </c>
      <c r="AU202" s="224" t="s">
        <v>80</v>
      </c>
      <c r="AY202" s="18" t="s">
        <v>122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78</v>
      </c>
      <c r="BK202" s="225">
        <f>ROUND(I202*H202,2)</f>
        <v>0</v>
      </c>
      <c r="BL202" s="18" t="s">
        <v>129</v>
      </c>
      <c r="BM202" s="224" t="s">
        <v>316</v>
      </c>
    </row>
    <row r="203" s="13" customFormat="1">
      <c r="A203" s="13"/>
      <c r="B203" s="233"/>
      <c r="C203" s="234"/>
      <c r="D203" s="231" t="s">
        <v>135</v>
      </c>
      <c r="E203" s="235" t="s">
        <v>19</v>
      </c>
      <c r="F203" s="236" t="s">
        <v>302</v>
      </c>
      <c r="G203" s="234"/>
      <c r="H203" s="237">
        <v>125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135</v>
      </c>
      <c r="AU203" s="243" t="s">
        <v>80</v>
      </c>
      <c r="AV203" s="13" t="s">
        <v>80</v>
      </c>
      <c r="AW203" s="13" t="s">
        <v>33</v>
      </c>
      <c r="AX203" s="13" t="s">
        <v>78</v>
      </c>
      <c r="AY203" s="243" t="s">
        <v>122</v>
      </c>
    </row>
    <row r="204" s="2" customFormat="1" ht="78" customHeight="1">
      <c r="A204" s="39"/>
      <c r="B204" s="40"/>
      <c r="C204" s="213" t="s">
        <v>317</v>
      </c>
      <c r="D204" s="213" t="s">
        <v>124</v>
      </c>
      <c r="E204" s="214" t="s">
        <v>318</v>
      </c>
      <c r="F204" s="215" t="s">
        <v>319</v>
      </c>
      <c r="G204" s="216" t="s">
        <v>127</v>
      </c>
      <c r="H204" s="217">
        <v>20</v>
      </c>
      <c r="I204" s="218"/>
      <c r="J204" s="219">
        <f>ROUND(I204*H204,2)</f>
        <v>0</v>
      </c>
      <c r="K204" s="215" t="s">
        <v>128</v>
      </c>
      <c r="L204" s="45"/>
      <c r="M204" s="220" t="s">
        <v>19</v>
      </c>
      <c r="N204" s="221" t="s">
        <v>42</v>
      </c>
      <c r="O204" s="85"/>
      <c r="P204" s="222">
        <f>O204*H204</f>
        <v>0</v>
      </c>
      <c r="Q204" s="222">
        <v>0.089219999999999994</v>
      </c>
      <c r="R204" s="222">
        <f>Q204*H204</f>
        <v>1.7843999999999998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129</v>
      </c>
      <c r="AT204" s="224" t="s">
        <v>124</v>
      </c>
      <c r="AU204" s="224" t="s">
        <v>80</v>
      </c>
      <c r="AY204" s="18" t="s">
        <v>122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78</v>
      </c>
      <c r="BK204" s="225">
        <f>ROUND(I204*H204,2)</f>
        <v>0</v>
      </c>
      <c r="BL204" s="18" t="s">
        <v>129</v>
      </c>
      <c r="BM204" s="224" t="s">
        <v>320</v>
      </c>
    </row>
    <row r="205" s="2" customFormat="1">
      <c r="A205" s="39"/>
      <c r="B205" s="40"/>
      <c r="C205" s="41"/>
      <c r="D205" s="226" t="s">
        <v>131</v>
      </c>
      <c r="E205" s="41"/>
      <c r="F205" s="227" t="s">
        <v>321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80</v>
      </c>
    </row>
    <row r="206" s="13" customFormat="1">
      <c r="A206" s="13"/>
      <c r="B206" s="233"/>
      <c r="C206" s="234"/>
      <c r="D206" s="231" t="s">
        <v>135</v>
      </c>
      <c r="E206" s="235" t="s">
        <v>19</v>
      </c>
      <c r="F206" s="236" t="s">
        <v>143</v>
      </c>
      <c r="G206" s="234"/>
      <c r="H206" s="237">
        <v>10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135</v>
      </c>
      <c r="AU206" s="243" t="s">
        <v>80</v>
      </c>
      <c r="AV206" s="13" t="s">
        <v>80</v>
      </c>
      <c r="AW206" s="13" t="s">
        <v>33</v>
      </c>
      <c r="AX206" s="13" t="s">
        <v>71</v>
      </c>
      <c r="AY206" s="243" t="s">
        <v>122</v>
      </c>
    </row>
    <row r="207" s="13" customFormat="1">
      <c r="A207" s="13"/>
      <c r="B207" s="233"/>
      <c r="C207" s="234"/>
      <c r="D207" s="231" t="s">
        <v>135</v>
      </c>
      <c r="E207" s="235" t="s">
        <v>19</v>
      </c>
      <c r="F207" s="236" t="s">
        <v>252</v>
      </c>
      <c r="G207" s="234"/>
      <c r="H207" s="237">
        <v>3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135</v>
      </c>
      <c r="AU207" s="243" t="s">
        <v>80</v>
      </c>
      <c r="AV207" s="13" t="s">
        <v>80</v>
      </c>
      <c r="AW207" s="13" t="s">
        <v>33</v>
      </c>
      <c r="AX207" s="13" t="s">
        <v>71</v>
      </c>
      <c r="AY207" s="243" t="s">
        <v>122</v>
      </c>
    </row>
    <row r="208" s="13" customFormat="1">
      <c r="A208" s="13"/>
      <c r="B208" s="233"/>
      <c r="C208" s="234"/>
      <c r="D208" s="231" t="s">
        <v>135</v>
      </c>
      <c r="E208" s="235" t="s">
        <v>19</v>
      </c>
      <c r="F208" s="236" t="s">
        <v>253</v>
      </c>
      <c r="G208" s="234"/>
      <c r="H208" s="237">
        <v>5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135</v>
      </c>
      <c r="AU208" s="243" t="s">
        <v>80</v>
      </c>
      <c r="AV208" s="13" t="s">
        <v>80</v>
      </c>
      <c r="AW208" s="13" t="s">
        <v>33</v>
      </c>
      <c r="AX208" s="13" t="s">
        <v>71</v>
      </c>
      <c r="AY208" s="243" t="s">
        <v>122</v>
      </c>
    </row>
    <row r="209" s="13" customFormat="1">
      <c r="A209" s="13"/>
      <c r="B209" s="233"/>
      <c r="C209" s="234"/>
      <c r="D209" s="231" t="s">
        <v>135</v>
      </c>
      <c r="E209" s="235" t="s">
        <v>19</v>
      </c>
      <c r="F209" s="236" t="s">
        <v>254</v>
      </c>
      <c r="G209" s="234"/>
      <c r="H209" s="237">
        <v>2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135</v>
      </c>
      <c r="AU209" s="243" t="s">
        <v>80</v>
      </c>
      <c r="AV209" s="13" t="s">
        <v>80</v>
      </c>
      <c r="AW209" s="13" t="s">
        <v>33</v>
      </c>
      <c r="AX209" s="13" t="s">
        <v>71</v>
      </c>
      <c r="AY209" s="243" t="s">
        <v>122</v>
      </c>
    </row>
    <row r="210" s="14" customFormat="1">
      <c r="A210" s="14"/>
      <c r="B210" s="244"/>
      <c r="C210" s="245"/>
      <c r="D210" s="231" t="s">
        <v>135</v>
      </c>
      <c r="E210" s="246" t="s">
        <v>19</v>
      </c>
      <c r="F210" s="247" t="s">
        <v>144</v>
      </c>
      <c r="G210" s="245"/>
      <c r="H210" s="248">
        <v>20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135</v>
      </c>
      <c r="AU210" s="254" t="s">
        <v>80</v>
      </c>
      <c r="AV210" s="14" t="s">
        <v>129</v>
      </c>
      <c r="AW210" s="14" t="s">
        <v>33</v>
      </c>
      <c r="AX210" s="14" t="s">
        <v>78</v>
      </c>
      <c r="AY210" s="254" t="s">
        <v>122</v>
      </c>
    </row>
    <row r="211" s="2" customFormat="1" ht="24.15" customHeight="1">
      <c r="A211" s="39"/>
      <c r="B211" s="40"/>
      <c r="C211" s="255" t="s">
        <v>322</v>
      </c>
      <c r="D211" s="255" t="s">
        <v>241</v>
      </c>
      <c r="E211" s="256" t="s">
        <v>323</v>
      </c>
      <c r="F211" s="257" t="s">
        <v>324</v>
      </c>
      <c r="G211" s="258" t="s">
        <v>127</v>
      </c>
      <c r="H211" s="259">
        <v>8.8000000000000007</v>
      </c>
      <c r="I211" s="260"/>
      <c r="J211" s="261">
        <f>ROUND(I211*H211,2)</f>
        <v>0</v>
      </c>
      <c r="K211" s="257" t="s">
        <v>128</v>
      </c>
      <c r="L211" s="262"/>
      <c r="M211" s="263" t="s">
        <v>19</v>
      </c>
      <c r="N211" s="264" t="s">
        <v>42</v>
      </c>
      <c r="O211" s="85"/>
      <c r="P211" s="222">
        <f>O211*H211</f>
        <v>0</v>
      </c>
      <c r="Q211" s="222">
        <v>0.13200000000000001</v>
      </c>
      <c r="R211" s="222">
        <f>Q211*H211</f>
        <v>1.1616000000000002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173</v>
      </c>
      <c r="AT211" s="224" t="s">
        <v>241</v>
      </c>
      <c r="AU211" s="224" t="s">
        <v>80</v>
      </c>
      <c r="AY211" s="18" t="s">
        <v>122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78</v>
      </c>
      <c r="BK211" s="225">
        <f>ROUND(I211*H211,2)</f>
        <v>0</v>
      </c>
      <c r="BL211" s="18" t="s">
        <v>129</v>
      </c>
      <c r="BM211" s="224" t="s">
        <v>325</v>
      </c>
    </row>
    <row r="212" s="13" customFormat="1">
      <c r="A212" s="13"/>
      <c r="B212" s="233"/>
      <c r="C212" s="234"/>
      <c r="D212" s="231" t="s">
        <v>135</v>
      </c>
      <c r="E212" s="235" t="s">
        <v>19</v>
      </c>
      <c r="F212" s="236" t="s">
        <v>252</v>
      </c>
      <c r="G212" s="234"/>
      <c r="H212" s="237">
        <v>3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135</v>
      </c>
      <c r="AU212" s="243" t="s">
        <v>80</v>
      </c>
      <c r="AV212" s="13" t="s">
        <v>80</v>
      </c>
      <c r="AW212" s="13" t="s">
        <v>33</v>
      </c>
      <c r="AX212" s="13" t="s">
        <v>71</v>
      </c>
      <c r="AY212" s="243" t="s">
        <v>122</v>
      </c>
    </row>
    <row r="213" s="13" customFormat="1">
      <c r="A213" s="13"/>
      <c r="B213" s="233"/>
      <c r="C213" s="234"/>
      <c r="D213" s="231" t="s">
        <v>135</v>
      </c>
      <c r="E213" s="235" t="s">
        <v>19</v>
      </c>
      <c r="F213" s="236" t="s">
        <v>253</v>
      </c>
      <c r="G213" s="234"/>
      <c r="H213" s="237">
        <v>5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135</v>
      </c>
      <c r="AU213" s="243" t="s">
        <v>80</v>
      </c>
      <c r="AV213" s="13" t="s">
        <v>80</v>
      </c>
      <c r="AW213" s="13" t="s">
        <v>33</v>
      </c>
      <c r="AX213" s="13" t="s">
        <v>71</v>
      </c>
      <c r="AY213" s="243" t="s">
        <v>122</v>
      </c>
    </row>
    <row r="214" s="14" customFormat="1">
      <c r="A214" s="14"/>
      <c r="B214" s="244"/>
      <c r="C214" s="245"/>
      <c r="D214" s="231" t="s">
        <v>135</v>
      </c>
      <c r="E214" s="246" t="s">
        <v>19</v>
      </c>
      <c r="F214" s="247" t="s">
        <v>144</v>
      </c>
      <c r="G214" s="245"/>
      <c r="H214" s="248">
        <v>8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135</v>
      </c>
      <c r="AU214" s="254" t="s">
        <v>80</v>
      </c>
      <c r="AV214" s="14" t="s">
        <v>129</v>
      </c>
      <c r="AW214" s="14" t="s">
        <v>33</v>
      </c>
      <c r="AX214" s="14" t="s">
        <v>78</v>
      </c>
      <c r="AY214" s="254" t="s">
        <v>122</v>
      </c>
    </row>
    <row r="215" s="13" customFormat="1">
      <c r="A215" s="13"/>
      <c r="B215" s="233"/>
      <c r="C215" s="234"/>
      <c r="D215" s="231" t="s">
        <v>135</v>
      </c>
      <c r="E215" s="234"/>
      <c r="F215" s="236" t="s">
        <v>326</v>
      </c>
      <c r="G215" s="234"/>
      <c r="H215" s="237">
        <v>8.8000000000000007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135</v>
      </c>
      <c r="AU215" s="243" t="s">
        <v>80</v>
      </c>
      <c r="AV215" s="13" t="s">
        <v>80</v>
      </c>
      <c r="AW215" s="13" t="s">
        <v>4</v>
      </c>
      <c r="AX215" s="13" t="s">
        <v>78</v>
      </c>
      <c r="AY215" s="243" t="s">
        <v>122</v>
      </c>
    </row>
    <row r="216" s="2" customFormat="1" ht="24.15" customHeight="1">
      <c r="A216" s="39"/>
      <c r="B216" s="40"/>
      <c r="C216" s="255" t="s">
        <v>327</v>
      </c>
      <c r="D216" s="255" t="s">
        <v>241</v>
      </c>
      <c r="E216" s="256" t="s">
        <v>328</v>
      </c>
      <c r="F216" s="257" t="s">
        <v>329</v>
      </c>
      <c r="G216" s="258" t="s">
        <v>127</v>
      </c>
      <c r="H216" s="259">
        <v>2.2000000000000002</v>
      </c>
      <c r="I216" s="260"/>
      <c r="J216" s="261">
        <f>ROUND(I216*H216,2)</f>
        <v>0</v>
      </c>
      <c r="K216" s="257" t="s">
        <v>128</v>
      </c>
      <c r="L216" s="262"/>
      <c r="M216" s="263" t="s">
        <v>19</v>
      </c>
      <c r="N216" s="264" t="s">
        <v>42</v>
      </c>
      <c r="O216" s="85"/>
      <c r="P216" s="222">
        <f>O216*H216</f>
        <v>0</v>
      </c>
      <c r="Q216" s="222">
        <v>0.13100000000000001</v>
      </c>
      <c r="R216" s="222">
        <f>Q216*H216</f>
        <v>0.28820000000000001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173</v>
      </c>
      <c r="AT216" s="224" t="s">
        <v>241</v>
      </c>
      <c r="AU216" s="224" t="s">
        <v>80</v>
      </c>
      <c r="AY216" s="18" t="s">
        <v>122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78</v>
      </c>
      <c r="BK216" s="225">
        <f>ROUND(I216*H216,2)</f>
        <v>0</v>
      </c>
      <c r="BL216" s="18" t="s">
        <v>129</v>
      </c>
      <c r="BM216" s="224" t="s">
        <v>330</v>
      </c>
    </row>
    <row r="217" s="13" customFormat="1">
      <c r="A217" s="13"/>
      <c r="B217" s="233"/>
      <c r="C217" s="234"/>
      <c r="D217" s="231" t="s">
        <v>135</v>
      </c>
      <c r="E217" s="235" t="s">
        <v>19</v>
      </c>
      <c r="F217" s="236" t="s">
        <v>254</v>
      </c>
      <c r="G217" s="234"/>
      <c r="H217" s="237">
        <v>2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135</v>
      </c>
      <c r="AU217" s="243" t="s">
        <v>80</v>
      </c>
      <c r="AV217" s="13" t="s">
        <v>80</v>
      </c>
      <c r="AW217" s="13" t="s">
        <v>33</v>
      </c>
      <c r="AX217" s="13" t="s">
        <v>78</v>
      </c>
      <c r="AY217" s="243" t="s">
        <v>122</v>
      </c>
    </row>
    <row r="218" s="13" customFormat="1">
      <c r="A218" s="13"/>
      <c r="B218" s="233"/>
      <c r="C218" s="234"/>
      <c r="D218" s="231" t="s">
        <v>135</v>
      </c>
      <c r="E218" s="234"/>
      <c r="F218" s="236" t="s">
        <v>331</v>
      </c>
      <c r="G218" s="234"/>
      <c r="H218" s="237">
        <v>2.2000000000000002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135</v>
      </c>
      <c r="AU218" s="243" t="s">
        <v>80</v>
      </c>
      <c r="AV218" s="13" t="s">
        <v>80</v>
      </c>
      <c r="AW218" s="13" t="s">
        <v>4</v>
      </c>
      <c r="AX218" s="13" t="s">
        <v>78</v>
      </c>
      <c r="AY218" s="243" t="s">
        <v>122</v>
      </c>
    </row>
    <row r="219" s="2" customFormat="1" ht="33" customHeight="1">
      <c r="A219" s="39"/>
      <c r="B219" s="40"/>
      <c r="C219" s="213" t="s">
        <v>332</v>
      </c>
      <c r="D219" s="213" t="s">
        <v>124</v>
      </c>
      <c r="E219" s="214" t="s">
        <v>333</v>
      </c>
      <c r="F219" s="215" t="s">
        <v>334</v>
      </c>
      <c r="G219" s="216" t="s">
        <v>176</v>
      </c>
      <c r="H219" s="217">
        <v>7</v>
      </c>
      <c r="I219" s="218"/>
      <c r="J219" s="219">
        <f>ROUND(I219*H219,2)</f>
        <v>0</v>
      </c>
      <c r="K219" s="215" t="s">
        <v>128</v>
      </c>
      <c r="L219" s="45"/>
      <c r="M219" s="220" t="s">
        <v>19</v>
      </c>
      <c r="N219" s="221" t="s">
        <v>42</v>
      </c>
      <c r="O219" s="85"/>
      <c r="P219" s="222">
        <f>O219*H219</f>
        <v>0</v>
      </c>
      <c r="Q219" s="222">
        <v>4.0949999999999999E-05</v>
      </c>
      <c r="R219" s="222">
        <f>Q219*H219</f>
        <v>0.00028665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129</v>
      </c>
      <c r="AT219" s="224" t="s">
        <v>124</v>
      </c>
      <c r="AU219" s="224" t="s">
        <v>80</v>
      </c>
      <c r="AY219" s="18" t="s">
        <v>122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78</v>
      </c>
      <c r="BK219" s="225">
        <f>ROUND(I219*H219,2)</f>
        <v>0</v>
      </c>
      <c r="BL219" s="18" t="s">
        <v>129</v>
      </c>
      <c r="BM219" s="224" t="s">
        <v>335</v>
      </c>
    </row>
    <row r="220" s="2" customFormat="1">
      <c r="A220" s="39"/>
      <c r="B220" s="40"/>
      <c r="C220" s="41"/>
      <c r="D220" s="226" t="s">
        <v>131</v>
      </c>
      <c r="E220" s="41"/>
      <c r="F220" s="227" t="s">
        <v>336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80</v>
      </c>
    </row>
    <row r="221" s="13" customFormat="1">
      <c r="A221" s="13"/>
      <c r="B221" s="233"/>
      <c r="C221" s="234"/>
      <c r="D221" s="231" t="s">
        <v>135</v>
      </c>
      <c r="E221" s="235" t="s">
        <v>19</v>
      </c>
      <c r="F221" s="236" t="s">
        <v>337</v>
      </c>
      <c r="G221" s="234"/>
      <c r="H221" s="237">
        <v>7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135</v>
      </c>
      <c r="AU221" s="243" t="s">
        <v>80</v>
      </c>
      <c r="AV221" s="13" t="s">
        <v>80</v>
      </c>
      <c r="AW221" s="13" t="s">
        <v>33</v>
      </c>
      <c r="AX221" s="13" t="s">
        <v>78</v>
      </c>
      <c r="AY221" s="243" t="s">
        <v>122</v>
      </c>
    </row>
    <row r="222" s="12" customFormat="1" ht="22.8" customHeight="1">
      <c r="A222" s="12"/>
      <c r="B222" s="197"/>
      <c r="C222" s="198"/>
      <c r="D222" s="199" t="s">
        <v>70</v>
      </c>
      <c r="E222" s="211" t="s">
        <v>173</v>
      </c>
      <c r="F222" s="211" t="s">
        <v>338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SUM(P223:P230)</f>
        <v>0</v>
      </c>
      <c r="Q222" s="205"/>
      <c r="R222" s="206">
        <f>SUM(R223:R230)</f>
        <v>0.93094999999999994</v>
      </c>
      <c r="S222" s="205"/>
      <c r="T222" s="207">
        <f>SUM(T223:T230)</f>
        <v>0.83999999999999997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78</v>
      </c>
      <c r="AT222" s="209" t="s">
        <v>70</v>
      </c>
      <c r="AU222" s="209" t="s">
        <v>78</v>
      </c>
      <c r="AY222" s="208" t="s">
        <v>122</v>
      </c>
      <c r="BK222" s="210">
        <f>SUM(BK223:BK230)</f>
        <v>0</v>
      </c>
    </row>
    <row r="223" s="2" customFormat="1" ht="37.8" customHeight="1">
      <c r="A223" s="39"/>
      <c r="B223" s="40"/>
      <c r="C223" s="213" t="s">
        <v>339</v>
      </c>
      <c r="D223" s="213" t="s">
        <v>124</v>
      </c>
      <c r="E223" s="214" t="s">
        <v>340</v>
      </c>
      <c r="F223" s="215" t="s">
        <v>341</v>
      </c>
      <c r="G223" s="216" t="s">
        <v>342</v>
      </c>
      <c r="H223" s="217">
        <v>1</v>
      </c>
      <c r="I223" s="218"/>
      <c r="J223" s="219">
        <f>ROUND(I223*H223,2)</f>
        <v>0</v>
      </c>
      <c r="K223" s="215" t="s">
        <v>128</v>
      </c>
      <c r="L223" s="45"/>
      <c r="M223" s="220" t="s">
        <v>19</v>
      </c>
      <c r="N223" s="221" t="s">
        <v>42</v>
      </c>
      <c r="O223" s="85"/>
      <c r="P223" s="222">
        <f>O223*H223</f>
        <v>0</v>
      </c>
      <c r="Q223" s="222">
        <v>0.74048000000000003</v>
      </c>
      <c r="R223" s="222">
        <f>Q223*H223</f>
        <v>0.74048000000000003</v>
      </c>
      <c r="S223" s="222">
        <v>0.73999999999999999</v>
      </c>
      <c r="T223" s="223">
        <f>S223*H223</f>
        <v>0.73999999999999999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129</v>
      </c>
      <c r="AT223" s="224" t="s">
        <v>124</v>
      </c>
      <c r="AU223" s="224" t="s">
        <v>80</v>
      </c>
      <c r="AY223" s="18" t="s">
        <v>122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78</v>
      </c>
      <c r="BK223" s="225">
        <f>ROUND(I223*H223,2)</f>
        <v>0</v>
      </c>
      <c r="BL223" s="18" t="s">
        <v>129</v>
      </c>
      <c r="BM223" s="224" t="s">
        <v>343</v>
      </c>
    </row>
    <row r="224" s="2" customFormat="1">
      <c r="A224" s="39"/>
      <c r="B224" s="40"/>
      <c r="C224" s="41"/>
      <c r="D224" s="226" t="s">
        <v>131</v>
      </c>
      <c r="E224" s="41"/>
      <c r="F224" s="227" t="s">
        <v>344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131</v>
      </c>
      <c r="AU224" s="18" t="s">
        <v>80</v>
      </c>
    </row>
    <row r="225" s="13" customFormat="1">
      <c r="A225" s="13"/>
      <c r="B225" s="233"/>
      <c r="C225" s="234"/>
      <c r="D225" s="231" t="s">
        <v>135</v>
      </c>
      <c r="E225" s="235" t="s">
        <v>19</v>
      </c>
      <c r="F225" s="236" t="s">
        <v>345</v>
      </c>
      <c r="G225" s="234"/>
      <c r="H225" s="237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135</v>
      </c>
      <c r="AU225" s="243" t="s">
        <v>80</v>
      </c>
      <c r="AV225" s="13" t="s">
        <v>80</v>
      </c>
      <c r="AW225" s="13" t="s">
        <v>33</v>
      </c>
      <c r="AX225" s="13" t="s">
        <v>78</v>
      </c>
      <c r="AY225" s="243" t="s">
        <v>122</v>
      </c>
    </row>
    <row r="226" s="2" customFormat="1" ht="24.15" customHeight="1">
      <c r="A226" s="39"/>
      <c r="B226" s="40"/>
      <c r="C226" s="255" t="s">
        <v>346</v>
      </c>
      <c r="D226" s="255" t="s">
        <v>241</v>
      </c>
      <c r="E226" s="256" t="s">
        <v>347</v>
      </c>
      <c r="F226" s="257" t="s">
        <v>348</v>
      </c>
      <c r="G226" s="258" t="s">
        <v>342</v>
      </c>
      <c r="H226" s="259">
        <v>1</v>
      </c>
      <c r="I226" s="260"/>
      <c r="J226" s="261">
        <f>ROUND(I226*H226,2)</f>
        <v>0</v>
      </c>
      <c r="K226" s="257" t="s">
        <v>128</v>
      </c>
      <c r="L226" s="262"/>
      <c r="M226" s="263" t="s">
        <v>19</v>
      </c>
      <c r="N226" s="264" t="s">
        <v>42</v>
      </c>
      <c r="O226" s="85"/>
      <c r="P226" s="222">
        <f>O226*H226</f>
        <v>0</v>
      </c>
      <c r="Q226" s="222">
        <v>0.079000000000000001</v>
      </c>
      <c r="R226" s="222">
        <f>Q226*H226</f>
        <v>0.079000000000000001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173</v>
      </c>
      <c r="AT226" s="224" t="s">
        <v>241</v>
      </c>
      <c r="AU226" s="224" t="s">
        <v>80</v>
      </c>
      <c r="AY226" s="18" t="s">
        <v>122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78</v>
      </c>
      <c r="BK226" s="225">
        <f>ROUND(I226*H226,2)</f>
        <v>0</v>
      </c>
      <c r="BL226" s="18" t="s">
        <v>129</v>
      </c>
      <c r="BM226" s="224" t="s">
        <v>349</v>
      </c>
    </row>
    <row r="227" s="2" customFormat="1" ht="24.15" customHeight="1">
      <c r="A227" s="39"/>
      <c r="B227" s="40"/>
      <c r="C227" s="213" t="s">
        <v>350</v>
      </c>
      <c r="D227" s="213" t="s">
        <v>124</v>
      </c>
      <c r="E227" s="214" t="s">
        <v>351</v>
      </c>
      <c r="F227" s="215" t="s">
        <v>352</v>
      </c>
      <c r="G227" s="216" t="s">
        <v>342</v>
      </c>
      <c r="H227" s="217">
        <v>1</v>
      </c>
      <c r="I227" s="218"/>
      <c r="J227" s="219">
        <f>ROUND(I227*H227,2)</f>
        <v>0</v>
      </c>
      <c r="K227" s="215" t="s">
        <v>128</v>
      </c>
      <c r="L227" s="45"/>
      <c r="M227" s="220" t="s">
        <v>19</v>
      </c>
      <c r="N227" s="221" t="s">
        <v>42</v>
      </c>
      <c r="O227" s="85"/>
      <c r="P227" s="222">
        <f>O227*H227</f>
        <v>0</v>
      </c>
      <c r="Q227" s="222">
        <v>0.10037</v>
      </c>
      <c r="R227" s="222">
        <f>Q227*H227</f>
        <v>0.10037</v>
      </c>
      <c r="S227" s="222">
        <v>0.10000000000000001</v>
      </c>
      <c r="T227" s="223">
        <f>S227*H227</f>
        <v>0.10000000000000001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129</v>
      </c>
      <c r="AT227" s="224" t="s">
        <v>124</v>
      </c>
      <c r="AU227" s="224" t="s">
        <v>80</v>
      </c>
      <c r="AY227" s="18" t="s">
        <v>122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78</v>
      </c>
      <c r="BK227" s="225">
        <f>ROUND(I227*H227,2)</f>
        <v>0</v>
      </c>
      <c r="BL227" s="18" t="s">
        <v>129</v>
      </c>
      <c r="BM227" s="224" t="s">
        <v>353</v>
      </c>
    </row>
    <row r="228" s="2" customFormat="1">
      <c r="A228" s="39"/>
      <c r="B228" s="40"/>
      <c r="C228" s="41"/>
      <c r="D228" s="226" t="s">
        <v>131</v>
      </c>
      <c r="E228" s="41"/>
      <c r="F228" s="227" t="s">
        <v>354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80</v>
      </c>
    </row>
    <row r="229" s="13" customFormat="1">
      <c r="A229" s="13"/>
      <c r="B229" s="233"/>
      <c r="C229" s="234"/>
      <c r="D229" s="231" t="s">
        <v>135</v>
      </c>
      <c r="E229" s="235" t="s">
        <v>19</v>
      </c>
      <c r="F229" s="236" t="s">
        <v>355</v>
      </c>
      <c r="G229" s="234"/>
      <c r="H229" s="237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135</v>
      </c>
      <c r="AU229" s="243" t="s">
        <v>80</v>
      </c>
      <c r="AV229" s="13" t="s">
        <v>80</v>
      </c>
      <c r="AW229" s="13" t="s">
        <v>33</v>
      </c>
      <c r="AX229" s="13" t="s">
        <v>78</v>
      </c>
      <c r="AY229" s="243" t="s">
        <v>122</v>
      </c>
    </row>
    <row r="230" s="2" customFormat="1" ht="24.15" customHeight="1">
      <c r="A230" s="39"/>
      <c r="B230" s="40"/>
      <c r="C230" s="255" t="s">
        <v>356</v>
      </c>
      <c r="D230" s="255" t="s">
        <v>241</v>
      </c>
      <c r="E230" s="256" t="s">
        <v>357</v>
      </c>
      <c r="F230" s="257" t="s">
        <v>358</v>
      </c>
      <c r="G230" s="258" t="s">
        <v>342</v>
      </c>
      <c r="H230" s="259">
        <v>1</v>
      </c>
      <c r="I230" s="260"/>
      <c r="J230" s="261">
        <f>ROUND(I230*H230,2)</f>
        <v>0</v>
      </c>
      <c r="K230" s="257" t="s">
        <v>128</v>
      </c>
      <c r="L230" s="262"/>
      <c r="M230" s="263" t="s">
        <v>19</v>
      </c>
      <c r="N230" s="264" t="s">
        <v>42</v>
      </c>
      <c r="O230" s="85"/>
      <c r="P230" s="222">
        <f>O230*H230</f>
        <v>0</v>
      </c>
      <c r="Q230" s="222">
        <v>0.011100000000000001</v>
      </c>
      <c r="R230" s="222">
        <f>Q230*H230</f>
        <v>0.011100000000000001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173</v>
      </c>
      <c r="AT230" s="224" t="s">
        <v>241</v>
      </c>
      <c r="AU230" s="224" t="s">
        <v>80</v>
      </c>
      <c r="AY230" s="18" t="s">
        <v>122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78</v>
      </c>
      <c r="BK230" s="225">
        <f>ROUND(I230*H230,2)</f>
        <v>0</v>
      </c>
      <c r="BL230" s="18" t="s">
        <v>129</v>
      </c>
      <c r="BM230" s="224" t="s">
        <v>359</v>
      </c>
    </row>
    <row r="231" s="12" customFormat="1" ht="22.8" customHeight="1">
      <c r="A231" s="12"/>
      <c r="B231" s="197"/>
      <c r="C231" s="198"/>
      <c r="D231" s="199" t="s">
        <v>70</v>
      </c>
      <c r="E231" s="211" t="s">
        <v>181</v>
      </c>
      <c r="F231" s="211" t="s">
        <v>360</v>
      </c>
      <c r="G231" s="198"/>
      <c r="H231" s="198"/>
      <c r="I231" s="201"/>
      <c r="J231" s="212">
        <f>BK231</f>
        <v>0</v>
      </c>
      <c r="K231" s="198"/>
      <c r="L231" s="203"/>
      <c r="M231" s="204"/>
      <c r="N231" s="205"/>
      <c r="O231" s="205"/>
      <c r="P231" s="206">
        <f>SUM(P232:P293)</f>
        <v>0</v>
      </c>
      <c r="Q231" s="205"/>
      <c r="R231" s="206">
        <f>SUM(R232:R293)</f>
        <v>104.02365315200001</v>
      </c>
      <c r="S231" s="205"/>
      <c r="T231" s="207">
        <f>SUM(T232:T293)</f>
        <v>0.0055000000000000005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78</v>
      </c>
      <c r="AT231" s="209" t="s">
        <v>70</v>
      </c>
      <c r="AU231" s="209" t="s">
        <v>78</v>
      </c>
      <c r="AY231" s="208" t="s">
        <v>122</v>
      </c>
      <c r="BK231" s="210">
        <f>SUM(BK232:BK293)</f>
        <v>0</v>
      </c>
    </row>
    <row r="232" s="2" customFormat="1" ht="21.75" customHeight="1">
      <c r="A232" s="39"/>
      <c r="B232" s="40"/>
      <c r="C232" s="213" t="s">
        <v>361</v>
      </c>
      <c r="D232" s="213" t="s">
        <v>124</v>
      </c>
      <c r="E232" s="214" t="s">
        <v>362</v>
      </c>
      <c r="F232" s="215" t="s">
        <v>363</v>
      </c>
      <c r="G232" s="216" t="s">
        <v>342</v>
      </c>
      <c r="H232" s="217">
        <v>55</v>
      </c>
      <c r="I232" s="218"/>
      <c r="J232" s="219">
        <f>ROUND(I232*H232,2)</f>
        <v>0</v>
      </c>
      <c r="K232" s="215" t="s">
        <v>128</v>
      </c>
      <c r="L232" s="45"/>
      <c r="M232" s="220" t="s">
        <v>19</v>
      </c>
      <c r="N232" s="221" t="s">
        <v>42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129</v>
      </c>
      <c r="AT232" s="224" t="s">
        <v>124</v>
      </c>
      <c r="AU232" s="224" t="s">
        <v>80</v>
      </c>
      <c r="AY232" s="18" t="s">
        <v>122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78</v>
      </c>
      <c r="BK232" s="225">
        <f>ROUND(I232*H232,2)</f>
        <v>0</v>
      </c>
      <c r="BL232" s="18" t="s">
        <v>129</v>
      </c>
      <c r="BM232" s="224" t="s">
        <v>364</v>
      </c>
    </row>
    <row r="233" s="2" customFormat="1">
      <c r="A233" s="39"/>
      <c r="B233" s="40"/>
      <c r="C233" s="41"/>
      <c r="D233" s="226" t="s">
        <v>131</v>
      </c>
      <c r="E233" s="41"/>
      <c r="F233" s="227" t="s">
        <v>365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80</v>
      </c>
    </row>
    <row r="234" s="13" customFormat="1">
      <c r="A234" s="13"/>
      <c r="B234" s="233"/>
      <c r="C234" s="234"/>
      <c r="D234" s="231" t="s">
        <v>135</v>
      </c>
      <c r="E234" s="235" t="s">
        <v>19</v>
      </c>
      <c r="F234" s="236" t="s">
        <v>366</v>
      </c>
      <c r="G234" s="234"/>
      <c r="H234" s="237">
        <v>55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135</v>
      </c>
      <c r="AU234" s="243" t="s">
        <v>80</v>
      </c>
      <c r="AV234" s="13" t="s">
        <v>80</v>
      </c>
      <c r="AW234" s="13" t="s">
        <v>33</v>
      </c>
      <c r="AX234" s="13" t="s">
        <v>78</v>
      </c>
      <c r="AY234" s="243" t="s">
        <v>122</v>
      </c>
    </row>
    <row r="235" s="2" customFormat="1" ht="16.5" customHeight="1">
      <c r="A235" s="39"/>
      <c r="B235" s="40"/>
      <c r="C235" s="255" t="s">
        <v>367</v>
      </c>
      <c r="D235" s="255" t="s">
        <v>241</v>
      </c>
      <c r="E235" s="256" t="s">
        <v>368</v>
      </c>
      <c r="F235" s="257" t="s">
        <v>369</v>
      </c>
      <c r="G235" s="258" t="s">
        <v>342</v>
      </c>
      <c r="H235" s="259">
        <v>15</v>
      </c>
      <c r="I235" s="260"/>
      <c r="J235" s="261">
        <f>ROUND(I235*H235,2)</f>
        <v>0</v>
      </c>
      <c r="K235" s="257" t="s">
        <v>128</v>
      </c>
      <c r="L235" s="262"/>
      <c r="M235" s="263" t="s">
        <v>19</v>
      </c>
      <c r="N235" s="264" t="s">
        <v>42</v>
      </c>
      <c r="O235" s="85"/>
      <c r="P235" s="222">
        <f>O235*H235</f>
        <v>0</v>
      </c>
      <c r="Q235" s="222">
        <v>0.00029999999999999997</v>
      </c>
      <c r="R235" s="222">
        <f>Q235*H235</f>
        <v>0.0044999999999999997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173</v>
      </c>
      <c r="AT235" s="224" t="s">
        <v>241</v>
      </c>
      <c r="AU235" s="224" t="s">
        <v>80</v>
      </c>
      <c r="AY235" s="18" t="s">
        <v>122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78</v>
      </c>
      <c r="BK235" s="225">
        <f>ROUND(I235*H235,2)</f>
        <v>0</v>
      </c>
      <c r="BL235" s="18" t="s">
        <v>129</v>
      </c>
      <c r="BM235" s="224" t="s">
        <v>370</v>
      </c>
    </row>
    <row r="236" s="13" customFormat="1">
      <c r="A236" s="13"/>
      <c r="B236" s="233"/>
      <c r="C236" s="234"/>
      <c r="D236" s="231" t="s">
        <v>135</v>
      </c>
      <c r="E236" s="235" t="s">
        <v>19</v>
      </c>
      <c r="F236" s="236" t="s">
        <v>371</v>
      </c>
      <c r="G236" s="234"/>
      <c r="H236" s="237">
        <v>15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135</v>
      </c>
      <c r="AU236" s="243" t="s">
        <v>80</v>
      </c>
      <c r="AV236" s="13" t="s">
        <v>80</v>
      </c>
      <c r="AW236" s="13" t="s">
        <v>33</v>
      </c>
      <c r="AX236" s="13" t="s">
        <v>78</v>
      </c>
      <c r="AY236" s="243" t="s">
        <v>122</v>
      </c>
    </row>
    <row r="237" s="2" customFormat="1" ht="62.7" customHeight="1">
      <c r="A237" s="39"/>
      <c r="B237" s="40"/>
      <c r="C237" s="213" t="s">
        <v>372</v>
      </c>
      <c r="D237" s="213" t="s">
        <v>124</v>
      </c>
      <c r="E237" s="214" t="s">
        <v>373</v>
      </c>
      <c r="F237" s="215" t="s">
        <v>374</v>
      </c>
      <c r="G237" s="216" t="s">
        <v>176</v>
      </c>
      <c r="H237" s="217">
        <v>204</v>
      </c>
      <c r="I237" s="218"/>
      <c r="J237" s="219">
        <f>ROUND(I237*H237,2)</f>
        <v>0</v>
      </c>
      <c r="K237" s="215" t="s">
        <v>128</v>
      </c>
      <c r="L237" s="45"/>
      <c r="M237" s="220" t="s">
        <v>19</v>
      </c>
      <c r="N237" s="221" t="s">
        <v>42</v>
      </c>
      <c r="O237" s="85"/>
      <c r="P237" s="222">
        <f>O237*H237</f>
        <v>0</v>
      </c>
      <c r="Q237" s="222">
        <v>0.089775999999999995</v>
      </c>
      <c r="R237" s="222">
        <f>Q237*H237</f>
        <v>18.314304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129</v>
      </c>
      <c r="AT237" s="224" t="s">
        <v>124</v>
      </c>
      <c r="AU237" s="224" t="s">
        <v>80</v>
      </c>
      <c r="AY237" s="18" t="s">
        <v>122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78</v>
      </c>
      <c r="BK237" s="225">
        <f>ROUND(I237*H237,2)</f>
        <v>0</v>
      </c>
      <c r="BL237" s="18" t="s">
        <v>129</v>
      </c>
      <c r="BM237" s="224" t="s">
        <v>375</v>
      </c>
    </row>
    <row r="238" s="2" customFormat="1">
      <c r="A238" s="39"/>
      <c r="B238" s="40"/>
      <c r="C238" s="41"/>
      <c r="D238" s="226" t="s">
        <v>131</v>
      </c>
      <c r="E238" s="41"/>
      <c r="F238" s="227" t="s">
        <v>376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131</v>
      </c>
      <c r="AU238" s="18" t="s">
        <v>80</v>
      </c>
    </row>
    <row r="239" s="13" customFormat="1">
      <c r="A239" s="13"/>
      <c r="B239" s="233"/>
      <c r="C239" s="234"/>
      <c r="D239" s="231" t="s">
        <v>135</v>
      </c>
      <c r="E239" s="235" t="s">
        <v>19</v>
      </c>
      <c r="F239" s="236" t="s">
        <v>377</v>
      </c>
      <c r="G239" s="234"/>
      <c r="H239" s="237">
        <v>204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135</v>
      </c>
      <c r="AU239" s="243" t="s">
        <v>80</v>
      </c>
      <c r="AV239" s="13" t="s">
        <v>80</v>
      </c>
      <c r="AW239" s="13" t="s">
        <v>33</v>
      </c>
      <c r="AX239" s="13" t="s">
        <v>78</v>
      </c>
      <c r="AY239" s="243" t="s">
        <v>122</v>
      </c>
    </row>
    <row r="240" s="2" customFormat="1" ht="16.5" customHeight="1">
      <c r="A240" s="39"/>
      <c r="B240" s="40"/>
      <c r="C240" s="255" t="s">
        <v>378</v>
      </c>
      <c r="D240" s="255" t="s">
        <v>241</v>
      </c>
      <c r="E240" s="256" t="s">
        <v>379</v>
      </c>
      <c r="F240" s="257" t="s">
        <v>380</v>
      </c>
      <c r="G240" s="258" t="s">
        <v>127</v>
      </c>
      <c r="H240" s="259">
        <v>24.48</v>
      </c>
      <c r="I240" s="260"/>
      <c r="J240" s="261">
        <f>ROUND(I240*H240,2)</f>
        <v>0</v>
      </c>
      <c r="K240" s="257" t="s">
        <v>128</v>
      </c>
      <c r="L240" s="262"/>
      <c r="M240" s="263" t="s">
        <v>19</v>
      </c>
      <c r="N240" s="264" t="s">
        <v>42</v>
      </c>
      <c r="O240" s="85"/>
      <c r="P240" s="222">
        <f>O240*H240</f>
        <v>0</v>
      </c>
      <c r="Q240" s="222">
        <v>0.22800000000000001</v>
      </c>
      <c r="R240" s="222">
        <f>Q240*H240</f>
        <v>5.5814400000000006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173</v>
      </c>
      <c r="AT240" s="224" t="s">
        <v>241</v>
      </c>
      <c r="AU240" s="224" t="s">
        <v>80</v>
      </c>
      <c r="AY240" s="18" t="s">
        <v>122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78</v>
      </c>
      <c r="BK240" s="225">
        <f>ROUND(I240*H240,2)</f>
        <v>0</v>
      </c>
      <c r="BL240" s="18" t="s">
        <v>129</v>
      </c>
      <c r="BM240" s="224" t="s">
        <v>381</v>
      </c>
    </row>
    <row r="241" s="13" customFormat="1">
      <c r="A241" s="13"/>
      <c r="B241" s="233"/>
      <c r="C241" s="234"/>
      <c r="D241" s="231" t="s">
        <v>135</v>
      </c>
      <c r="E241" s="234"/>
      <c r="F241" s="236" t="s">
        <v>382</v>
      </c>
      <c r="G241" s="234"/>
      <c r="H241" s="237">
        <v>24.48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135</v>
      </c>
      <c r="AU241" s="243" t="s">
        <v>80</v>
      </c>
      <c r="AV241" s="13" t="s">
        <v>80</v>
      </c>
      <c r="AW241" s="13" t="s">
        <v>4</v>
      </c>
      <c r="AX241" s="13" t="s">
        <v>78</v>
      </c>
      <c r="AY241" s="243" t="s">
        <v>122</v>
      </c>
    </row>
    <row r="242" s="2" customFormat="1" ht="49.05" customHeight="1">
      <c r="A242" s="39"/>
      <c r="B242" s="40"/>
      <c r="C242" s="213" t="s">
        <v>383</v>
      </c>
      <c r="D242" s="213" t="s">
        <v>124</v>
      </c>
      <c r="E242" s="214" t="s">
        <v>384</v>
      </c>
      <c r="F242" s="215" t="s">
        <v>385</v>
      </c>
      <c r="G242" s="216" t="s">
        <v>176</v>
      </c>
      <c r="H242" s="217">
        <v>4</v>
      </c>
      <c r="I242" s="218"/>
      <c r="J242" s="219">
        <f>ROUND(I242*H242,2)</f>
        <v>0</v>
      </c>
      <c r="K242" s="215" t="s">
        <v>128</v>
      </c>
      <c r="L242" s="45"/>
      <c r="M242" s="220" t="s">
        <v>19</v>
      </c>
      <c r="N242" s="221" t="s">
        <v>42</v>
      </c>
      <c r="O242" s="85"/>
      <c r="P242" s="222">
        <f>O242*H242</f>
        <v>0</v>
      </c>
      <c r="Q242" s="222">
        <v>0.12949959999999999</v>
      </c>
      <c r="R242" s="222">
        <f>Q242*H242</f>
        <v>0.51799839999999997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129</v>
      </c>
      <c r="AT242" s="224" t="s">
        <v>124</v>
      </c>
      <c r="AU242" s="224" t="s">
        <v>80</v>
      </c>
      <c r="AY242" s="18" t="s">
        <v>122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78</v>
      </c>
      <c r="BK242" s="225">
        <f>ROUND(I242*H242,2)</f>
        <v>0</v>
      </c>
      <c r="BL242" s="18" t="s">
        <v>129</v>
      </c>
      <c r="BM242" s="224" t="s">
        <v>386</v>
      </c>
    </row>
    <row r="243" s="2" customFormat="1">
      <c r="A243" s="39"/>
      <c r="B243" s="40"/>
      <c r="C243" s="41"/>
      <c r="D243" s="226" t="s">
        <v>131</v>
      </c>
      <c r="E243" s="41"/>
      <c r="F243" s="227" t="s">
        <v>387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80</v>
      </c>
    </row>
    <row r="244" s="13" customFormat="1">
      <c r="A244" s="13"/>
      <c r="B244" s="233"/>
      <c r="C244" s="234"/>
      <c r="D244" s="231" t="s">
        <v>135</v>
      </c>
      <c r="E244" s="235" t="s">
        <v>19</v>
      </c>
      <c r="F244" s="236" t="s">
        <v>388</v>
      </c>
      <c r="G244" s="234"/>
      <c r="H244" s="237">
        <v>4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135</v>
      </c>
      <c r="AU244" s="243" t="s">
        <v>80</v>
      </c>
      <c r="AV244" s="13" t="s">
        <v>80</v>
      </c>
      <c r="AW244" s="13" t="s">
        <v>33</v>
      </c>
      <c r="AX244" s="13" t="s">
        <v>78</v>
      </c>
      <c r="AY244" s="243" t="s">
        <v>122</v>
      </c>
    </row>
    <row r="245" s="2" customFormat="1" ht="21.75" customHeight="1">
      <c r="A245" s="39"/>
      <c r="B245" s="40"/>
      <c r="C245" s="255" t="s">
        <v>389</v>
      </c>
      <c r="D245" s="255" t="s">
        <v>241</v>
      </c>
      <c r="E245" s="256" t="s">
        <v>390</v>
      </c>
      <c r="F245" s="257" t="s">
        <v>391</v>
      </c>
      <c r="G245" s="258" t="s">
        <v>176</v>
      </c>
      <c r="H245" s="259">
        <v>4.2000000000000002</v>
      </c>
      <c r="I245" s="260"/>
      <c r="J245" s="261">
        <f>ROUND(I245*H245,2)</f>
        <v>0</v>
      </c>
      <c r="K245" s="257" t="s">
        <v>128</v>
      </c>
      <c r="L245" s="262"/>
      <c r="M245" s="263" t="s">
        <v>19</v>
      </c>
      <c r="N245" s="264" t="s">
        <v>42</v>
      </c>
      <c r="O245" s="85"/>
      <c r="P245" s="222">
        <f>O245*H245</f>
        <v>0</v>
      </c>
      <c r="Q245" s="222">
        <v>0.021000000000000001</v>
      </c>
      <c r="R245" s="222">
        <f>Q245*H245</f>
        <v>0.088200000000000014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173</v>
      </c>
      <c r="AT245" s="224" t="s">
        <v>241</v>
      </c>
      <c r="AU245" s="224" t="s">
        <v>80</v>
      </c>
      <c r="AY245" s="18" t="s">
        <v>122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78</v>
      </c>
      <c r="BK245" s="225">
        <f>ROUND(I245*H245,2)</f>
        <v>0</v>
      </c>
      <c r="BL245" s="18" t="s">
        <v>129</v>
      </c>
      <c r="BM245" s="224" t="s">
        <v>392</v>
      </c>
    </row>
    <row r="246" s="13" customFormat="1">
      <c r="A246" s="13"/>
      <c r="B246" s="233"/>
      <c r="C246" s="234"/>
      <c r="D246" s="231" t="s">
        <v>135</v>
      </c>
      <c r="E246" s="234"/>
      <c r="F246" s="236" t="s">
        <v>393</v>
      </c>
      <c r="G246" s="234"/>
      <c r="H246" s="237">
        <v>4.2000000000000002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135</v>
      </c>
      <c r="AU246" s="243" t="s">
        <v>80</v>
      </c>
      <c r="AV246" s="13" t="s">
        <v>80</v>
      </c>
      <c r="AW246" s="13" t="s">
        <v>4</v>
      </c>
      <c r="AX246" s="13" t="s">
        <v>78</v>
      </c>
      <c r="AY246" s="243" t="s">
        <v>122</v>
      </c>
    </row>
    <row r="247" s="2" customFormat="1" ht="49.05" customHeight="1">
      <c r="A247" s="39"/>
      <c r="B247" s="40"/>
      <c r="C247" s="213" t="s">
        <v>394</v>
      </c>
      <c r="D247" s="213" t="s">
        <v>124</v>
      </c>
      <c r="E247" s="214" t="s">
        <v>395</v>
      </c>
      <c r="F247" s="215" t="s">
        <v>396</v>
      </c>
      <c r="G247" s="216" t="s">
        <v>176</v>
      </c>
      <c r="H247" s="217">
        <v>109</v>
      </c>
      <c r="I247" s="218"/>
      <c r="J247" s="219">
        <f>ROUND(I247*H247,2)</f>
        <v>0</v>
      </c>
      <c r="K247" s="215" t="s">
        <v>128</v>
      </c>
      <c r="L247" s="45"/>
      <c r="M247" s="220" t="s">
        <v>19</v>
      </c>
      <c r="N247" s="221" t="s">
        <v>42</v>
      </c>
      <c r="O247" s="85"/>
      <c r="P247" s="222">
        <f>O247*H247</f>
        <v>0</v>
      </c>
      <c r="Q247" s="222">
        <v>0.14066960000000001</v>
      </c>
      <c r="R247" s="222">
        <f>Q247*H247</f>
        <v>15.332986400000001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129</v>
      </c>
      <c r="AT247" s="224" t="s">
        <v>124</v>
      </c>
      <c r="AU247" s="224" t="s">
        <v>80</v>
      </c>
      <c r="AY247" s="18" t="s">
        <v>122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78</v>
      </c>
      <c r="BK247" s="225">
        <f>ROUND(I247*H247,2)</f>
        <v>0</v>
      </c>
      <c r="BL247" s="18" t="s">
        <v>129</v>
      </c>
      <c r="BM247" s="224" t="s">
        <v>397</v>
      </c>
    </row>
    <row r="248" s="2" customFormat="1">
      <c r="A248" s="39"/>
      <c r="B248" s="40"/>
      <c r="C248" s="41"/>
      <c r="D248" s="226" t="s">
        <v>131</v>
      </c>
      <c r="E248" s="41"/>
      <c r="F248" s="227" t="s">
        <v>398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131</v>
      </c>
      <c r="AU248" s="18" t="s">
        <v>80</v>
      </c>
    </row>
    <row r="249" s="13" customFormat="1">
      <c r="A249" s="13"/>
      <c r="B249" s="233"/>
      <c r="C249" s="234"/>
      <c r="D249" s="231" t="s">
        <v>135</v>
      </c>
      <c r="E249" s="235" t="s">
        <v>19</v>
      </c>
      <c r="F249" s="236" t="s">
        <v>399</v>
      </c>
      <c r="G249" s="234"/>
      <c r="H249" s="237">
        <v>3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135</v>
      </c>
      <c r="AU249" s="243" t="s">
        <v>80</v>
      </c>
      <c r="AV249" s="13" t="s">
        <v>80</v>
      </c>
      <c r="AW249" s="13" t="s">
        <v>33</v>
      </c>
      <c r="AX249" s="13" t="s">
        <v>71</v>
      </c>
      <c r="AY249" s="243" t="s">
        <v>122</v>
      </c>
    </row>
    <row r="250" s="13" customFormat="1">
      <c r="A250" s="13"/>
      <c r="B250" s="233"/>
      <c r="C250" s="234"/>
      <c r="D250" s="231" t="s">
        <v>135</v>
      </c>
      <c r="E250" s="235" t="s">
        <v>19</v>
      </c>
      <c r="F250" s="236" t="s">
        <v>400</v>
      </c>
      <c r="G250" s="234"/>
      <c r="H250" s="237">
        <v>102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135</v>
      </c>
      <c r="AU250" s="243" t="s">
        <v>80</v>
      </c>
      <c r="AV250" s="13" t="s">
        <v>80</v>
      </c>
      <c r="AW250" s="13" t="s">
        <v>33</v>
      </c>
      <c r="AX250" s="13" t="s">
        <v>71</v>
      </c>
      <c r="AY250" s="243" t="s">
        <v>122</v>
      </c>
    </row>
    <row r="251" s="13" customFormat="1">
      <c r="A251" s="13"/>
      <c r="B251" s="233"/>
      <c r="C251" s="234"/>
      <c r="D251" s="231" t="s">
        <v>135</v>
      </c>
      <c r="E251" s="235" t="s">
        <v>19</v>
      </c>
      <c r="F251" s="236" t="s">
        <v>401</v>
      </c>
      <c r="G251" s="234"/>
      <c r="H251" s="237">
        <v>1.5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135</v>
      </c>
      <c r="AU251" s="243" t="s">
        <v>80</v>
      </c>
      <c r="AV251" s="13" t="s">
        <v>80</v>
      </c>
      <c r="AW251" s="13" t="s">
        <v>33</v>
      </c>
      <c r="AX251" s="13" t="s">
        <v>71</v>
      </c>
      <c r="AY251" s="243" t="s">
        <v>122</v>
      </c>
    </row>
    <row r="252" s="13" customFormat="1">
      <c r="A252" s="13"/>
      <c r="B252" s="233"/>
      <c r="C252" s="234"/>
      <c r="D252" s="231" t="s">
        <v>135</v>
      </c>
      <c r="E252" s="235" t="s">
        <v>19</v>
      </c>
      <c r="F252" s="236" t="s">
        <v>402</v>
      </c>
      <c r="G252" s="234"/>
      <c r="H252" s="237">
        <v>2.5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135</v>
      </c>
      <c r="AU252" s="243" t="s">
        <v>80</v>
      </c>
      <c r="AV252" s="13" t="s">
        <v>80</v>
      </c>
      <c r="AW252" s="13" t="s">
        <v>33</v>
      </c>
      <c r="AX252" s="13" t="s">
        <v>71</v>
      </c>
      <c r="AY252" s="243" t="s">
        <v>122</v>
      </c>
    </row>
    <row r="253" s="14" customFormat="1">
      <c r="A253" s="14"/>
      <c r="B253" s="244"/>
      <c r="C253" s="245"/>
      <c r="D253" s="231" t="s">
        <v>135</v>
      </c>
      <c r="E253" s="246" t="s">
        <v>19</v>
      </c>
      <c r="F253" s="247" t="s">
        <v>144</v>
      </c>
      <c r="G253" s="245"/>
      <c r="H253" s="248">
        <v>109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135</v>
      </c>
      <c r="AU253" s="254" t="s">
        <v>80</v>
      </c>
      <c r="AV253" s="14" t="s">
        <v>129</v>
      </c>
      <c r="AW253" s="14" t="s">
        <v>33</v>
      </c>
      <c r="AX253" s="14" t="s">
        <v>78</v>
      </c>
      <c r="AY253" s="254" t="s">
        <v>122</v>
      </c>
    </row>
    <row r="254" s="2" customFormat="1" ht="16.5" customHeight="1">
      <c r="A254" s="39"/>
      <c r="B254" s="40"/>
      <c r="C254" s="255" t="s">
        <v>403</v>
      </c>
      <c r="D254" s="255" t="s">
        <v>241</v>
      </c>
      <c r="E254" s="256" t="s">
        <v>404</v>
      </c>
      <c r="F254" s="257" t="s">
        <v>405</v>
      </c>
      <c r="G254" s="258" t="s">
        <v>176</v>
      </c>
      <c r="H254" s="259">
        <v>1.05</v>
      </c>
      <c r="I254" s="260"/>
      <c r="J254" s="261">
        <f>ROUND(I254*H254,2)</f>
        <v>0</v>
      </c>
      <c r="K254" s="257" t="s">
        <v>128</v>
      </c>
      <c r="L254" s="262"/>
      <c r="M254" s="263" t="s">
        <v>19</v>
      </c>
      <c r="N254" s="264" t="s">
        <v>42</v>
      </c>
      <c r="O254" s="85"/>
      <c r="P254" s="222">
        <f>O254*H254</f>
        <v>0</v>
      </c>
      <c r="Q254" s="222">
        <v>0.125</v>
      </c>
      <c r="R254" s="222">
        <f>Q254*H254</f>
        <v>0.13125000000000001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173</v>
      </c>
      <c r="AT254" s="224" t="s">
        <v>241</v>
      </c>
      <c r="AU254" s="224" t="s">
        <v>80</v>
      </c>
      <c r="AY254" s="18" t="s">
        <v>122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78</v>
      </c>
      <c r="BK254" s="225">
        <f>ROUND(I254*H254,2)</f>
        <v>0</v>
      </c>
      <c r="BL254" s="18" t="s">
        <v>129</v>
      </c>
      <c r="BM254" s="224" t="s">
        <v>406</v>
      </c>
    </row>
    <row r="255" s="13" customFormat="1">
      <c r="A255" s="13"/>
      <c r="B255" s="233"/>
      <c r="C255" s="234"/>
      <c r="D255" s="231" t="s">
        <v>135</v>
      </c>
      <c r="E255" s="235" t="s">
        <v>19</v>
      </c>
      <c r="F255" s="236" t="s">
        <v>407</v>
      </c>
      <c r="G255" s="234"/>
      <c r="H255" s="237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135</v>
      </c>
      <c r="AU255" s="243" t="s">
        <v>80</v>
      </c>
      <c r="AV255" s="13" t="s">
        <v>80</v>
      </c>
      <c r="AW255" s="13" t="s">
        <v>33</v>
      </c>
      <c r="AX255" s="13" t="s">
        <v>78</v>
      </c>
      <c r="AY255" s="243" t="s">
        <v>122</v>
      </c>
    </row>
    <row r="256" s="13" customFormat="1">
      <c r="A256" s="13"/>
      <c r="B256" s="233"/>
      <c r="C256" s="234"/>
      <c r="D256" s="231" t="s">
        <v>135</v>
      </c>
      <c r="E256" s="234"/>
      <c r="F256" s="236" t="s">
        <v>408</v>
      </c>
      <c r="G256" s="234"/>
      <c r="H256" s="237">
        <v>1.05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135</v>
      </c>
      <c r="AU256" s="243" t="s">
        <v>80</v>
      </c>
      <c r="AV256" s="13" t="s">
        <v>80</v>
      </c>
      <c r="AW256" s="13" t="s">
        <v>4</v>
      </c>
      <c r="AX256" s="13" t="s">
        <v>78</v>
      </c>
      <c r="AY256" s="243" t="s">
        <v>122</v>
      </c>
    </row>
    <row r="257" s="2" customFormat="1" ht="16.5" customHeight="1">
      <c r="A257" s="39"/>
      <c r="B257" s="40"/>
      <c r="C257" s="255" t="s">
        <v>409</v>
      </c>
      <c r="D257" s="255" t="s">
        <v>241</v>
      </c>
      <c r="E257" s="256" t="s">
        <v>410</v>
      </c>
      <c r="F257" s="257" t="s">
        <v>411</v>
      </c>
      <c r="G257" s="258" t="s">
        <v>176</v>
      </c>
      <c r="H257" s="259">
        <v>107.09999999999999</v>
      </c>
      <c r="I257" s="260"/>
      <c r="J257" s="261">
        <f>ROUND(I257*H257,2)</f>
        <v>0</v>
      </c>
      <c r="K257" s="257" t="s">
        <v>128</v>
      </c>
      <c r="L257" s="262"/>
      <c r="M257" s="263" t="s">
        <v>19</v>
      </c>
      <c r="N257" s="264" t="s">
        <v>42</v>
      </c>
      <c r="O257" s="85"/>
      <c r="P257" s="222">
        <f>O257*H257</f>
        <v>0</v>
      </c>
      <c r="Q257" s="222">
        <v>0.125</v>
      </c>
      <c r="R257" s="222">
        <f>Q257*H257</f>
        <v>13.387499999999999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173</v>
      </c>
      <c r="AT257" s="224" t="s">
        <v>241</v>
      </c>
      <c r="AU257" s="224" t="s">
        <v>80</v>
      </c>
      <c r="AY257" s="18" t="s">
        <v>122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78</v>
      </c>
      <c r="BK257" s="225">
        <f>ROUND(I257*H257,2)</f>
        <v>0</v>
      </c>
      <c r="BL257" s="18" t="s">
        <v>129</v>
      </c>
      <c r="BM257" s="224" t="s">
        <v>412</v>
      </c>
    </row>
    <row r="258" s="13" customFormat="1">
      <c r="A258" s="13"/>
      <c r="B258" s="233"/>
      <c r="C258" s="234"/>
      <c r="D258" s="231" t="s">
        <v>135</v>
      </c>
      <c r="E258" s="235" t="s">
        <v>19</v>
      </c>
      <c r="F258" s="236" t="s">
        <v>400</v>
      </c>
      <c r="G258" s="234"/>
      <c r="H258" s="237">
        <v>102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135</v>
      </c>
      <c r="AU258" s="243" t="s">
        <v>80</v>
      </c>
      <c r="AV258" s="13" t="s">
        <v>80</v>
      </c>
      <c r="AW258" s="13" t="s">
        <v>33</v>
      </c>
      <c r="AX258" s="13" t="s">
        <v>78</v>
      </c>
      <c r="AY258" s="243" t="s">
        <v>122</v>
      </c>
    </row>
    <row r="259" s="13" customFormat="1">
      <c r="A259" s="13"/>
      <c r="B259" s="233"/>
      <c r="C259" s="234"/>
      <c r="D259" s="231" t="s">
        <v>135</v>
      </c>
      <c r="E259" s="234"/>
      <c r="F259" s="236" t="s">
        <v>413</v>
      </c>
      <c r="G259" s="234"/>
      <c r="H259" s="237">
        <v>107.09999999999999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135</v>
      </c>
      <c r="AU259" s="243" t="s">
        <v>80</v>
      </c>
      <c r="AV259" s="13" t="s">
        <v>80</v>
      </c>
      <c r="AW259" s="13" t="s">
        <v>4</v>
      </c>
      <c r="AX259" s="13" t="s">
        <v>78</v>
      </c>
      <c r="AY259" s="243" t="s">
        <v>122</v>
      </c>
    </row>
    <row r="260" s="2" customFormat="1" ht="24.15" customHeight="1">
      <c r="A260" s="39"/>
      <c r="B260" s="40"/>
      <c r="C260" s="255" t="s">
        <v>414</v>
      </c>
      <c r="D260" s="255" t="s">
        <v>241</v>
      </c>
      <c r="E260" s="256" t="s">
        <v>415</v>
      </c>
      <c r="F260" s="257" t="s">
        <v>416</v>
      </c>
      <c r="G260" s="258" t="s">
        <v>176</v>
      </c>
      <c r="H260" s="259">
        <v>4.2000000000000002</v>
      </c>
      <c r="I260" s="260"/>
      <c r="J260" s="261">
        <f>ROUND(I260*H260,2)</f>
        <v>0</v>
      </c>
      <c r="K260" s="257" t="s">
        <v>128</v>
      </c>
      <c r="L260" s="262"/>
      <c r="M260" s="263" t="s">
        <v>19</v>
      </c>
      <c r="N260" s="264" t="s">
        <v>42</v>
      </c>
      <c r="O260" s="85"/>
      <c r="P260" s="222">
        <f>O260*H260</f>
        <v>0</v>
      </c>
      <c r="Q260" s="222">
        <v>0.125</v>
      </c>
      <c r="R260" s="222">
        <f>Q260*H260</f>
        <v>0.52500000000000002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173</v>
      </c>
      <c r="AT260" s="224" t="s">
        <v>241</v>
      </c>
      <c r="AU260" s="224" t="s">
        <v>80</v>
      </c>
      <c r="AY260" s="18" t="s">
        <v>122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78</v>
      </c>
      <c r="BK260" s="225">
        <f>ROUND(I260*H260,2)</f>
        <v>0</v>
      </c>
      <c r="BL260" s="18" t="s">
        <v>129</v>
      </c>
      <c r="BM260" s="224" t="s">
        <v>417</v>
      </c>
    </row>
    <row r="261" s="13" customFormat="1">
      <c r="A261" s="13"/>
      <c r="B261" s="233"/>
      <c r="C261" s="234"/>
      <c r="D261" s="231" t="s">
        <v>135</v>
      </c>
      <c r="E261" s="235" t="s">
        <v>19</v>
      </c>
      <c r="F261" s="236" t="s">
        <v>401</v>
      </c>
      <c r="G261" s="234"/>
      <c r="H261" s="237">
        <v>1.5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135</v>
      </c>
      <c r="AU261" s="243" t="s">
        <v>80</v>
      </c>
      <c r="AV261" s="13" t="s">
        <v>80</v>
      </c>
      <c r="AW261" s="13" t="s">
        <v>33</v>
      </c>
      <c r="AX261" s="13" t="s">
        <v>71</v>
      </c>
      <c r="AY261" s="243" t="s">
        <v>122</v>
      </c>
    </row>
    <row r="262" s="13" customFormat="1">
      <c r="A262" s="13"/>
      <c r="B262" s="233"/>
      <c r="C262" s="234"/>
      <c r="D262" s="231" t="s">
        <v>135</v>
      </c>
      <c r="E262" s="235" t="s">
        <v>19</v>
      </c>
      <c r="F262" s="236" t="s">
        <v>402</v>
      </c>
      <c r="G262" s="234"/>
      <c r="H262" s="237">
        <v>2.5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135</v>
      </c>
      <c r="AU262" s="243" t="s">
        <v>80</v>
      </c>
      <c r="AV262" s="13" t="s">
        <v>80</v>
      </c>
      <c r="AW262" s="13" t="s">
        <v>33</v>
      </c>
      <c r="AX262" s="13" t="s">
        <v>71</v>
      </c>
      <c r="AY262" s="243" t="s">
        <v>122</v>
      </c>
    </row>
    <row r="263" s="14" customFormat="1">
      <c r="A263" s="14"/>
      <c r="B263" s="244"/>
      <c r="C263" s="245"/>
      <c r="D263" s="231" t="s">
        <v>135</v>
      </c>
      <c r="E263" s="246" t="s">
        <v>19</v>
      </c>
      <c r="F263" s="247" t="s">
        <v>144</v>
      </c>
      <c r="G263" s="245"/>
      <c r="H263" s="248">
        <v>4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135</v>
      </c>
      <c r="AU263" s="254" t="s">
        <v>80</v>
      </c>
      <c r="AV263" s="14" t="s">
        <v>129</v>
      </c>
      <c r="AW263" s="14" t="s">
        <v>33</v>
      </c>
      <c r="AX263" s="14" t="s">
        <v>78</v>
      </c>
      <c r="AY263" s="254" t="s">
        <v>122</v>
      </c>
    </row>
    <row r="264" s="13" customFormat="1">
      <c r="A264" s="13"/>
      <c r="B264" s="233"/>
      <c r="C264" s="234"/>
      <c r="D264" s="231" t="s">
        <v>135</v>
      </c>
      <c r="E264" s="234"/>
      <c r="F264" s="236" t="s">
        <v>393</v>
      </c>
      <c r="G264" s="234"/>
      <c r="H264" s="237">
        <v>4.2000000000000002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135</v>
      </c>
      <c r="AU264" s="243" t="s">
        <v>80</v>
      </c>
      <c r="AV264" s="13" t="s">
        <v>80</v>
      </c>
      <c r="AW264" s="13" t="s">
        <v>4</v>
      </c>
      <c r="AX264" s="13" t="s">
        <v>78</v>
      </c>
      <c r="AY264" s="243" t="s">
        <v>122</v>
      </c>
    </row>
    <row r="265" s="2" customFormat="1" ht="55.5" customHeight="1">
      <c r="A265" s="39"/>
      <c r="B265" s="40"/>
      <c r="C265" s="213" t="s">
        <v>418</v>
      </c>
      <c r="D265" s="213" t="s">
        <v>124</v>
      </c>
      <c r="E265" s="214" t="s">
        <v>419</v>
      </c>
      <c r="F265" s="215" t="s">
        <v>420</v>
      </c>
      <c r="G265" s="216" t="s">
        <v>176</v>
      </c>
      <c r="H265" s="217">
        <v>74</v>
      </c>
      <c r="I265" s="218"/>
      <c r="J265" s="219">
        <f>ROUND(I265*H265,2)</f>
        <v>0</v>
      </c>
      <c r="K265" s="215" t="s">
        <v>128</v>
      </c>
      <c r="L265" s="45"/>
      <c r="M265" s="220" t="s">
        <v>19</v>
      </c>
      <c r="N265" s="221" t="s">
        <v>42</v>
      </c>
      <c r="O265" s="85"/>
      <c r="P265" s="222">
        <f>O265*H265</f>
        <v>0</v>
      </c>
      <c r="Q265" s="222">
        <v>0.00088199999999999997</v>
      </c>
      <c r="R265" s="222">
        <f>Q265*H265</f>
        <v>0.065267999999999993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129</v>
      </c>
      <c r="AT265" s="224" t="s">
        <v>124</v>
      </c>
      <c r="AU265" s="224" t="s">
        <v>80</v>
      </c>
      <c r="AY265" s="18" t="s">
        <v>122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78</v>
      </c>
      <c r="BK265" s="225">
        <f>ROUND(I265*H265,2)</f>
        <v>0</v>
      </c>
      <c r="BL265" s="18" t="s">
        <v>129</v>
      </c>
      <c r="BM265" s="224" t="s">
        <v>421</v>
      </c>
    </row>
    <row r="266" s="2" customFormat="1">
      <c r="A266" s="39"/>
      <c r="B266" s="40"/>
      <c r="C266" s="41"/>
      <c r="D266" s="226" t="s">
        <v>131</v>
      </c>
      <c r="E266" s="41"/>
      <c r="F266" s="227" t="s">
        <v>422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131</v>
      </c>
      <c r="AU266" s="18" t="s">
        <v>80</v>
      </c>
    </row>
    <row r="267" s="13" customFormat="1">
      <c r="A267" s="13"/>
      <c r="B267" s="233"/>
      <c r="C267" s="234"/>
      <c r="D267" s="231" t="s">
        <v>135</v>
      </c>
      <c r="E267" s="235" t="s">
        <v>19</v>
      </c>
      <c r="F267" s="236" t="s">
        <v>423</v>
      </c>
      <c r="G267" s="234"/>
      <c r="H267" s="237">
        <v>74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135</v>
      </c>
      <c r="AU267" s="243" t="s">
        <v>80</v>
      </c>
      <c r="AV267" s="13" t="s">
        <v>80</v>
      </c>
      <c r="AW267" s="13" t="s">
        <v>33</v>
      </c>
      <c r="AX267" s="13" t="s">
        <v>78</v>
      </c>
      <c r="AY267" s="243" t="s">
        <v>122</v>
      </c>
    </row>
    <row r="268" s="2" customFormat="1" ht="62.7" customHeight="1">
      <c r="A268" s="39"/>
      <c r="B268" s="40"/>
      <c r="C268" s="213" t="s">
        <v>424</v>
      </c>
      <c r="D268" s="213" t="s">
        <v>124</v>
      </c>
      <c r="E268" s="214" t="s">
        <v>425</v>
      </c>
      <c r="F268" s="215" t="s">
        <v>426</v>
      </c>
      <c r="G268" s="216" t="s">
        <v>176</v>
      </c>
      <c r="H268" s="217">
        <v>74</v>
      </c>
      <c r="I268" s="218"/>
      <c r="J268" s="219">
        <f>ROUND(I268*H268,2)</f>
        <v>0</v>
      </c>
      <c r="K268" s="215" t="s">
        <v>128</v>
      </c>
      <c r="L268" s="45"/>
      <c r="M268" s="220" t="s">
        <v>19</v>
      </c>
      <c r="N268" s="221" t="s">
        <v>42</v>
      </c>
      <c r="O268" s="85"/>
      <c r="P268" s="222">
        <f>O268*H268</f>
        <v>0</v>
      </c>
      <c r="Q268" s="222">
        <v>0.00060506299999999998</v>
      </c>
      <c r="R268" s="222">
        <f>Q268*H268</f>
        <v>0.044774662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129</v>
      </c>
      <c r="AT268" s="224" t="s">
        <v>124</v>
      </c>
      <c r="AU268" s="224" t="s">
        <v>80</v>
      </c>
      <c r="AY268" s="18" t="s">
        <v>122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78</v>
      </c>
      <c r="BK268" s="225">
        <f>ROUND(I268*H268,2)</f>
        <v>0</v>
      </c>
      <c r="BL268" s="18" t="s">
        <v>129</v>
      </c>
      <c r="BM268" s="224" t="s">
        <v>427</v>
      </c>
    </row>
    <row r="269" s="2" customFormat="1">
      <c r="A269" s="39"/>
      <c r="B269" s="40"/>
      <c r="C269" s="41"/>
      <c r="D269" s="226" t="s">
        <v>131</v>
      </c>
      <c r="E269" s="41"/>
      <c r="F269" s="227" t="s">
        <v>428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131</v>
      </c>
      <c r="AU269" s="18" t="s">
        <v>80</v>
      </c>
    </row>
    <row r="270" s="2" customFormat="1" ht="24.15" customHeight="1">
      <c r="A270" s="39"/>
      <c r="B270" s="40"/>
      <c r="C270" s="213" t="s">
        <v>429</v>
      </c>
      <c r="D270" s="213" t="s">
        <v>124</v>
      </c>
      <c r="E270" s="214" t="s">
        <v>430</v>
      </c>
      <c r="F270" s="215" t="s">
        <v>431</v>
      </c>
      <c r="G270" s="216" t="s">
        <v>176</v>
      </c>
      <c r="H270" s="217">
        <v>74</v>
      </c>
      <c r="I270" s="218"/>
      <c r="J270" s="219">
        <f>ROUND(I270*H270,2)</f>
        <v>0</v>
      </c>
      <c r="K270" s="215" t="s">
        <v>128</v>
      </c>
      <c r="L270" s="45"/>
      <c r="M270" s="220" t="s">
        <v>19</v>
      </c>
      <c r="N270" s="221" t="s">
        <v>42</v>
      </c>
      <c r="O270" s="85"/>
      <c r="P270" s="222">
        <f>O270*H270</f>
        <v>0</v>
      </c>
      <c r="Q270" s="222">
        <v>1.995E-06</v>
      </c>
      <c r="R270" s="222">
        <f>Q270*H270</f>
        <v>0.00014762999999999999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129</v>
      </c>
      <c r="AT270" s="224" t="s">
        <v>124</v>
      </c>
      <c r="AU270" s="224" t="s">
        <v>80</v>
      </c>
      <c r="AY270" s="18" t="s">
        <v>122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78</v>
      </c>
      <c r="BK270" s="225">
        <f>ROUND(I270*H270,2)</f>
        <v>0</v>
      </c>
      <c r="BL270" s="18" t="s">
        <v>129</v>
      </c>
      <c r="BM270" s="224" t="s">
        <v>432</v>
      </c>
    </row>
    <row r="271" s="2" customFormat="1">
      <c r="A271" s="39"/>
      <c r="B271" s="40"/>
      <c r="C271" s="41"/>
      <c r="D271" s="226" t="s">
        <v>131</v>
      </c>
      <c r="E271" s="41"/>
      <c r="F271" s="227" t="s">
        <v>433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131</v>
      </c>
      <c r="AU271" s="18" t="s">
        <v>80</v>
      </c>
    </row>
    <row r="272" s="2" customFormat="1" ht="24.15" customHeight="1">
      <c r="A272" s="39"/>
      <c r="B272" s="40"/>
      <c r="C272" s="213" t="s">
        <v>434</v>
      </c>
      <c r="D272" s="213" t="s">
        <v>124</v>
      </c>
      <c r="E272" s="214" t="s">
        <v>435</v>
      </c>
      <c r="F272" s="215" t="s">
        <v>436</v>
      </c>
      <c r="G272" s="216" t="s">
        <v>127</v>
      </c>
      <c r="H272" s="217">
        <v>14.800000000000001</v>
      </c>
      <c r="I272" s="218"/>
      <c r="J272" s="219">
        <f>ROUND(I272*H272,2)</f>
        <v>0</v>
      </c>
      <c r="K272" s="215" t="s">
        <v>128</v>
      </c>
      <c r="L272" s="45"/>
      <c r="M272" s="220" t="s">
        <v>19</v>
      </c>
      <c r="N272" s="221" t="s">
        <v>42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129</v>
      </c>
      <c r="AT272" s="224" t="s">
        <v>124</v>
      </c>
      <c r="AU272" s="224" t="s">
        <v>80</v>
      </c>
      <c r="AY272" s="18" t="s">
        <v>122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78</v>
      </c>
      <c r="BK272" s="225">
        <f>ROUND(I272*H272,2)</f>
        <v>0</v>
      </c>
      <c r="BL272" s="18" t="s">
        <v>129</v>
      </c>
      <c r="BM272" s="224" t="s">
        <v>437</v>
      </c>
    </row>
    <row r="273" s="2" customFormat="1">
      <c r="A273" s="39"/>
      <c r="B273" s="40"/>
      <c r="C273" s="41"/>
      <c r="D273" s="226" t="s">
        <v>131</v>
      </c>
      <c r="E273" s="41"/>
      <c r="F273" s="227" t="s">
        <v>438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131</v>
      </c>
      <c r="AU273" s="18" t="s">
        <v>80</v>
      </c>
    </row>
    <row r="274" s="2" customFormat="1">
      <c r="A274" s="39"/>
      <c r="B274" s="40"/>
      <c r="C274" s="41"/>
      <c r="D274" s="231" t="s">
        <v>133</v>
      </c>
      <c r="E274" s="41"/>
      <c r="F274" s="232" t="s">
        <v>439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133</v>
      </c>
      <c r="AU274" s="18" t="s">
        <v>80</v>
      </c>
    </row>
    <row r="275" s="13" customFormat="1">
      <c r="A275" s="13"/>
      <c r="B275" s="233"/>
      <c r="C275" s="234"/>
      <c r="D275" s="231" t="s">
        <v>135</v>
      </c>
      <c r="E275" s="234"/>
      <c r="F275" s="236" t="s">
        <v>440</v>
      </c>
      <c r="G275" s="234"/>
      <c r="H275" s="237">
        <v>14.800000000000001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135</v>
      </c>
      <c r="AU275" s="243" t="s">
        <v>80</v>
      </c>
      <c r="AV275" s="13" t="s">
        <v>80</v>
      </c>
      <c r="AW275" s="13" t="s">
        <v>4</v>
      </c>
      <c r="AX275" s="13" t="s">
        <v>78</v>
      </c>
      <c r="AY275" s="243" t="s">
        <v>122</v>
      </c>
    </row>
    <row r="276" s="2" customFormat="1" ht="21.75" customHeight="1">
      <c r="A276" s="39"/>
      <c r="B276" s="40"/>
      <c r="C276" s="255" t="s">
        <v>441</v>
      </c>
      <c r="D276" s="255" t="s">
        <v>241</v>
      </c>
      <c r="E276" s="256" t="s">
        <v>442</v>
      </c>
      <c r="F276" s="257" t="s">
        <v>443</v>
      </c>
      <c r="G276" s="258" t="s">
        <v>220</v>
      </c>
      <c r="H276" s="259">
        <v>0.14799999999999999</v>
      </c>
      <c r="I276" s="260"/>
      <c r="J276" s="261">
        <f>ROUND(I276*H276,2)</f>
        <v>0</v>
      </c>
      <c r="K276" s="257" t="s">
        <v>128</v>
      </c>
      <c r="L276" s="262"/>
      <c r="M276" s="263" t="s">
        <v>19</v>
      </c>
      <c r="N276" s="264" t="s">
        <v>42</v>
      </c>
      <c r="O276" s="85"/>
      <c r="P276" s="222">
        <f>O276*H276</f>
        <v>0</v>
      </c>
      <c r="Q276" s="222">
        <v>1</v>
      </c>
      <c r="R276" s="222">
        <f>Q276*H276</f>
        <v>0.14799999999999999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173</v>
      </c>
      <c r="AT276" s="224" t="s">
        <v>241</v>
      </c>
      <c r="AU276" s="224" t="s">
        <v>80</v>
      </c>
      <c r="AY276" s="18" t="s">
        <v>122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78</v>
      </c>
      <c r="BK276" s="225">
        <f>ROUND(I276*H276,2)</f>
        <v>0</v>
      </c>
      <c r="BL276" s="18" t="s">
        <v>129</v>
      </c>
      <c r="BM276" s="224" t="s">
        <v>444</v>
      </c>
    </row>
    <row r="277" s="2" customFormat="1">
      <c r="A277" s="39"/>
      <c r="B277" s="40"/>
      <c r="C277" s="41"/>
      <c r="D277" s="231" t="s">
        <v>133</v>
      </c>
      <c r="E277" s="41"/>
      <c r="F277" s="232" t="s">
        <v>439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133</v>
      </c>
      <c r="AU277" s="18" t="s">
        <v>80</v>
      </c>
    </row>
    <row r="278" s="13" customFormat="1">
      <c r="A278" s="13"/>
      <c r="B278" s="233"/>
      <c r="C278" s="234"/>
      <c r="D278" s="231" t="s">
        <v>135</v>
      </c>
      <c r="E278" s="234"/>
      <c r="F278" s="236" t="s">
        <v>445</v>
      </c>
      <c r="G278" s="234"/>
      <c r="H278" s="237">
        <v>0.14799999999999999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135</v>
      </c>
      <c r="AU278" s="243" t="s">
        <v>80</v>
      </c>
      <c r="AV278" s="13" t="s">
        <v>80</v>
      </c>
      <c r="AW278" s="13" t="s">
        <v>4</v>
      </c>
      <c r="AX278" s="13" t="s">
        <v>78</v>
      </c>
      <c r="AY278" s="243" t="s">
        <v>122</v>
      </c>
    </row>
    <row r="279" s="2" customFormat="1" ht="37.8" customHeight="1">
      <c r="A279" s="39"/>
      <c r="B279" s="40"/>
      <c r="C279" s="213" t="s">
        <v>446</v>
      </c>
      <c r="D279" s="213" t="s">
        <v>124</v>
      </c>
      <c r="E279" s="214" t="s">
        <v>447</v>
      </c>
      <c r="F279" s="215" t="s">
        <v>448</v>
      </c>
      <c r="G279" s="216" t="s">
        <v>196</v>
      </c>
      <c r="H279" s="217">
        <v>19.937999999999999</v>
      </c>
      <c r="I279" s="218"/>
      <c r="J279" s="219">
        <f>ROUND(I279*H279,2)</f>
        <v>0</v>
      </c>
      <c r="K279" s="215" t="s">
        <v>128</v>
      </c>
      <c r="L279" s="45"/>
      <c r="M279" s="220" t="s">
        <v>19</v>
      </c>
      <c r="N279" s="221" t="s">
        <v>42</v>
      </c>
      <c r="O279" s="85"/>
      <c r="P279" s="222">
        <f>O279*H279</f>
        <v>0</v>
      </c>
      <c r="Q279" s="222">
        <v>2.5018699999999998</v>
      </c>
      <c r="R279" s="222">
        <f>Q279*H279</f>
        <v>49.882284059999996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129</v>
      </c>
      <c r="AT279" s="224" t="s">
        <v>124</v>
      </c>
      <c r="AU279" s="224" t="s">
        <v>80</v>
      </c>
      <c r="AY279" s="18" t="s">
        <v>122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78</v>
      </c>
      <c r="BK279" s="225">
        <f>ROUND(I279*H279,2)</f>
        <v>0</v>
      </c>
      <c r="BL279" s="18" t="s">
        <v>129</v>
      </c>
      <c r="BM279" s="224" t="s">
        <v>449</v>
      </c>
    </row>
    <row r="280" s="2" customFormat="1">
      <c r="A280" s="39"/>
      <c r="B280" s="40"/>
      <c r="C280" s="41"/>
      <c r="D280" s="226" t="s">
        <v>131</v>
      </c>
      <c r="E280" s="41"/>
      <c r="F280" s="227" t="s">
        <v>450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131</v>
      </c>
      <c r="AU280" s="18" t="s">
        <v>80</v>
      </c>
    </row>
    <row r="281" s="13" customFormat="1">
      <c r="A281" s="13"/>
      <c r="B281" s="233"/>
      <c r="C281" s="234"/>
      <c r="D281" s="231" t="s">
        <v>135</v>
      </c>
      <c r="E281" s="235" t="s">
        <v>19</v>
      </c>
      <c r="F281" s="236" t="s">
        <v>451</v>
      </c>
      <c r="G281" s="234"/>
      <c r="H281" s="237">
        <v>10.199999999999999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135</v>
      </c>
      <c r="AU281" s="243" t="s">
        <v>80</v>
      </c>
      <c r="AV281" s="13" t="s">
        <v>80</v>
      </c>
      <c r="AW281" s="13" t="s">
        <v>33</v>
      </c>
      <c r="AX281" s="13" t="s">
        <v>71</v>
      </c>
      <c r="AY281" s="243" t="s">
        <v>122</v>
      </c>
    </row>
    <row r="282" s="13" customFormat="1">
      <c r="A282" s="13"/>
      <c r="B282" s="233"/>
      <c r="C282" s="234"/>
      <c r="D282" s="231" t="s">
        <v>135</v>
      </c>
      <c r="E282" s="235" t="s">
        <v>19</v>
      </c>
      <c r="F282" s="236" t="s">
        <v>452</v>
      </c>
      <c r="G282" s="234"/>
      <c r="H282" s="237">
        <v>0.20000000000000001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135</v>
      </c>
      <c r="AU282" s="243" t="s">
        <v>80</v>
      </c>
      <c r="AV282" s="13" t="s">
        <v>80</v>
      </c>
      <c r="AW282" s="13" t="s">
        <v>33</v>
      </c>
      <c r="AX282" s="13" t="s">
        <v>71</v>
      </c>
      <c r="AY282" s="243" t="s">
        <v>122</v>
      </c>
    </row>
    <row r="283" s="13" customFormat="1">
      <c r="A283" s="13"/>
      <c r="B283" s="233"/>
      <c r="C283" s="234"/>
      <c r="D283" s="231" t="s">
        <v>135</v>
      </c>
      <c r="E283" s="235" t="s">
        <v>19</v>
      </c>
      <c r="F283" s="236" t="s">
        <v>453</v>
      </c>
      <c r="G283" s="234"/>
      <c r="H283" s="237">
        <v>0.26300000000000001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135</v>
      </c>
      <c r="AU283" s="243" t="s">
        <v>80</v>
      </c>
      <c r="AV283" s="13" t="s">
        <v>80</v>
      </c>
      <c r="AW283" s="13" t="s">
        <v>33</v>
      </c>
      <c r="AX283" s="13" t="s">
        <v>71</v>
      </c>
      <c r="AY283" s="243" t="s">
        <v>122</v>
      </c>
    </row>
    <row r="284" s="13" customFormat="1">
      <c r="A284" s="13"/>
      <c r="B284" s="233"/>
      <c r="C284" s="234"/>
      <c r="D284" s="231" t="s">
        <v>135</v>
      </c>
      <c r="E284" s="235" t="s">
        <v>19</v>
      </c>
      <c r="F284" s="236" t="s">
        <v>454</v>
      </c>
      <c r="G284" s="234"/>
      <c r="H284" s="237">
        <v>8.9250000000000007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135</v>
      </c>
      <c r="AU284" s="243" t="s">
        <v>80</v>
      </c>
      <c r="AV284" s="13" t="s">
        <v>80</v>
      </c>
      <c r="AW284" s="13" t="s">
        <v>33</v>
      </c>
      <c r="AX284" s="13" t="s">
        <v>71</v>
      </c>
      <c r="AY284" s="243" t="s">
        <v>122</v>
      </c>
    </row>
    <row r="285" s="13" customFormat="1">
      <c r="A285" s="13"/>
      <c r="B285" s="233"/>
      <c r="C285" s="234"/>
      <c r="D285" s="231" t="s">
        <v>135</v>
      </c>
      <c r="E285" s="235" t="s">
        <v>19</v>
      </c>
      <c r="F285" s="236" t="s">
        <v>455</v>
      </c>
      <c r="G285" s="234"/>
      <c r="H285" s="237">
        <v>0.13100000000000001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135</v>
      </c>
      <c r="AU285" s="243" t="s">
        <v>80</v>
      </c>
      <c r="AV285" s="13" t="s">
        <v>80</v>
      </c>
      <c r="AW285" s="13" t="s">
        <v>33</v>
      </c>
      <c r="AX285" s="13" t="s">
        <v>71</v>
      </c>
      <c r="AY285" s="243" t="s">
        <v>122</v>
      </c>
    </row>
    <row r="286" s="13" customFormat="1">
      <c r="A286" s="13"/>
      <c r="B286" s="233"/>
      <c r="C286" s="234"/>
      <c r="D286" s="231" t="s">
        <v>135</v>
      </c>
      <c r="E286" s="235" t="s">
        <v>19</v>
      </c>
      <c r="F286" s="236" t="s">
        <v>456</v>
      </c>
      <c r="G286" s="234"/>
      <c r="H286" s="237">
        <v>0.219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135</v>
      </c>
      <c r="AU286" s="243" t="s">
        <v>80</v>
      </c>
      <c r="AV286" s="13" t="s">
        <v>80</v>
      </c>
      <c r="AW286" s="13" t="s">
        <v>33</v>
      </c>
      <c r="AX286" s="13" t="s">
        <v>71</v>
      </c>
      <c r="AY286" s="243" t="s">
        <v>122</v>
      </c>
    </row>
    <row r="287" s="14" customFormat="1">
      <c r="A287" s="14"/>
      <c r="B287" s="244"/>
      <c r="C287" s="245"/>
      <c r="D287" s="231" t="s">
        <v>135</v>
      </c>
      <c r="E287" s="246" t="s">
        <v>19</v>
      </c>
      <c r="F287" s="247" t="s">
        <v>144</v>
      </c>
      <c r="G287" s="245"/>
      <c r="H287" s="248">
        <v>19.937999999999999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135</v>
      </c>
      <c r="AU287" s="254" t="s">
        <v>80</v>
      </c>
      <c r="AV287" s="14" t="s">
        <v>129</v>
      </c>
      <c r="AW287" s="14" t="s">
        <v>33</v>
      </c>
      <c r="AX287" s="14" t="s">
        <v>78</v>
      </c>
      <c r="AY287" s="254" t="s">
        <v>122</v>
      </c>
    </row>
    <row r="288" s="2" customFormat="1" ht="37.8" customHeight="1">
      <c r="A288" s="39"/>
      <c r="B288" s="40"/>
      <c r="C288" s="213" t="s">
        <v>457</v>
      </c>
      <c r="D288" s="213" t="s">
        <v>124</v>
      </c>
      <c r="E288" s="214" t="s">
        <v>458</v>
      </c>
      <c r="F288" s="215" t="s">
        <v>459</v>
      </c>
      <c r="G288" s="216" t="s">
        <v>342</v>
      </c>
      <c r="H288" s="217">
        <v>55</v>
      </c>
      <c r="I288" s="218"/>
      <c r="J288" s="219">
        <f>ROUND(I288*H288,2)</f>
        <v>0</v>
      </c>
      <c r="K288" s="215" t="s">
        <v>128</v>
      </c>
      <c r="L288" s="45"/>
      <c r="M288" s="220" t="s">
        <v>19</v>
      </c>
      <c r="N288" s="221" t="s">
        <v>42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0.00010000000000000001</v>
      </c>
      <c r="T288" s="223">
        <f>S288*H288</f>
        <v>0.0055000000000000005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129</v>
      </c>
      <c r="AT288" s="224" t="s">
        <v>124</v>
      </c>
      <c r="AU288" s="224" t="s">
        <v>80</v>
      </c>
      <c r="AY288" s="18" t="s">
        <v>122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78</v>
      </c>
      <c r="BK288" s="225">
        <f>ROUND(I288*H288,2)</f>
        <v>0</v>
      </c>
      <c r="BL288" s="18" t="s">
        <v>129</v>
      </c>
      <c r="BM288" s="224" t="s">
        <v>460</v>
      </c>
    </row>
    <row r="289" s="2" customFormat="1">
      <c r="A289" s="39"/>
      <c r="B289" s="40"/>
      <c r="C289" s="41"/>
      <c r="D289" s="226" t="s">
        <v>131</v>
      </c>
      <c r="E289" s="41"/>
      <c r="F289" s="227" t="s">
        <v>461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131</v>
      </c>
      <c r="AU289" s="18" t="s">
        <v>80</v>
      </c>
    </row>
    <row r="290" s="13" customFormat="1">
      <c r="A290" s="13"/>
      <c r="B290" s="233"/>
      <c r="C290" s="234"/>
      <c r="D290" s="231" t="s">
        <v>135</v>
      </c>
      <c r="E290" s="235" t="s">
        <v>19</v>
      </c>
      <c r="F290" s="236" t="s">
        <v>462</v>
      </c>
      <c r="G290" s="234"/>
      <c r="H290" s="237">
        <v>55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135</v>
      </c>
      <c r="AU290" s="243" t="s">
        <v>80</v>
      </c>
      <c r="AV290" s="13" t="s">
        <v>80</v>
      </c>
      <c r="AW290" s="13" t="s">
        <v>33</v>
      </c>
      <c r="AX290" s="13" t="s">
        <v>78</v>
      </c>
      <c r="AY290" s="243" t="s">
        <v>122</v>
      </c>
    </row>
    <row r="291" s="2" customFormat="1" ht="66.75" customHeight="1">
      <c r="A291" s="39"/>
      <c r="B291" s="40"/>
      <c r="C291" s="213" t="s">
        <v>463</v>
      </c>
      <c r="D291" s="213" t="s">
        <v>124</v>
      </c>
      <c r="E291" s="214" t="s">
        <v>464</v>
      </c>
      <c r="F291" s="215" t="s">
        <v>465</v>
      </c>
      <c r="G291" s="216" t="s">
        <v>176</v>
      </c>
      <c r="H291" s="217">
        <v>3</v>
      </c>
      <c r="I291" s="218"/>
      <c r="J291" s="219">
        <f>ROUND(I291*H291,2)</f>
        <v>0</v>
      </c>
      <c r="K291" s="215" t="s">
        <v>128</v>
      </c>
      <c r="L291" s="45"/>
      <c r="M291" s="220" t="s">
        <v>19</v>
      </c>
      <c r="N291" s="221" t="s">
        <v>42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129</v>
      </c>
      <c r="AT291" s="224" t="s">
        <v>124</v>
      </c>
      <c r="AU291" s="224" t="s">
        <v>80</v>
      </c>
      <c r="AY291" s="18" t="s">
        <v>122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78</v>
      </c>
      <c r="BK291" s="225">
        <f>ROUND(I291*H291,2)</f>
        <v>0</v>
      </c>
      <c r="BL291" s="18" t="s">
        <v>129</v>
      </c>
      <c r="BM291" s="224" t="s">
        <v>466</v>
      </c>
    </row>
    <row r="292" s="2" customFormat="1">
      <c r="A292" s="39"/>
      <c r="B292" s="40"/>
      <c r="C292" s="41"/>
      <c r="D292" s="226" t="s">
        <v>131</v>
      </c>
      <c r="E292" s="41"/>
      <c r="F292" s="227" t="s">
        <v>467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131</v>
      </c>
      <c r="AU292" s="18" t="s">
        <v>80</v>
      </c>
    </row>
    <row r="293" s="13" customFormat="1">
      <c r="A293" s="13"/>
      <c r="B293" s="233"/>
      <c r="C293" s="234"/>
      <c r="D293" s="231" t="s">
        <v>135</v>
      </c>
      <c r="E293" s="235" t="s">
        <v>19</v>
      </c>
      <c r="F293" s="236" t="s">
        <v>180</v>
      </c>
      <c r="G293" s="234"/>
      <c r="H293" s="237">
        <v>3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135</v>
      </c>
      <c r="AU293" s="243" t="s">
        <v>80</v>
      </c>
      <c r="AV293" s="13" t="s">
        <v>80</v>
      </c>
      <c r="AW293" s="13" t="s">
        <v>33</v>
      </c>
      <c r="AX293" s="13" t="s">
        <v>78</v>
      </c>
      <c r="AY293" s="243" t="s">
        <v>122</v>
      </c>
    </row>
    <row r="294" s="12" customFormat="1" ht="22.8" customHeight="1">
      <c r="A294" s="12"/>
      <c r="B294" s="197"/>
      <c r="C294" s="198"/>
      <c r="D294" s="199" t="s">
        <v>70</v>
      </c>
      <c r="E294" s="211" t="s">
        <v>468</v>
      </c>
      <c r="F294" s="211" t="s">
        <v>469</v>
      </c>
      <c r="G294" s="198"/>
      <c r="H294" s="198"/>
      <c r="I294" s="201"/>
      <c r="J294" s="212">
        <f>BK294</f>
        <v>0</v>
      </c>
      <c r="K294" s="198"/>
      <c r="L294" s="203"/>
      <c r="M294" s="204"/>
      <c r="N294" s="205"/>
      <c r="O294" s="205"/>
      <c r="P294" s="206">
        <f>SUM(P295:P314)</f>
        <v>0</v>
      </c>
      <c r="Q294" s="205"/>
      <c r="R294" s="206">
        <f>SUM(R295:R314)</f>
        <v>0</v>
      </c>
      <c r="S294" s="205"/>
      <c r="T294" s="207">
        <f>SUM(T295:T314)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8" t="s">
        <v>78</v>
      </c>
      <c r="AT294" s="209" t="s">
        <v>70</v>
      </c>
      <c r="AU294" s="209" t="s">
        <v>78</v>
      </c>
      <c r="AY294" s="208" t="s">
        <v>122</v>
      </c>
      <c r="BK294" s="210">
        <f>SUM(BK295:BK314)</f>
        <v>0</v>
      </c>
    </row>
    <row r="295" s="2" customFormat="1" ht="16.5" customHeight="1">
      <c r="A295" s="39"/>
      <c r="B295" s="40"/>
      <c r="C295" s="213" t="s">
        <v>470</v>
      </c>
      <c r="D295" s="213" t="s">
        <v>124</v>
      </c>
      <c r="E295" s="214" t="s">
        <v>471</v>
      </c>
      <c r="F295" s="215" t="s">
        <v>472</v>
      </c>
      <c r="G295" s="216" t="s">
        <v>220</v>
      </c>
      <c r="H295" s="217">
        <v>260.70999999999998</v>
      </c>
      <c r="I295" s="218"/>
      <c r="J295" s="219">
        <f>ROUND(I295*H295,2)</f>
        <v>0</v>
      </c>
      <c r="K295" s="215" t="s">
        <v>128</v>
      </c>
      <c r="L295" s="45"/>
      <c r="M295" s="220" t="s">
        <v>19</v>
      </c>
      <c r="N295" s="221" t="s">
        <v>42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129</v>
      </c>
      <c r="AT295" s="224" t="s">
        <v>124</v>
      </c>
      <c r="AU295" s="224" t="s">
        <v>80</v>
      </c>
      <c r="AY295" s="18" t="s">
        <v>122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78</v>
      </c>
      <c r="BK295" s="225">
        <f>ROUND(I295*H295,2)</f>
        <v>0</v>
      </c>
      <c r="BL295" s="18" t="s">
        <v>129</v>
      </c>
      <c r="BM295" s="224" t="s">
        <v>473</v>
      </c>
    </row>
    <row r="296" s="2" customFormat="1">
      <c r="A296" s="39"/>
      <c r="B296" s="40"/>
      <c r="C296" s="41"/>
      <c r="D296" s="226" t="s">
        <v>131</v>
      </c>
      <c r="E296" s="41"/>
      <c r="F296" s="227" t="s">
        <v>474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131</v>
      </c>
      <c r="AU296" s="18" t="s">
        <v>80</v>
      </c>
    </row>
    <row r="297" s="2" customFormat="1" ht="33" customHeight="1">
      <c r="A297" s="39"/>
      <c r="B297" s="40"/>
      <c r="C297" s="213" t="s">
        <v>475</v>
      </c>
      <c r="D297" s="213" t="s">
        <v>124</v>
      </c>
      <c r="E297" s="214" t="s">
        <v>476</v>
      </c>
      <c r="F297" s="215" t="s">
        <v>477</v>
      </c>
      <c r="G297" s="216" t="s">
        <v>220</v>
      </c>
      <c r="H297" s="217">
        <v>260.70999999999998</v>
      </c>
      <c r="I297" s="218"/>
      <c r="J297" s="219">
        <f>ROUND(I297*H297,2)</f>
        <v>0</v>
      </c>
      <c r="K297" s="215" t="s">
        <v>284</v>
      </c>
      <c r="L297" s="45"/>
      <c r="M297" s="220" t="s">
        <v>19</v>
      </c>
      <c r="N297" s="221" t="s">
        <v>42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129</v>
      </c>
      <c r="AT297" s="224" t="s">
        <v>124</v>
      </c>
      <c r="AU297" s="224" t="s">
        <v>80</v>
      </c>
      <c r="AY297" s="18" t="s">
        <v>122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78</v>
      </c>
      <c r="BK297" s="225">
        <f>ROUND(I297*H297,2)</f>
        <v>0</v>
      </c>
      <c r="BL297" s="18" t="s">
        <v>129</v>
      </c>
      <c r="BM297" s="224" t="s">
        <v>478</v>
      </c>
    </row>
    <row r="298" s="2" customFormat="1">
      <c r="A298" s="39"/>
      <c r="B298" s="40"/>
      <c r="C298" s="41"/>
      <c r="D298" s="231" t="s">
        <v>133</v>
      </c>
      <c r="E298" s="41"/>
      <c r="F298" s="232" t="s">
        <v>479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133</v>
      </c>
      <c r="AU298" s="18" t="s">
        <v>80</v>
      </c>
    </row>
    <row r="299" s="2" customFormat="1" ht="37.8" customHeight="1">
      <c r="A299" s="39"/>
      <c r="B299" s="40"/>
      <c r="C299" s="213" t="s">
        <v>480</v>
      </c>
      <c r="D299" s="213" t="s">
        <v>124</v>
      </c>
      <c r="E299" s="214" t="s">
        <v>481</v>
      </c>
      <c r="F299" s="215" t="s">
        <v>482</v>
      </c>
      <c r="G299" s="216" t="s">
        <v>220</v>
      </c>
      <c r="H299" s="217">
        <v>260.70999999999998</v>
      </c>
      <c r="I299" s="218"/>
      <c r="J299" s="219">
        <f>ROUND(I299*H299,2)</f>
        <v>0</v>
      </c>
      <c r="K299" s="215" t="s">
        <v>128</v>
      </c>
      <c r="L299" s="45"/>
      <c r="M299" s="220" t="s">
        <v>19</v>
      </c>
      <c r="N299" s="221" t="s">
        <v>42</v>
      </c>
      <c r="O299" s="85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129</v>
      </c>
      <c r="AT299" s="224" t="s">
        <v>124</v>
      </c>
      <c r="AU299" s="224" t="s">
        <v>80</v>
      </c>
      <c r="AY299" s="18" t="s">
        <v>122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78</v>
      </c>
      <c r="BK299" s="225">
        <f>ROUND(I299*H299,2)</f>
        <v>0</v>
      </c>
      <c r="BL299" s="18" t="s">
        <v>129</v>
      </c>
      <c r="BM299" s="224" t="s">
        <v>483</v>
      </c>
    </row>
    <row r="300" s="2" customFormat="1">
      <c r="A300" s="39"/>
      <c r="B300" s="40"/>
      <c r="C300" s="41"/>
      <c r="D300" s="226" t="s">
        <v>131</v>
      </c>
      <c r="E300" s="41"/>
      <c r="F300" s="227" t="s">
        <v>484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80</v>
      </c>
    </row>
    <row r="301" s="2" customFormat="1" ht="37.8" customHeight="1">
      <c r="A301" s="39"/>
      <c r="B301" s="40"/>
      <c r="C301" s="213" t="s">
        <v>485</v>
      </c>
      <c r="D301" s="213" t="s">
        <v>124</v>
      </c>
      <c r="E301" s="214" t="s">
        <v>486</v>
      </c>
      <c r="F301" s="215" t="s">
        <v>487</v>
      </c>
      <c r="G301" s="216" t="s">
        <v>220</v>
      </c>
      <c r="H301" s="217">
        <v>2607.0999999999999</v>
      </c>
      <c r="I301" s="218"/>
      <c r="J301" s="219">
        <f>ROUND(I301*H301,2)</f>
        <v>0</v>
      </c>
      <c r="K301" s="215" t="s">
        <v>128</v>
      </c>
      <c r="L301" s="45"/>
      <c r="M301" s="220" t="s">
        <v>19</v>
      </c>
      <c r="N301" s="221" t="s">
        <v>42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129</v>
      </c>
      <c r="AT301" s="224" t="s">
        <v>124</v>
      </c>
      <c r="AU301" s="224" t="s">
        <v>80</v>
      </c>
      <c r="AY301" s="18" t="s">
        <v>122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78</v>
      </c>
      <c r="BK301" s="225">
        <f>ROUND(I301*H301,2)</f>
        <v>0</v>
      </c>
      <c r="BL301" s="18" t="s">
        <v>129</v>
      </c>
      <c r="BM301" s="224" t="s">
        <v>488</v>
      </c>
    </row>
    <row r="302" s="2" customFormat="1">
      <c r="A302" s="39"/>
      <c r="B302" s="40"/>
      <c r="C302" s="41"/>
      <c r="D302" s="226" t="s">
        <v>131</v>
      </c>
      <c r="E302" s="41"/>
      <c r="F302" s="227" t="s">
        <v>489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131</v>
      </c>
      <c r="AU302" s="18" t="s">
        <v>80</v>
      </c>
    </row>
    <row r="303" s="2" customFormat="1">
      <c r="A303" s="39"/>
      <c r="B303" s="40"/>
      <c r="C303" s="41"/>
      <c r="D303" s="231" t="s">
        <v>133</v>
      </c>
      <c r="E303" s="41"/>
      <c r="F303" s="232" t="s">
        <v>490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133</v>
      </c>
      <c r="AU303" s="18" t="s">
        <v>80</v>
      </c>
    </row>
    <row r="304" s="13" customFormat="1">
      <c r="A304" s="13"/>
      <c r="B304" s="233"/>
      <c r="C304" s="234"/>
      <c r="D304" s="231" t="s">
        <v>135</v>
      </c>
      <c r="E304" s="234"/>
      <c r="F304" s="236" t="s">
        <v>491</v>
      </c>
      <c r="G304" s="234"/>
      <c r="H304" s="237">
        <v>2607.0999999999999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135</v>
      </c>
      <c r="AU304" s="243" t="s">
        <v>80</v>
      </c>
      <c r="AV304" s="13" t="s">
        <v>80</v>
      </c>
      <c r="AW304" s="13" t="s">
        <v>4</v>
      </c>
      <c r="AX304" s="13" t="s">
        <v>78</v>
      </c>
      <c r="AY304" s="243" t="s">
        <v>122</v>
      </c>
    </row>
    <row r="305" s="2" customFormat="1" ht="24.15" customHeight="1">
      <c r="A305" s="39"/>
      <c r="B305" s="40"/>
      <c r="C305" s="213" t="s">
        <v>492</v>
      </c>
      <c r="D305" s="213" t="s">
        <v>124</v>
      </c>
      <c r="E305" s="214" t="s">
        <v>493</v>
      </c>
      <c r="F305" s="215" t="s">
        <v>494</v>
      </c>
      <c r="G305" s="216" t="s">
        <v>220</v>
      </c>
      <c r="H305" s="217">
        <v>260.70999999999998</v>
      </c>
      <c r="I305" s="218"/>
      <c r="J305" s="219">
        <f>ROUND(I305*H305,2)</f>
        <v>0</v>
      </c>
      <c r="K305" s="215" t="s">
        <v>128</v>
      </c>
      <c r="L305" s="45"/>
      <c r="M305" s="220" t="s">
        <v>19</v>
      </c>
      <c r="N305" s="221" t="s">
        <v>42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129</v>
      </c>
      <c r="AT305" s="224" t="s">
        <v>124</v>
      </c>
      <c r="AU305" s="224" t="s">
        <v>80</v>
      </c>
      <c r="AY305" s="18" t="s">
        <v>122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78</v>
      </c>
      <c r="BK305" s="225">
        <f>ROUND(I305*H305,2)</f>
        <v>0</v>
      </c>
      <c r="BL305" s="18" t="s">
        <v>129</v>
      </c>
      <c r="BM305" s="224" t="s">
        <v>495</v>
      </c>
    </row>
    <row r="306" s="2" customFormat="1">
      <c r="A306" s="39"/>
      <c r="B306" s="40"/>
      <c r="C306" s="41"/>
      <c r="D306" s="226" t="s">
        <v>131</v>
      </c>
      <c r="E306" s="41"/>
      <c r="F306" s="227" t="s">
        <v>496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131</v>
      </c>
      <c r="AU306" s="18" t="s">
        <v>80</v>
      </c>
    </row>
    <row r="307" s="2" customFormat="1" ht="49.05" customHeight="1">
      <c r="A307" s="39"/>
      <c r="B307" s="40"/>
      <c r="C307" s="213" t="s">
        <v>497</v>
      </c>
      <c r="D307" s="213" t="s">
        <v>124</v>
      </c>
      <c r="E307" s="214" t="s">
        <v>498</v>
      </c>
      <c r="F307" s="215" t="s">
        <v>499</v>
      </c>
      <c r="G307" s="216" t="s">
        <v>220</v>
      </c>
      <c r="H307" s="217">
        <v>25</v>
      </c>
      <c r="I307" s="218"/>
      <c r="J307" s="219">
        <f>ROUND(I307*H307,2)</f>
        <v>0</v>
      </c>
      <c r="K307" s="215" t="s">
        <v>128</v>
      </c>
      <c r="L307" s="45"/>
      <c r="M307" s="220" t="s">
        <v>19</v>
      </c>
      <c r="N307" s="221" t="s">
        <v>42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129</v>
      </c>
      <c r="AT307" s="224" t="s">
        <v>124</v>
      </c>
      <c r="AU307" s="224" t="s">
        <v>80</v>
      </c>
      <c r="AY307" s="18" t="s">
        <v>122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78</v>
      </c>
      <c r="BK307" s="225">
        <f>ROUND(I307*H307,2)</f>
        <v>0</v>
      </c>
      <c r="BL307" s="18" t="s">
        <v>129</v>
      </c>
      <c r="BM307" s="224" t="s">
        <v>500</v>
      </c>
    </row>
    <row r="308" s="2" customFormat="1">
      <c r="A308" s="39"/>
      <c r="B308" s="40"/>
      <c r="C308" s="41"/>
      <c r="D308" s="226" t="s">
        <v>131</v>
      </c>
      <c r="E308" s="41"/>
      <c r="F308" s="227" t="s">
        <v>501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131</v>
      </c>
      <c r="AU308" s="18" t="s">
        <v>80</v>
      </c>
    </row>
    <row r="309" s="2" customFormat="1" ht="44.25" customHeight="1">
      <c r="A309" s="39"/>
      <c r="B309" s="40"/>
      <c r="C309" s="213" t="s">
        <v>502</v>
      </c>
      <c r="D309" s="213" t="s">
        <v>124</v>
      </c>
      <c r="E309" s="214" t="s">
        <v>503</v>
      </c>
      <c r="F309" s="215" t="s">
        <v>504</v>
      </c>
      <c r="G309" s="216" t="s">
        <v>220</v>
      </c>
      <c r="H309" s="217">
        <v>5</v>
      </c>
      <c r="I309" s="218"/>
      <c r="J309" s="219">
        <f>ROUND(I309*H309,2)</f>
        <v>0</v>
      </c>
      <c r="K309" s="215" t="s">
        <v>128</v>
      </c>
      <c r="L309" s="45"/>
      <c r="M309" s="220" t="s">
        <v>19</v>
      </c>
      <c r="N309" s="221" t="s">
        <v>42</v>
      </c>
      <c r="O309" s="85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129</v>
      </c>
      <c r="AT309" s="224" t="s">
        <v>124</v>
      </c>
      <c r="AU309" s="224" t="s">
        <v>80</v>
      </c>
      <c r="AY309" s="18" t="s">
        <v>122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78</v>
      </c>
      <c r="BK309" s="225">
        <f>ROUND(I309*H309,2)</f>
        <v>0</v>
      </c>
      <c r="BL309" s="18" t="s">
        <v>129</v>
      </c>
      <c r="BM309" s="224" t="s">
        <v>505</v>
      </c>
    </row>
    <row r="310" s="2" customFormat="1">
      <c r="A310" s="39"/>
      <c r="B310" s="40"/>
      <c r="C310" s="41"/>
      <c r="D310" s="226" t="s">
        <v>131</v>
      </c>
      <c r="E310" s="41"/>
      <c r="F310" s="227" t="s">
        <v>506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131</v>
      </c>
      <c r="AU310" s="18" t="s">
        <v>80</v>
      </c>
    </row>
    <row r="311" s="2" customFormat="1" ht="44.25" customHeight="1">
      <c r="A311" s="39"/>
      <c r="B311" s="40"/>
      <c r="C311" s="213" t="s">
        <v>507</v>
      </c>
      <c r="D311" s="213" t="s">
        <v>124</v>
      </c>
      <c r="E311" s="214" t="s">
        <v>508</v>
      </c>
      <c r="F311" s="215" t="s">
        <v>219</v>
      </c>
      <c r="G311" s="216" t="s">
        <v>220</v>
      </c>
      <c r="H311" s="217">
        <v>178.03</v>
      </c>
      <c r="I311" s="218"/>
      <c r="J311" s="219">
        <f>ROUND(I311*H311,2)</f>
        <v>0</v>
      </c>
      <c r="K311" s="215" t="s">
        <v>128</v>
      </c>
      <c r="L311" s="45"/>
      <c r="M311" s="220" t="s">
        <v>19</v>
      </c>
      <c r="N311" s="221" t="s">
        <v>42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129</v>
      </c>
      <c r="AT311" s="224" t="s">
        <v>124</v>
      </c>
      <c r="AU311" s="224" t="s">
        <v>80</v>
      </c>
      <c r="AY311" s="18" t="s">
        <v>122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78</v>
      </c>
      <c r="BK311" s="225">
        <f>ROUND(I311*H311,2)</f>
        <v>0</v>
      </c>
      <c r="BL311" s="18" t="s">
        <v>129</v>
      </c>
      <c r="BM311" s="224" t="s">
        <v>509</v>
      </c>
    </row>
    <row r="312" s="2" customFormat="1">
      <c r="A312" s="39"/>
      <c r="B312" s="40"/>
      <c r="C312" s="41"/>
      <c r="D312" s="226" t="s">
        <v>131</v>
      </c>
      <c r="E312" s="41"/>
      <c r="F312" s="227" t="s">
        <v>510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131</v>
      </c>
      <c r="AU312" s="18" t="s">
        <v>80</v>
      </c>
    </row>
    <row r="313" s="2" customFormat="1" ht="44.25" customHeight="1">
      <c r="A313" s="39"/>
      <c r="B313" s="40"/>
      <c r="C313" s="213" t="s">
        <v>511</v>
      </c>
      <c r="D313" s="213" t="s">
        <v>124</v>
      </c>
      <c r="E313" s="214" t="s">
        <v>512</v>
      </c>
      <c r="F313" s="215" t="s">
        <v>513</v>
      </c>
      <c r="G313" s="216" t="s">
        <v>220</v>
      </c>
      <c r="H313" s="217">
        <v>52.68</v>
      </c>
      <c r="I313" s="218"/>
      <c r="J313" s="219">
        <f>ROUND(I313*H313,2)</f>
        <v>0</v>
      </c>
      <c r="K313" s="215" t="s">
        <v>128</v>
      </c>
      <c r="L313" s="45"/>
      <c r="M313" s="220" t="s">
        <v>19</v>
      </c>
      <c r="N313" s="221" t="s">
        <v>42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129</v>
      </c>
      <c r="AT313" s="224" t="s">
        <v>124</v>
      </c>
      <c r="AU313" s="224" t="s">
        <v>80</v>
      </c>
      <c r="AY313" s="18" t="s">
        <v>122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78</v>
      </c>
      <c r="BK313" s="225">
        <f>ROUND(I313*H313,2)</f>
        <v>0</v>
      </c>
      <c r="BL313" s="18" t="s">
        <v>129</v>
      </c>
      <c r="BM313" s="224" t="s">
        <v>514</v>
      </c>
    </row>
    <row r="314" s="2" customFormat="1">
      <c r="A314" s="39"/>
      <c r="B314" s="40"/>
      <c r="C314" s="41"/>
      <c r="D314" s="226" t="s">
        <v>131</v>
      </c>
      <c r="E314" s="41"/>
      <c r="F314" s="227" t="s">
        <v>515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131</v>
      </c>
      <c r="AU314" s="18" t="s">
        <v>80</v>
      </c>
    </row>
    <row r="315" s="12" customFormat="1" ht="22.8" customHeight="1">
      <c r="A315" s="12"/>
      <c r="B315" s="197"/>
      <c r="C315" s="198"/>
      <c r="D315" s="199" t="s">
        <v>70</v>
      </c>
      <c r="E315" s="211" t="s">
        <v>516</v>
      </c>
      <c r="F315" s="211" t="s">
        <v>517</v>
      </c>
      <c r="G315" s="198"/>
      <c r="H315" s="198"/>
      <c r="I315" s="201"/>
      <c r="J315" s="212">
        <f>BK315</f>
        <v>0</v>
      </c>
      <c r="K315" s="198"/>
      <c r="L315" s="203"/>
      <c r="M315" s="204"/>
      <c r="N315" s="205"/>
      <c r="O315" s="205"/>
      <c r="P315" s="206">
        <f>SUM(P316:P317)</f>
        <v>0</v>
      </c>
      <c r="Q315" s="205"/>
      <c r="R315" s="206">
        <f>SUM(R316:R317)</f>
        <v>0</v>
      </c>
      <c r="S315" s="205"/>
      <c r="T315" s="207">
        <f>SUM(T316:T317)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8" t="s">
        <v>78</v>
      </c>
      <c r="AT315" s="209" t="s">
        <v>70</v>
      </c>
      <c r="AU315" s="209" t="s">
        <v>78</v>
      </c>
      <c r="AY315" s="208" t="s">
        <v>122</v>
      </c>
      <c r="BK315" s="210">
        <f>SUM(BK316:BK317)</f>
        <v>0</v>
      </c>
    </row>
    <row r="316" s="2" customFormat="1" ht="37.8" customHeight="1">
      <c r="A316" s="39"/>
      <c r="B316" s="40"/>
      <c r="C316" s="213" t="s">
        <v>518</v>
      </c>
      <c r="D316" s="213" t="s">
        <v>124</v>
      </c>
      <c r="E316" s="214" t="s">
        <v>519</v>
      </c>
      <c r="F316" s="215" t="s">
        <v>520</v>
      </c>
      <c r="G316" s="216" t="s">
        <v>220</v>
      </c>
      <c r="H316" s="217">
        <v>108.19499999999999</v>
      </c>
      <c r="I316" s="218"/>
      <c r="J316" s="219">
        <f>ROUND(I316*H316,2)</f>
        <v>0</v>
      </c>
      <c r="K316" s="215" t="s">
        <v>128</v>
      </c>
      <c r="L316" s="45"/>
      <c r="M316" s="220" t="s">
        <v>19</v>
      </c>
      <c r="N316" s="221" t="s">
        <v>42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129</v>
      </c>
      <c r="AT316" s="224" t="s">
        <v>124</v>
      </c>
      <c r="AU316" s="224" t="s">
        <v>80</v>
      </c>
      <c r="AY316" s="18" t="s">
        <v>122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78</v>
      </c>
      <c r="BK316" s="225">
        <f>ROUND(I316*H316,2)</f>
        <v>0</v>
      </c>
      <c r="BL316" s="18" t="s">
        <v>129</v>
      </c>
      <c r="BM316" s="224" t="s">
        <v>521</v>
      </c>
    </row>
    <row r="317" s="2" customFormat="1">
      <c r="A317" s="39"/>
      <c r="B317" s="40"/>
      <c r="C317" s="41"/>
      <c r="D317" s="226" t="s">
        <v>131</v>
      </c>
      <c r="E317" s="41"/>
      <c r="F317" s="227" t="s">
        <v>522</v>
      </c>
      <c r="G317" s="41"/>
      <c r="H317" s="41"/>
      <c r="I317" s="228"/>
      <c r="J317" s="41"/>
      <c r="K317" s="41"/>
      <c r="L317" s="45"/>
      <c r="M317" s="265"/>
      <c r="N317" s="266"/>
      <c r="O317" s="267"/>
      <c r="P317" s="267"/>
      <c r="Q317" s="267"/>
      <c r="R317" s="267"/>
      <c r="S317" s="267"/>
      <c r="T317" s="268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131</v>
      </c>
      <c r="AU317" s="18" t="s">
        <v>80</v>
      </c>
    </row>
    <row r="318" s="2" customFormat="1" ht="6.96" customHeight="1">
      <c r="A318" s="39"/>
      <c r="B318" s="60"/>
      <c r="C318" s="61"/>
      <c r="D318" s="61"/>
      <c r="E318" s="61"/>
      <c r="F318" s="61"/>
      <c r="G318" s="61"/>
      <c r="H318" s="61"/>
      <c r="I318" s="61"/>
      <c r="J318" s="61"/>
      <c r="K318" s="61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BnYk0z0LTHqGZgznevEU4nrNbbXU4aQDC0KKMKKjJA+WOcgbfDnInOxQb/3MOxo4tCXgjS2vWEmqETf5dDQUvg==" hashValue="v0dNr5mSYushLV7on9XLra2QiXCGNCsgwJfL7JAJqE8nIM1+vUuP7hEKOEEEoMNPlh7W/ZPUnEkSGMn9bu5CbQ==" algorithmName="SHA-512" password="CC35"/>
  <autoFilter ref="C91:K3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4_02/111151111"/>
    <hyperlink ref="F100" r:id="rId2" display="https://podminky.urs.cz/item/CS_URS_2024_02/113106123"/>
    <hyperlink ref="F106" r:id="rId3" display="https://podminky.urs.cz/item/CS_URS_2024_02/113107151"/>
    <hyperlink ref="F111" r:id="rId4" display="https://podminky.urs.cz/item/CS_URS_2024_02/113107153"/>
    <hyperlink ref="F114" r:id="rId5" display="https://podminky.urs.cz/item/CS_URS_2024_02/113107162"/>
    <hyperlink ref="F117" r:id="rId6" display="https://podminky.urs.cz/item/CS_URS_2024_02/113154512"/>
    <hyperlink ref="F120" r:id="rId7" display="https://podminky.urs.cz/item/CS_URS_2024_02/113154518"/>
    <hyperlink ref="F125" r:id="rId8" display="https://podminky.urs.cz/item/CS_URS_2024_02/113201112"/>
    <hyperlink ref="F130" r:id="rId9" display="https://podminky.urs.cz/item/CS_URS_2024_02/113202111"/>
    <hyperlink ref="F133" r:id="rId10" display="https://podminky.urs.cz/item/CS_URS_2024_02/121151113"/>
    <hyperlink ref="F136" r:id="rId11" display="https://podminky.urs.cz/item/CS_URS_2024_02/122452205"/>
    <hyperlink ref="F139" r:id="rId12" display="https://podminky.urs.cz/item/CS_URS_2024_02/129001101"/>
    <hyperlink ref="F144" r:id="rId13" display="https://podminky.urs.cz/item/CS_URS_2024_02/162751117"/>
    <hyperlink ref="F147" r:id="rId14" display="https://podminky.urs.cz/item/CS_URS_2024_02/167151111"/>
    <hyperlink ref="F149" r:id="rId15" display="https://podminky.urs.cz/item/CS_URS_2024_02/171201231"/>
    <hyperlink ref="F153" r:id="rId16" display="https://podminky.urs.cz/item/CS_URS_2024_02/171251201"/>
    <hyperlink ref="F155" r:id="rId17" display="https://podminky.urs.cz/item/CS_URS_2024_02/181351103"/>
    <hyperlink ref="F157" r:id="rId18" display="https://podminky.urs.cz/item/CS_URS_2024_02/180405114"/>
    <hyperlink ref="F161" r:id="rId19" display="https://podminky.urs.cz/item/CS_URS_2024_02/181951112"/>
    <hyperlink ref="F169" r:id="rId20" display="https://podminky.urs.cz/item/CS_URS_2024_02/182303111"/>
    <hyperlink ref="F173" r:id="rId21" display="https://podminky.urs.cz/item/CS_URS_2024_02/185803111"/>
    <hyperlink ref="F175" r:id="rId22" display="https://podminky.urs.cz/item/CS_URS_2024_02/185803211"/>
    <hyperlink ref="F178" r:id="rId23" display="https://podminky.urs.cz/item/CS_URS_2024_02/564201011"/>
    <hyperlink ref="F193" r:id="rId24" display="https://podminky.urs.cz/item/CS_URS_2024_02/573191111"/>
    <hyperlink ref="F196" r:id="rId25" display="https://podminky.urs.cz/item/CS_URS_2024_02/573231107"/>
    <hyperlink ref="F205" r:id="rId26" display="https://podminky.urs.cz/item/CS_URS_2024_02/596211132"/>
    <hyperlink ref="F220" r:id="rId27" display="https://podminky.urs.cz/item/CS_URS_2024_02/596991113"/>
    <hyperlink ref="F224" r:id="rId28" display="https://podminky.urs.cz/item/CS_URS_2024_02/899132122"/>
    <hyperlink ref="F228" r:id="rId29" display="https://podminky.urs.cz/item/CS_URS_2024_02/899132212"/>
    <hyperlink ref="F233" r:id="rId30" display="https://podminky.urs.cz/item/CS_URS_2024_02/912521121"/>
    <hyperlink ref="F238" r:id="rId31" display="https://podminky.urs.cz/item/CS_URS_2024_02/916111123"/>
    <hyperlink ref="F243" r:id="rId32" display="https://podminky.urs.cz/item/CS_URS_2024_02/916231213"/>
    <hyperlink ref="F248" r:id="rId33" display="https://podminky.urs.cz/item/CS_URS_2024_02/916241213"/>
    <hyperlink ref="F266" r:id="rId34" display="https://podminky.urs.cz/item/CS_URS_2024_02/919121233"/>
    <hyperlink ref="F269" r:id="rId35" display="https://podminky.urs.cz/item/CS_URS_2024_02/919732211"/>
    <hyperlink ref="F271" r:id="rId36" display="https://podminky.urs.cz/item/CS_URS_2024_02/919735113"/>
    <hyperlink ref="F273" r:id="rId37" display="https://podminky.urs.cz/item/CS_URS_2024_02/919748111"/>
    <hyperlink ref="F280" r:id="rId38" display="https://podminky.urs.cz/item/CS_URS_2024_02/939291013"/>
    <hyperlink ref="F289" r:id="rId39" display="https://podminky.urs.cz/item/CS_URS_2024_02/966006412"/>
    <hyperlink ref="F292" r:id="rId40" display="https://podminky.urs.cz/item/CS_URS_2024_02/979024443"/>
    <hyperlink ref="F296" r:id="rId41" display="https://podminky.urs.cz/item/CS_URS_2024_02/997006002"/>
    <hyperlink ref="F300" r:id="rId42" display="https://podminky.urs.cz/item/CS_URS_2024_02/997221551"/>
    <hyperlink ref="F302" r:id="rId43" display="https://podminky.urs.cz/item/CS_URS_2024_02/997221559"/>
    <hyperlink ref="F306" r:id="rId44" display="https://podminky.urs.cz/item/CS_URS_2024_02/997221611"/>
    <hyperlink ref="F308" r:id="rId45" display="https://podminky.urs.cz/item/CS_URS_2024_02/997013871"/>
    <hyperlink ref="F310" r:id="rId46" display="https://podminky.urs.cz/item/CS_URS_2024_02/997221861"/>
    <hyperlink ref="F312" r:id="rId47" display="https://podminky.urs.cz/item/CS_URS_2024_02/997221873"/>
    <hyperlink ref="F314" r:id="rId48" display="https://podminky.urs.cz/item/CS_URS_2024_02/997221875"/>
    <hyperlink ref="F317" r:id="rId49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Řešení cykl.dopravy v úseku přejezd a přechod u ul.Staré přes ul.Opavskou – přechod a přejezd u ul.Mikulášské_1.etapa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523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26. 8. 2024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36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ROUND((SUM(BE90:BE197)),  2)</f>
        <v>0</v>
      </c>
      <c r="G35" s="39"/>
      <c r="H35" s="39"/>
      <c r="I35" s="158">
        <v>0.20999999999999999</v>
      </c>
      <c r="J35" s="157">
        <f>ROUND(((SUM(BE90:BE197))*I35),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ROUND((SUM(BF90:BF197)),  2)</f>
        <v>0</v>
      </c>
      <c r="G36" s="39"/>
      <c r="H36" s="39"/>
      <c r="I36" s="158">
        <v>0.14999999999999999</v>
      </c>
      <c r="J36" s="157">
        <f>ROUND(((SUM(BF90:BF197))*I36),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ROUND((SUM(BG90:BG197)),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ROUND((SUM(BH90:BH197)),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ROUND((SUM(BI90:BI197)),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Řešení cykl.dopravy v úseku přejezd a přechod u ul.Staré přes ul.Opavskou – přechod a přejezd u ul.Mikulášské_1.etapa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101.3 - Dopravní značení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ul. Stará,ul. Opavská</v>
      </c>
      <c r="G56" s="41"/>
      <c r="H56" s="41"/>
      <c r="I56" s="33" t="s">
        <v>23</v>
      </c>
      <c r="J56" s="73" t="str">
        <f>IF(J14="","",J14)</f>
        <v>26. 8. 2024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Krnov, Hlavní náměstí 96/1, 794 01 Krnov</v>
      </c>
      <c r="G58" s="41"/>
      <c r="H58" s="41"/>
      <c r="I58" s="33" t="s">
        <v>31</v>
      </c>
      <c r="J58" s="37" t="str">
        <f>E23</f>
        <v>PUDIS a.s.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PUDIS a.s.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100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524</v>
      </c>
      <c r="E66" s="183"/>
      <c r="F66" s="183"/>
      <c r="G66" s="183"/>
      <c r="H66" s="183"/>
      <c r="I66" s="183"/>
      <c r="J66" s="184">
        <f>J114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104</v>
      </c>
      <c r="E67" s="183"/>
      <c r="F67" s="183"/>
      <c r="G67" s="183"/>
      <c r="H67" s="183"/>
      <c r="I67" s="183"/>
      <c r="J67" s="184">
        <f>J118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105</v>
      </c>
      <c r="E68" s="183"/>
      <c r="F68" s="183"/>
      <c r="G68" s="183"/>
      <c r="H68" s="183"/>
      <c r="I68" s="183"/>
      <c r="J68" s="184">
        <f>J187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107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0" t="str">
        <f>E7</f>
        <v>Řešení cykl.dopravy v úseku přejezd a přechod u ul.Staré přes ul.Opavskou – přechod a přejezd u ul.Mikulášské_1.etapa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92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93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101.3 - Dopravní značení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ul. Stará,ul. Opavská</v>
      </c>
      <c r="G84" s="41"/>
      <c r="H84" s="41"/>
      <c r="I84" s="33" t="s">
        <v>23</v>
      </c>
      <c r="J84" s="73" t="str">
        <f>IF(J14="","",J14)</f>
        <v>26. 8. 2024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Město Krnov, Hlavní náměstí 96/1, 794 01 Krnov</v>
      </c>
      <c r="G86" s="41"/>
      <c r="H86" s="41"/>
      <c r="I86" s="33" t="s">
        <v>31</v>
      </c>
      <c r="J86" s="37" t="str">
        <f>E23</f>
        <v>PUDIS a.s.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PUDIS a.s.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108</v>
      </c>
      <c r="D89" s="189" t="s">
        <v>56</v>
      </c>
      <c r="E89" s="189" t="s">
        <v>52</v>
      </c>
      <c r="F89" s="189" t="s">
        <v>53</v>
      </c>
      <c r="G89" s="189" t="s">
        <v>109</v>
      </c>
      <c r="H89" s="189" t="s">
        <v>110</v>
      </c>
      <c r="I89" s="189" t="s">
        <v>111</v>
      </c>
      <c r="J89" s="189" t="s">
        <v>98</v>
      </c>
      <c r="K89" s="190" t="s">
        <v>112</v>
      </c>
      <c r="L89" s="191"/>
      <c r="M89" s="93" t="s">
        <v>19</v>
      </c>
      <c r="N89" s="94" t="s">
        <v>41</v>
      </c>
      <c r="O89" s="94" t="s">
        <v>113</v>
      </c>
      <c r="P89" s="94" t="s">
        <v>114</v>
      </c>
      <c r="Q89" s="94" t="s">
        <v>115</v>
      </c>
      <c r="R89" s="94" t="s">
        <v>116</v>
      </c>
      <c r="S89" s="94" t="s">
        <v>117</v>
      </c>
      <c r="T89" s="95" t="s">
        <v>118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119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4.5640252546399998</v>
      </c>
      <c r="S90" s="97"/>
      <c r="T90" s="195">
        <f>T91</f>
        <v>1.002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99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70</v>
      </c>
      <c r="E91" s="200" t="s">
        <v>120</v>
      </c>
      <c r="F91" s="200" t="s">
        <v>121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P92+P114+P118+P187</f>
        <v>0</v>
      </c>
      <c r="Q91" s="205"/>
      <c r="R91" s="206">
        <f>R92+R114+R118+R187</f>
        <v>4.5640252546399998</v>
      </c>
      <c r="S91" s="205"/>
      <c r="T91" s="207">
        <f>T92+T114+T118+T187</f>
        <v>1.002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78</v>
      </c>
      <c r="AT91" s="209" t="s">
        <v>70</v>
      </c>
      <c r="AU91" s="209" t="s">
        <v>71</v>
      </c>
      <c r="AY91" s="208" t="s">
        <v>122</v>
      </c>
      <c r="BK91" s="210">
        <f>BK92+BK114+BK118+BK187</f>
        <v>0</v>
      </c>
    </row>
    <row r="92" s="12" customFormat="1" ht="22.8" customHeight="1">
      <c r="A92" s="12"/>
      <c r="B92" s="197"/>
      <c r="C92" s="198"/>
      <c r="D92" s="199" t="s">
        <v>70</v>
      </c>
      <c r="E92" s="211" t="s">
        <v>78</v>
      </c>
      <c r="F92" s="211" t="s">
        <v>123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SUM(P93:P113)</f>
        <v>0</v>
      </c>
      <c r="Q92" s="205"/>
      <c r="R92" s="206">
        <f>SUM(R93:R113)</f>
        <v>1.5186746546400001</v>
      </c>
      <c r="S92" s="205"/>
      <c r="T92" s="207">
        <f>SUM(T93:T113)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78</v>
      </c>
      <c r="AT92" s="209" t="s">
        <v>70</v>
      </c>
      <c r="AU92" s="209" t="s">
        <v>78</v>
      </c>
      <c r="AY92" s="208" t="s">
        <v>122</v>
      </c>
      <c r="BK92" s="210">
        <f>SUM(BK93:BK113)</f>
        <v>0</v>
      </c>
    </row>
    <row r="93" s="2" customFormat="1" ht="37.8" customHeight="1">
      <c r="A93" s="39"/>
      <c r="B93" s="40"/>
      <c r="C93" s="213" t="s">
        <v>78</v>
      </c>
      <c r="D93" s="213" t="s">
        <v>124</v>
      </c>
      <c r="E93" s="214" t="s">
        <v>201</v>
      </c>
      <c r="F93" s="215" t="s">
        <v>202</v>
      </c>
      <c r="G93" s="216" t="s">
        <v>196</v>
      </c>
      <c r="H93" s="217">
        <v>0.59999999999999998</v>
      </c>
      <c r="I93" s="218"/>
      <c r="J93" s="219">
        <f>ROUND(I93*H93,2)</f>
        <v>0</v>
      </c>
      <c r="K93" s="215" t="s">
        <v>128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129</v>
      </c>
      <c r="AT93" s="224" t="s">
        <v>124</v>
      </c>
      <c r="AU93" s="224" t="s">
        <v>80</v>
      </c>
      <c r="AY93" s="18" t="s">
        <v>122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78</v>
      </c>
      <c r="BK93" s="225">
        <f>ROUND(I93*H93,2)</f>
        <v>0</v>
      </c>
      <c r="BL93" s="18" t="s">
        <v>129</v>
      </c>
      <c r="BM93" s="224" t="s">
        <v>525</v>
      </c>
    </row>
    <row r="94" s="2" customFormat="1">
      <c r="A94" s="39"/>
      <c r="B94" s="40"/>
      <c r="C94" s="41"/>
      <c r="D94" s="226" t="s">
        <v>131</v>
      </c>
      <c r="E94" s="41"/>
      <c r="F94" s="227" t="s">
        <v>204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131</v>
      </c>
      <c r="AU94" s="18" t="s">
        <v>80</v>
      </c>
    </row>
    <row r="95" s="13" customFormat="1">
      <c r="A95" s="13"/>
      <c r="B95" s="233"/>
      <c r="C95" s="234"/>
      <c r="D95" s="231" t="s">
        <v>135</v>
      </c>
      <c r="E95" s="235" t="s">
        <v>19</v>
      </c>
      <c r="F95" s="236" t="s">
        <v>526</v>
      </c>
      <c r="G95" s="234"/>
      <c r="H95" s="237">
        <v>0.40000000000000002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135</v>
      </c>
      <c r="AU95" s="243" t="s">
        <v>80</v>
      </c>
      <c r="AV95" s="13" t="s">
        <v>80</v>
      </c>
      <c r="AW95" s="13" t="s">
        <v>33</v>
      </c>
      <c r="AX95" s="13" t="s">
        <v>71</v>
      </c>
      <c r="AY95" s="243" t="s">
        <v>122</v>
      </c>
    </row>
    <row r="96" s="13" customFormat="1">
      <c r="A96" s="13"/>
      <c r="B96" s="233"/>
      <c r="C96" s="234"/>
      <c r="D96" s="231" t="s">
        <v>135</v>
      </c>
      <c r="E96" s="235" t="s">
        <v>19</v>
      </c>
      <c r="F96" s="236" t="s">
        <v>527</v>
      </c>
      <c r="G96" s="234"/>
      <c r="H96" s="237">
        <v>0.20000000000000001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135</v>
      </c>
      <c r="AU96" s="243" t="s">
        <v>80</v>
      </c>
      <c r="AV96" s="13" t="s">
        <v>80</v>
      </c>
      <c r="AW96" s="13" t="s">
        <v>33</v>
      </c>
      <c r="AX96" s="13" t="s">
        <v>71</v>
      </c>
      <c r="AY96" s="243" t="s">
        <v>122</v>
      </c>
    </row>
    <row r="97" s="14" customFormat="1">
      <c r="A97" s="14"/>
      <c r="B97" s="244"/>
      <c r="C97" s="245"/>
      <c r="D97" s="231" t="s">
        <v>135</v>
      </c>
      <c r="E97" s="246" t="s">
        <v>19</v>
      </c>
      <c r="F97" s="247" t="s">
        <v>144</v>
      </c>
      <c r="G97" s="245"/>
      <c r="H97" s="248">
        <v>0.59999999999999998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135</v>
      </c>
      <c r="AU97" s="254" t="s">
        <v>80</v>
      </c>
      <c r="AV97" s="14" t="s">
        <v>129</v>
      </c>
      <c r="AW97" s="14" t="s">
        <v>33</v>
      </c>
      <c r="AX97" s="14" t="s">
        <v>78</v>
      </c>
      <c r="AY97" s="254" t="s">
        <v>122</v>
      </c>
    </row>
    <row r="98" s="2" customFormat="1" ht="37.8" customHeight="1">
      <c r="A98" s="39"/>
      <c r="B98" s="40"/>
      <c r="C98" s="213" t="s">
        <v>80</v>
      </c>
      <c r="D98" s="213" t="s">
        <v>124</v>
      </c>
      <c r="E98" s="214" t="s">
        <v>528</v>
      </c>
      <c r="F98" s="215" t="s">
        <v>529</v>
      </c>
      <c r="G98" s="216" t="s">
        <v>196</v>
      </c>
      <c r="H98" s="217">
        <v>0.59999999999999998</v>
      </c>
      <c r="I98" s="218"/>
      <c r="J98" s="219">
        <f>ROUND(I98*H98,2)</f>
        <v>0</v>
      </c>
      <c r="K98" s="215" t="s">
        <v>128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129</v>
      </c>
      <c r="AT98" s="224" t="s">
        <v>124</v>
      </c>
      <c r="AU98" s="224" t="s">
        <v>80</v>
      </c>
      <c r="AY98" s="18" t="s">
        <v>122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129</v>
      </c>
      <c r="BM98" s="224" t="s">
        <v>530</v>
      </c>
    </row>
    <row r="99" s="2" customFormat="1">
      <c r="A99" s="39"/>
      <c r="B99" s="40"/>
      <c r="C99" s="41"/>
      <c r="D99" s="226" t="s">
        <v>131</v>
      </c>
      <c r="E99" s="41"/>
      <c r="F99" s="227" t="s">
        <v>531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131</v>
      </c>
      <c r="AU99" s="18" t="s">
        <v>80</v>
      </c>
    </row>
    <row r="100" s="2" customFormat="1" ht="62.7" customHeight="1">
      <c r="A100" s="39"/>
      <c r="B100" s="40"/>
      <c r="C100" s="213" t="s">
        <v>145</v>
      </c>
      <c r="D100" s="213" t="s">
        <v>124</v>
      </c>
      <c r="E100" s="214" t="s">
        <v>208</v>
      </c>
      <c r="F100" s="215" t="s">
        <v>209</v>
      </c>
      <c r="G100" s="216" t="s">
        <v>196</v>
      </c>
      <c r="H100" s="217">
        <v>0.59999999999999998</v>
      </c>
      <c r="I100" s="218"/>
      <c r="J100" s="219">
        <f>ROUND(I100*H100,2)</f>
        <v>0</v>
      </c>
      <c r="K100" s="215" t="s">
        <v>128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129</v>
      </c>
      <c r="AT100" s="224" t="s">
        <v>124</v>
      </c>
      <c r="AU100" s="224" t="s">
        <v>80</v>
      </c>
      <c r="AY100" s="18" t="s">
        <v>122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78</v>
      </c>
      <c r="BK100" s="225">
        <f>ROUND(I100*H100,2)</f>
        <v>0</v>
      </c>
      <c r="BL100" s="18" t="s">
        <v>129</v>
      </c>
      <c r="BM100" s="224" t="s">
        <v>532</v>
      </c>
    </row>
    <row r="101" s="2" customFormat="1">
      <c r="A101" s="39"/>
      <c r="B101" s="40"/>
      <c r="C101" s="41"/>
      <c r="D101" s="226" t="s">
        <v>131</v>
      </c>
      <c r="E101" s="41"/>
      <c r="F101" s="227" t="s">
        <v>211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80</v>
      </c>
    </row>
    <row r="102" s="2" customFormat="1">
      <c r="A102" s="39"/>
      <c r="B102" s="40"/>
      <c r="C102" s="41"/>
      <c r="D102" s="231" t="s">
        <v>133</v>
      </c>
      <c r="E102" s="41"/>
      <c r="F102" s="232" t="s">
        <v>212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80</v>
      </c>
    </row>
    <row r="103" s="2" customFormat="1" ht="44.25" customHeight="1">
      <c r="A103" s="39"/>
      <c r="B103" s="40"/>
      <c r="C103" s="213" t="s">
        <v>129</v>
      </c>
      <c r="D103" s="213" t="s">
        <v>124</v>
      </c>
      <c r="E103" s="214" t="s">
        <v>533</v>
      </c>
      <c r="F103" s="215" t="s">
        <v>534</v>
      </c>
      <c r="G103" s="216" t="s">
        <v>196</v>
      </c>
      <c r="H103" s="217">
        <v>0.59999999999999998</v>
      </c>
      <c r="I103" s="218"/>
      <c r="J103" s="219">
        <f>ROUND(I103*H103,2)</f>
        <v>0</v>
      </c>
      <c r="K103" s="215" t="s">
        <v>128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129</v>
      </c>
      <c r="AT103" s="224" t="s">
        <v>124</v>
      </c>
      <c r="AU103" s="224" t="s">
        <v>80</v>
      </c>
      <c r="AY103" s="18" t="s">
        <v>122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129</v>
      </c>
      <c r="BM103" s="224" t="s">
        <v>535</v>
      </c>
    </row>
    <row r="104" s="2" customFormat="1">
      <c r="A104" s="39"/>
      <c r="B104" s="40"/>
      <c r="C104" s="41"/>
      <c r="D104" s="226" t="s">
        <v>131</v>
      </c>
      <c r="E104" s="41"/>
      <c r="F104" s="227" t="s">
        <v>536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80</v>
      </c>
    </row>
    <row r="105" s="2" customFormat="1" ht="44.25" customHeight="1">
      <c r="A105" s="39"/>
      <c r="B105" s="40"/>
      <c r="C105" s="213" t="s">
        <v>155</v>
      </c>
      <c r="D105" s="213" t="s">
        <v>124</v>
      </c>
      <c r="E105" s="214" t="s">
        <v>218</v>
      </c>
      <c r="F105" s="215" t="s">
        <v>219</v>
      </c>
      <c r="G105" s="216" t="s">
        <v>220</v>
      </c>
      <c r="H105" s="217">
        <v>1.1399999999999999</v>
      </c>
      <c r="I105" s="218"/>
      <c r="J105" s="219">
        <f>ROUND(I105*H105,2)</f>
        <v>0</v>
      </c>
      <c r="K105" s="215" t="s">
        <v>128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129</v>
      </c>
      <c r="AT105" s="224" t="s">
        <v>124</v>
      </c>
      <c r="AU105" s="224" t="s">
        <v>80</v>
      </c>
      <c r="AY105" s="18" t="s">
        <v>122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129</v>
      </c>
      <c r="BM105" s="224" t="s">
        <v>537</v>
      </c>
    </row>
    <row r="106" s="2" customFormat="1">
      <c r="A106" s="39"/>
      <c r="B106" s="40"/>
      <c r="C106" s="41"/>
      <c r="D106" s="226" t="s">
        <v>131</v>
      </c>
      <c r="E106" s="41"/>
      <c r="F106" s="227" t="s">
        <v>222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80</v>
      </c>
    </row>
    <row r="107" s="2" customFormat="1">
      <c r="A107" s="39"/>
      <c r="B107" s="40"/>
      <c r="C107" s="41"/>
      <c r="D107" s="231" t="s">
        <v>133</v>
      </c>
      <c r="E107" s="41"/>
      <c r="F107" s="232" t="s">
        <v>223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80</v>
      </c>
    </row>
    <row r="108" s="13" customFormat="1">
      <c r="A108" s="13"/>
      <c r="B108" s="233"/>
      <c r="C108" s="234"/>
      <c r="D108" s="231" t="s">
        <v>135</v>
      </c>
      <c r="E108" s="234"/>
      <c r="F108" s="236" t="s">
        <v>538</v>
      </c>
      <c r="G108" s="234"/>
      <c r="H108" s="237">
        <v>1.1399999999999999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135</v>
      </c>
      <c r="AU108" s="243" t="s">
        <v>80</v>
      </c>
      <c r="AV108" s="13" t="s">
        <v>80</v>
      </c>
      <c r="AW108" s="13" t="s">
        <v>4</v>
      </c>
      <c r="AX108" s="13" t="s">
        <v>78</v>
      </c>
      <c r="AY108" s="243" t="s">
        <v>122</v>
      </c>
    </row>
    <row r="109" s="2" customFormat="1" ht="37.8" customHeight="1">
      <c r="A109" s="39"/>
      <c r="B109" s="40"/>
      <c r="C109" s="213" t="s">
        <v>160</v>
      </c>
      <c r="D109" s="213" t="s">
        <v>124</v>
      </c>
      <c r="E109" s="214" t="s">
        <v>226</v>
      </c>
      <c r="F109" s="215" t="s">
        <v>227</v>
      </c>
      <c r="G109" s="216" t="s">
        <v>196</v>
      </c>
      <c r="H109" s="217">
        <v>0.59999999999999998</v>
      </c>
      <c r="I109" s="218"/>
      <c r="J109" s="219">
        <f>ROUND(I109*H109,2)</f>
        <v>0</v>
      </c>
      <c r="K109" s="215" t="s">
        <v>128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129</v>
      </c>
      <c r="AT109" s="224" t="s">
        <v>124</v>
      </c>
      <c r="AU109" s="224" t="s">
        <v>80</v>
      </c>
      <c r="AY109" s="18" t="s">
        <v>122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129</v>
      </c>
      <c r="BM109" s="224" t="s">
        <v>539</v>
      </c>
    </row>
    <row r="110" s="2" customFormat="1">
      <c r="A110" s="39"/>
      <c r="B110" s="40"/>
      <c r="C110" s="41"/>
      <c r="D110" s="226" t="s">
        <v>131</v>
      </c>
      <c r="E110" s="41"/>
      <c r="F110" s="227" t="s">
        <v>229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131</v>
      </c>
      <c r="AU110" s="18" t="s">
        <v>80</v>
      </c>
    </row>
    <row r="111" s="2" customFormat="1" ht="24.15" customHeight="1">
      <c r="A111" s="39"/>
      <c r="B111" s="40"/>
      <c r="C111" s="213" t="s">
        <v>166</v>
      </c>
      <c r="D111" s="213" t="s">
        <v>124</v>
      </c>
      <c r="E111" s="214" t="s">
        <v>540</v>
      </c>
      <c r="F111" s="215" t="s">
        <v>541</v>
      </c>
      <c r="G111" s="216" t="s">
        <v>196</v>
      </c>
      <c r="H111" s="217">
        <v>0.66000000000000003</v>
      </c>
      <c r="I111" s="218"/>
      <c r="J111" s="219">
        <f>ROUND(I111*H111,2)</f>
        <v>0</v>
      </c>
      <c r="K111" s="215" t="s">
        <v>128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2.3010222040000001</v>
      </c>
      <c r="R111" s="222">
        <f>Q111*H111</f>
        <v>1.5186746546400001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129</v>
      </c>
      <c r="AT111" s="224" t="s">
        <v>124</v>
      </c>
      <c r="AU111" s="224" t="s">
        <v>80</v>
      </c>
      <c r="AY111" s="18" t="s">
        <v>122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129</v>
      </c>
      <c r="BM111" s="224" t="s">
        <v>542</v>
      </c>
    </row>
    <row r="112" s="2" customFormat="1">
      <c r="A112" s="39"/>
      <c r="B112" s="40"/>
      <c r="C112" s="41"/>
      <c r="D112" s="226" t="s">
        <v>131</v>
      </c>
      <c r="E112" s="41"/>
      <c r="F112" s="227" t="s">
        <v>543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80</v>
      </c>
    </row>
    <row r="113" s="13" customFormat="1">
      <c r="A113" s="13"/>
      <c r="B113" s="233"/>
      <c r="C113" s="234"/>
      <c r="D113" s="231" t="s">
        <v>135</v>
      </c>
      <c r="E113" s="234"/>
      <c r="F113" s="236" t="s">
        <v>544</v>
      </c>
      <c r="G113" s="234"/>
      <c r="H113" s="237">
        <v>0.66000000000000003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135</v>
      </c>
      <c r="AU113" s="243" t="s">
        <v>80</v>
      </c>
      <c r="AV113" s="13" t="s">
        <v>80</v>
      </c>
      <c r="AW113" s="13" t="s">
        <v>4</v>
      </c>
      <c r="AX113" s="13" t="s">
        <v>78</v>
      </c>
      <c r="AY113" s="243" t="s">
        <v>122</v>
      </c>
    </row>
    <row r="114" s="12" customFormat="1" ht="22.8" customHeight="1">
      <c r="A114" s="12"/>
      <c r="B114" s="197"/>
      <c r="C114" s="198"/>
      <c r="D114" s="199" t="s">
        <v>70</v>
      </c>
      <c r="E114" s="211" t="s">
        <v>160</v>
      </c>
      <c r="F114" s="211" t="s">
        <v>545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SUM(P115:P117)</f>
        <v>0</v>
      </c>
      <c r="Q114" s="205"/>
      <c r="R114" s="206">
        <f>SUM(R115:R117)</f>
        <v>2.3888699999999998</v>
      </c>
      <c r="S114" s="205"/>
      <c r="T114" s="207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78</v>
      </c>
      <c r="AT114" s="209" t="s">
        <v>70</v>
      </c>
      <c r="AU114" s="209" t="s">
        <v>78</v>
      </c>
      <c r="AY114" s="208" t="s">
        <v>122</v>
      </c>
      <c r="BK114" s="210">
        <f>SUM(BK115:BK117)</f>
        <v>0</v>
      </c>
    </row>
    <row r="115" s="2" customFormat="1" ht="24.15" customHeight="1">
      <c r="A115" s="39"/>
      <c r="B115" s="40"/>
      <c r="C115" s="213" t="s">
        <v>173</v>
      </c>
      <c r="D115" s="213" t="s">
        <v>124</v>
      </c>
      <c r="E115" s="214" t="s">
        <v>546</v>
      </c>
      <c r="F115" s="215" t="s">
        <v>547</v>
      </c>
      <c r="G115" s="216" t="s">
        <v>127</v>
      </c>
      <c r="H115" s="217">
        <v>209</v>
      </c>
      <c r="I115" s="218"/>
      <c r="J115" s="219">
        <f>ROUND(I115*H115,2)</f>
        <v>0</v>
      </c>
      <c r="K115" s="215" t="s">
        <v>128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0.011429999999999999</v>
      </c>
      <c r="R115" s="222">
        <f>Q115*H115</f>
        <v>2.3888699999999998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129</v>
      </c>
      <c r="AT115" s="224" t="s">
        <v>124</v>
      </c>
      <c r="AU115" s="224" t="s">
        <v>80</v>
      </c>
      <c r="AY115" s="18" t="s">
        <v>122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129</v>
      </c>
      <c r="BM115" s="224" t="s">
        <v>548</v>
      </c>
    </row>
    <row r="116" s="2" customFormat="1">
      <c r="A116" s="39"/>
      <c r="B116" s="40"/>
      <c r="C116" s="41"/>
      <c r="D116" s="226" t="s">
        <v>131</v>
      </c>
      <c r="E116" s="41"/>
      <c r="F116" s="227" t="s">
        <v>549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131</v>
      </c>
      <c r="AU116" s="18" t="s">
        <v>80</v>
      </c>
    </row>
    <row r="117" s="13" customFormat="1">
      <c r="A117" s="13"/>
      <c r="B117" s="233"/>
      <c r="C117" s="234"/>
      <c r="D117" s="231" t="s">
        <v>135</v>
      </c>
      <c r="E117" s="235" t="s">
        <v>19</v>
      </c>
      <c r="F117" s="236" t="s">
        <v>550</v>
      </c>
      <c r="G117" s="234"/>
      <c r="H117" s="237">
        <v>209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135</v>
      </c>
      <c r="AU117" s="243" t="s">
        <v>80</v>
      </c>
      <c r="AV117" s="13" t="s">
        <v>80</v>
      </c>
      <c r="AW117" s="13" t="s">
        <v>33</v>
      </c>
      <c r="AX117" s="13" t="s">
        <v>78</v>
      </c>
      <c r="AY117" s="243" t="s">
        <v>122</v>
      </c>
    </row>
    <row r="118" s="12" customFormat="1" ht="22.8" customHeight="1">
      <c r="A118" s="12"/>
      <c r="B118" s="197"/>
      <c r="C118" s="198"/>
      <c r="D118" s="199" t="s">
        <v>70</v>
      </c>
      <c r="E118" s="211" t="s">
        <v>181</v>
      </c>
      <c r="F118" s="211" t="s">
        <v>360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SUM(P119:P186)</f>
        <v>0</v>
      </c>
      <c r="Q118" s="205"/>
      <c r="R118" s="206">
        <f>SUM(R119:R186)</f>
        <v>0.65648060000000008</v>
      </c>
      <c r="S118" s="205"/>
      <c r="T118" s="207">
        <f>SUM(T119:T186)</f>
        <v>1.002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78</v>
      </c>
      <c r="AT118" s="209" t="s">
        <v>70</v>
      </c>
      <c r="AU118" s="209" t="s">
        <v>78</v>
      </c>
      <c r="AY118" s="208" t="s">
        <v>122</v>
      </c>
      <c r="BK118" s="210">
        <f>SUM(BK119:BK186)</f>
        <v>0</v>
      </c>
    </row>
    <row r="119" s="2" customFormat="1" ht="24.15" customHeight="1">
      <c r="A119" s="39"/>
      <c r="B119" s="40"/>
      <c r="C119" s="213" t="s">
        <v>181</v>
      </c>
      <c r="D119" s="213" t="s">
        <v>124</v>
      </c>
      <c r="E119" s="214" t="s">
        <v>551</v>
      </c>
      <c r="F119" s="215" t="s">
        <v>552</v>
      </c>
      <c r="G119" s="216" t="s">
        <v>342</v>
      </c>
      <c r="H119" s="217">
        <v>8</v>
      </c>
      <c r="I119" s="218"/>
      <c r="J119" s="219">
        <f>ROUND(I119*H119,2)</f>
        <v>0</v>
      </c>
      <c r="K119" s="215" t="s">
        <v>128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0.00069999999999999999</v>
      </c>
      <c r="R119" s="222">
        <f>Q119*H119</f>
        <v>0.0055999999999999999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129</v>
      </c>
      <c r="AT119" s="224" t="s">
        <v>124</v>
      </c>
      <c r="AU119" s="224" t="s">
        <v>80</v>
      </c>
      <c r="AY119" s="18" t="s">
        <v>122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129</v>
      </c>
      <c r="BM119" s="224" t="s">
        <v>553</v>
      </c>
    </row>
    <row r="120" s="2" customFormat="1">
      <c r="A120" s="39"/>
      <c r="B120" s="40"/>
      <c r="C120" s="41"/>
      <c r="D120" s="226" t="s">
        <v>131</v>
      </c>
      <c r="E120" s="41"/>
      <c r="F120" s="227" t="s">
        <v>554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80</v>
      </c>
    </row>
    <row r="121" s="13" customFormat="1">
      <c r="A121" s="13"/>
      <c r="B121" s="233"/>
      <c r="C121" s="234"/>
      <c r="D121" s="231" t="s">
        <v>135</v>
      </c>
      <c r="E121" s="235" t="s">
        <v>19</v>
      </c>
      <c r="F121" s="236" t="s">
        <v>555</v>
      </c>
      <c r="G121" s="234"/>
      <c r="H121" s="237">
        <v>5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80</v>
      </c>
      <c r="AV121" s="13" t="s">
        <v>80</v>
      </c>
      <c r="AW121" s="13" t="s">
        <v>33</v>
      </c>
      <c r="AX121" s="13" t="s">
        <v>71</v>
      </c>
      <c r="AY121" s="243" t="s">
        <v>122</v>
      </c>
    </row>
    <row r="122" s="13" customFormat="1">
      <c r="A122" s="13"/>
      <c r="B122" s="233"/>
      <c r="C122" s="234"/>
      <c r="D122" s="231" t="s">
        <v>135</v>
      </c>
      <c r="E122" s="235" t="s">
        <v>19</v>
      </c>
      <c r="F122" s="236" t="s">
        <v>556</v>
      </c>
      <c r="G122" s="234"/>
      <c r="H122" s="237">
        <v>3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135</v>
      </c>
      <c r="AU122" s="243" t="s">
        <v>80</v>
      </c>
      <c r="AV122" s="13" t="s">
        <v>80</v>
      </c>
      <c r="AW122" s="13" t="s">
        <v>33</v>
      </c>
      <c r="AX122" s="13" t="s">
        <v>71</v>
      </c>
      <c r="AY122" s="243" t="s">
        <v>122</v>
      </c>
    </row>
    <row r="123" s="14" customFormat="1">
      <c r="A123" s="14"/>
      <c r="B123" s="244"/>
      <c r="C123" s="245"/>
      <c r="D123" s="231" t="s">
        <v>135</v>
      </c>
      <c r="E123" s="246" t="s">
        <v>19</v>
      </c>
      <c r="F123" s="247" t="s">
        <v>144</v>
      </c>
      <c r="G123" s="245"/>
      <c r="H123" s="248">
        <v>8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135</v>
      </c>
      <c r="AU123" s="254" t="s">
        <v>80</v>
      </c>
      <c r="AV123" s="14" t="s">
        <v>129</v>
      </c>
      <c r="AW123" s="14" t="s">
        <v>33</v>
      </c>
      <c r="AX123" s="14" t="s">
        <v>78</v>
      </c>
      <c r="AY123" s="254" t="s">
        <v>122</v>
      </c>
    </row>
    <row r="124" s="2" customFormat="1" ht="24.15" customHeight="1">
      <c r="A124" s="39"/>
      <c r="B124" s="40"/>
      <c r="C124" s="213" t="s">
        <v>187</v>
      </c>
      <c r="D124" s="213" t="s">
        <v>124</v>
      </c>
      <c r="E124" s="214" t="s">
        <v>557</v>
      </c>
      <c r="F124" s="215" t="s">
        <v>558</v>
      </c>
      <c r="G124" s="216" t="s">
        <v>342</v>
      </c>
      <c r="H124" s="217">
        <v>4</v>
      </c>
      <c r="I124" s="218"/>
      <c r="J124" s="219">
        <f>ROUND(I124*H124,2)</f>
        <v>0</v>
      </c>
      <c r="K124" s="215" t="s">
        <v>128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0.0010499999999999999</v>
      </c>
      <c r="R124" s="222">
        <f>Q124*H124</f>
        <v>0.0041999999999999997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129</v>
      </c>
      <c r="AT124" s="224" t="s">
        <v>124</v>
      </c>
      <c r="AU124" s="224" t="s">
        <v>80</v>
      </c>
      <c r="AY124" s="18" t="s">
        <v>122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78</v>
      </c>
      <c r="BK124" s="225">
        <f>ROUND(I124*H124,2)</f>
        <v>0</v>
      </c>
      <c r="BL124" s="18" t="s">
        <v>129</v>
      </c>
      <c r="BM124" s="224" t="s">
        <v>559</v>
      </c>
    </row>
    <row r="125" s="2" customFormat="1">
      <c r="A125" s="39"/>
      <c r="B125" s="40"/>
      <c r="C125" s="41"/>
      <c r="D125" s="226" t="s">
        <v>131</v>
      </c>
      <c r="E125" s="41"/>
      <c r="F125" s="227" t="s">
        <v>560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80</v>
      </c>
    </row>
    <row r="126" s="13" customFormat="1">
      <c r="A126" s="13"/>
      <c r="B126" s="233"/>
      <c r="C126" s="234"/>
      <c r="D126" s="231" t="s">
        <v>135</v>
      </c>
      <c r="E126" s="235" t="s">
        <v>19</v>
      </c>
      <c r="F126" s="236" t="s">
        <v>561</v>
      </c>
      <c r="G126" s="234"/>
      <c r="H126" s="237">
        <v>4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135</v>
      </c>
      <c r="AU126" s="243" t="s">
        <v>80</v>
      </c>
      <c r="AV126" s="13" t="s">
        <v>80</v>
      </c>
      <c r="AW126" s="13" t="s">
        <v>33</v>
      </c>
      <c r="AX126" s="13" t="s">
        <v>78</v>
      </c>
      <c r="AY126" s="243" t="s">
        <v>122</v>
      </c>
    </row>
    <row r="127" s="2" customFormat="1" ht="24.15" customHeight="1">
      <c r="A127" s="39"/>
      <c r="B127" s="40"/>
      <c r="C127" s="255" t="s">
        <v>193</v>
      </c>
      <c r="D127" s="255" t="s">
        <v>241</v>
      </c>
      <c r="E127" s="256" t="s">
        <v>562</v>
      </c>
      <c r="F127" s="257" t="s">
        <v>563</v>
      </c>
      <c r="G127" s="258" t="s">
        <v>342</v>
      </c>
      <c r="H127" s="259">
        <v>5</v>
      </c>
      <c r="I127" s="260"/>
      <c r="J127" s="261">
        <f>ROUND(I127*H127,2)</f>
        <v>0</v>
      </c>
      <c r="K127" s="257" t="s">
        <v>128</v>
      </c>
      <c r="L127" s="262"/>
      <c r="M127" s="263" t="s">
        <v>19</v>
      </c>
      <c r="N127" s="264" t="s">
        <v>42</v>
      </c>
      <c r="O127" s="85"/>
      <c r="P127" s="222">
        <f>O127*H127</f>
        <v>0</v>
      </c>
      <c r="Q127" s="222">
        <v>0.0077000000000000002</v>
      </c>
      <c r="R127" s="222">
        <f>Q127*H127</f>
        <v>0.0385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173</v>
      </c>
      <c r="AT127" s="224" t="s">
        <v>241</v>
      </c>
      <c r="AU127" s="224" t="s">
        <v>80</v>
      </c>
      <c r="AY127" s="18" t="s">
        <v>122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78</v>
      </c>
      <c r="BK127" s="225">
        <f>ROUND(I127*H127,2)</f>
        <v>0</v>
      </c>
      <c r="BL127" s="18" t="s">
        <v>129</v>
      </c>
      <c r="BM127" s="224" t="s">
        <v>564</v>
      </c>
    </row>
    <row r="128" s="13" customFormat="1">
      <c r="A128" s="13"/>
      <c r="B128" s="233"/>
      <c r="C128" s="234"/>
      <c r="D128" s="231" t="s">
        <v>135</v>
      </c>
      <c r="E128" s="235" t="s">
        <v>19</v>
      </c>
      <c r="F128" s="236" t="s">
        <v>565</v>
      </c>
      <c r="G128" s="234"/>
      <c r="H128" s="237">
        <v>3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135</v>
      </c>
      <c r="AU128" s="243" t="s">
        <v>80</v>
      </c>
      <c r="AV128" s="13" t="s">
        <v>80</v>
      </c>
      <c r="AW128" s="13" t="s">
        <v>33</v>
      </c>
      <c r="AX128" s="13" t="s">
        <v>71</v>
      </c>
      <c r="AY128" s="243" t="s">
        <v>122</v>
      </c>
    </row>
    <row r="129" s="13" customFormat="1">
      <c r="A129" s="13"/>
      <c r="B129" s="233"/>
      <c r="C129" s="234"/>
      <c r="D129" s="231" t="s">
        <v>135</v>
      </c>
      <c r="E129" s="235" t="s">
        <v>19</v>
      </c>
      <c r="F129" s="236" t="s">
        <v>566</v>
      </c>
      <c r="G129" s="234"/>
      <c r="H129" s="237">
        <v>2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135</v>
      </c>
      <c r="AU129" s="243" t="s">
        <v>80</v>
      </c>
      <c r="AV129" s="13" t="s">
        <v>80</v>
      </c>
      <c r="AW129" s="13" t="s">
        <v>33</v>
      </c>
      <c r="AX129" s="13" t="s">
        <v>71</v>
      </c>
      <c r="AY129" s="243" t="s">
        <v>122</v>
      </c>
    </row>
    <row r="130" s="14" customFormat="1">
      <c r="A130" s="14"/>
      <c r="B130" s="244"/>
      <c r="C130" s="245"/>
      <c r="D130" s="231" t="s">
        <v>135</v>
      </c>
      <c r="E130" s="246" t="s">
        <v>19</v>
      </c>
      <c r="F130" s="247" t="s">
        <v>144</v>
      </c>
      <c r="G130" s="245"/>
      <c r="H130" s="248">
        <v>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135</v>
      </c>
      <c r="AU130" s="254" t="s">
        <v>80</v>
      </c>
      <c r="AV130" s="14" t="s">
        <v>129</v>
      </c>
      <c r="AW130" s="14" t="s">
        <v>33</v>
      </c>
      <c r="AX130" s="14" t="s">
        <v>78</v>
      </c>
      <c r="AY130" s="254" t="s">
        <v>122</v>
      </c>
    </row>
    <row r="131" s="2" customFormat="1" ht="24.15" customHeight="1">
      <c r="A131" s="39"/>
      <c r="B131" s="40"/>
      <c r="C131" s="255" t="s">
        <v>200</v>
      </c>
      <c r="D131" s="255" t="s">
        <v>241</v>
      </c>
      <c r="E131" s="256" t="s">
        <v>567</v>
      </c>
      <c r="F131" s="257" t="s">
        <v>568</v>
      </c>
      <c r="G131" s="258" t="s">
        <v>342</v>
      </c>
      <c r="H131" s="259">
        <v>2</v>
      </c>
      <c r="I131" s="260"/>
      <c r="J131" s="261">
        <f>ROUND(I131*H131,2)</f>
        <v>0</v>
      </c>
      <c r="K131" s="257" t="s">
        <v>128</v>
      </c>
      <c r="L131" s="262"/>
      <c r="M131" s="263" t="s">
        <v>19</v>
      </c>
      <c r="N131" s="264" t="s">
        <v>42</v>
      </c>
      <c r="O131" s="85"/>
      <c r="P131" s="222">
        <f>O131*H131</f>
        <v>0</v>
      </c>
      <c r="Q131" s="222">
        <v>0.0155</v>
      </c>
      <c r="R131" s="222">
        <f>Q131*H131</f>
        <v>0.031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173</v>
      </c>
      <c r="AT131" s="224" t="s">
        <v>241</v>
      </c>
      <c r="AU131" s="224" t="s">
        <v>80</v>
      </c>
      <c r="AY131" s="18" t="s">
        <v>122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78</v>
      </c>
      <c r="BK131" s="225">
        <f>ROUND(I131*H131,2)</f>
        <v>0</v>
      </c>
      <c r="BL131" s="18" t="s">
        <v>129</v>
      </c>
      <c r="BM131" s="224" t="s">
        <v>569</v>
      </c>
    </row>
    <row r="132" s="13" customFormat="1">
      <c r="A132" s="13"/>
      <c r="B132" s="233"/>
      <c r="C132" s="234"/>
      <c r="D132" s="231" t="s">
        <v>135</v>
      </c>
      <c r="E132" s="235" t="s">
        <v>19</v>
      </c>
      <c r="F132" s="236" t="s">
        <v>570</v>
      </c>
      <c r="G132" s="234"/>
      <c r="H132" s="237">
        <v>2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135</v>
      </c>
      <c r="AU132" s="243" t="s">
        <v>80</v>
      </c>
      <c r="AV132" s="13" t="s">
        <v>80</v>
      </c>
      <c r="AW132" s="13" t="s">
        <v>33</v>
      </c>
      <c r="AX132" s="13" t="s">
        <v>78</v>
      </c>
      <c r="AY132" s="243" t="s">
        <v>122</v>
      </c>
    </row>
    <row r="133" s="2" customFormat="1" ht="24.15" customHeight="1">
      <c r="A133" s="39"/>
      <c r="B133" s="40"/>
      <c r="C133" s="255" t="s">
        <v>207</v>
      </c>
      <c r="D133" s="255" t="s">
        <v>241</v>
      </c>
      <c r="E133" s="256" t="s">
        <v>571</v>
      </c>
      <c r="F133" s="257" t="s">
        <v>572</v>
      </c>
      <c r="G133" s="258" t="s">
        <v>342</v>
      </c>
      <c r="H133" s="259">
        <v>1</v>
      </c>
      <c r="I133" s="260"/>
      <c r="J133" s="261">
        <f>ROUND(I133*H133,2)</f>
        <v>0</v>
      </c>
      <c r="K133" s="257" t="s">
        <v>128</v>
      </c>
      <c r="L133" s="262"/>
      <c r="M133" s="263" t="s">
        <v>19</v>
      </c>
      <c r="N133" s="264" t="s">
        <v>42</v>
      </c>
      <c r="O133" s="85"/>
      <c r="P133" s="222">
        <f>O133*H133</f>
        <v>0</v>
      </c>
      <c r="Q133" s="222">
        <v>0.0012999999999999999</v>
      </c>
      <c r="R133" s="222">
        <f>Q133*H133</f>
        <v>0.0012999999999999999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173</v>
      </c>
      <c r="AT133" s="224" t="s">
        <v>241</v>
      </c>
      <c r="AU133" s="224" t="s">
        <v>80</v>
      </c>
      <c r="AY133" s="18" t="s">
        <v>122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78</v>
      </c>
      <c r="BK133" s="225">
        <f>ROUND(I133*H133,2)</f>
        <v>0</v>
      </c>
      <c r="BL133" s="18" t="s">
        <v>129</v>
      </c>
      <c r="BM133" s="224" t="s">
        <v>573</v>
      </c>
    </row>
    <row r="134" s="13" customFormat="1">
      <c r="A134" s="13"/>
      <c r="B134" s="233"/>
      <c r="C134" s="234"/>
      <c r="D134" s="231" t="s">
        <v>135</v>
      </c>
      <c r="E134" s="235" t="s">
        <v>19</v>
      </c>
      <c r="F134" s="236" t="s">
        <v>574</v>
      </c>
      <c r="G134" s="234"/>
      <c r="H134" s="237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80</v>
      </c>
      <c r="AV134" s="13" t="s">
        <v>80</v>
      </c>
      <c r="AW134" s="13" t="s">
        <v>33</v>
      </c>
      <c r="AX134" s="13" t="s">
        <v>78</v>
      </c>
      <c r="AY134" s="243" t="s">
        <v>122</v>
      </c>
    </row>
    <row r="135" s="2" customFormat="1" ht="24.15" customHeight="1">
      <c r="A135" s="39"/>
      <c r="B135" s="40"/>
      <c r="C135" s="255" t="s">
        <v>213</v>
      </c>
      <c r="D135" s="255" t="s">
        <v>241</v>
      </c>
      <c r="E135" s="256" t="s">
        <v>575</v>
      </c>
      <c r="F135" s="257" t="s">
        <v>576</v>
      </c>
      <c r="G135" s="258" t="s">
        <v>342</v>
      </c>
      <c r="H135" s="259">
        <v>1</v>
      </c>
      <c r="I135" s="260"/>
      <c r="J135" s="261">
        <f>ROUND(I135*H135,2)</f>
        <v>0</v>
      </c>
      <c r="K135" s="257" t="s">
        <v>128</v>
      </c>
      <c r="L135" s="262"/>
      <c r="M135" s="263" t="s">
        <v>19</v>
      </c>
      <c r="N135" s="264" t="s">
        <v>42</v>
      </c>
      <c r="O135" s="85"/>
      <c r="P135" s="222">
        <f>O135*H135</f>
        <v>0</v>
      </c>
      <c r="Q135" s="222">
        <v>0.0025000000000000001</v>
      </c>
      <c r="R135" s="222">
        <f>Q135*H135</f>
        <v>0.0025000000000000001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173</v>
      </c>
      <c r="AT135" s="224" t="s">
        <v>241</v>
      </c>
      <c r="AU135" s="224" t="s">
        <v>80</v>
      </c>
      <c r="AY135" s="18" t="s">
        <v>122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129</v>
      </c>
      <c r="BM135" s="224" t="s">
        <v>577</v>
      </c>
    </row>
    <row r="136" s="13" customFormat="1">
      <c r="A136" s="13"/>
      <c r="B136" s="233"/>
      <c r="C136" s="234"/>
      <c r="D136" s="231" t="s">
        <v>135</v>
      </c>
      <c r="E136" s="235" t="s">
        <v>19</v>
      </c>
      <c r="F136" s="236" t="s">
        <v>578</v>
      </c>
      <c r="G136" s="234"/>
      <c r="H136" s="237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135</v>
      </c>
      <c r="AU136" s="243" t="s">
        <v>80</v>
      </c>
      <c r="AV136" s="13" t="s">
        <v>80</v>
      </c>
      <c r="AW136" s="13" t="s">
        <v>33</v>
      </c>
      <c r="AX136" s="13" t="s">
        <v>78</v>
      </c>
      <c r="AY136" s="243" t="s">
        <v>122</v>
      </c>
    </row>
    <row r="137" s="2" customFormat="1" ht="24.15" customHeight="1">
      <c r="A137" s="39"/>
      <c r="B137" s="40"/>
      <c r="C137" s="213" t="s">
        <v>8</v>
      </c>
      <c r="D137" s="213" t="s">
        <v>124</v>
      </c>
      <c r="E137" s="214" t="s">
        <v>579</v>
      </c>
      <c r="F137" s="215" t="s">
        <v>580</v>
      </c>
      <c r="G137" s="216" t="s">
        <v>342</v>
      </c>
      <c r="H137" s="217">
        <v>3</v>
      </c>
      <c r="I137" s="218"/>
      <c r="J137" s="219">
        <f>ROUND(I137*H137,2)</f>
        <v>0</v>
      </c>
      <c r="K137" s="215" t="s">
        <v>128</v>
      </c>
      <c r="L137" s="45"/>
      <c r="M137" s="220" t="s">
        <v>19</v>
      </c>
      <c r="N137" s="221" t="s">
        <v>42</v>
      </c>
      <c r="O137" s="85"/>
      <c r="P137" s="222">
        <f>O137*H137</f>
        <v>0</v>
      </c>
      <c r="Q137" s="222">
        <v>0.11275499999999999</v>
      </c>
      <c r="R137" s="222">
        <f>Q137*H137</f>
        <v>0.33826499999999998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129</v>
      </c>
      <c r="AT137" s="224" t="s">
        <v>124</v>
      </c>
      <c r="AU137" s="224" t="s">
        <v>80</v>
      </c>
      <c r="AY137" s="18" t="s">
        <v>122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78</v>
      </c>
      <c r="BK137" s="225">
        <f>ROUND(I137*H137,2)</f>
        <v>0</v>
      </c>
      <c r="BL137" s="18" t="s">
        <v>129</v>
      </c>
      <c r="BM137" s="224" t="s">
        <v>581</v>
      </c>
    </row>
    <row r="138" s="2" customFormat="1">
      <c r="A138" s="39"/>
      <c r="B138" s="40"/>
      <c r="C138" s="41"/>
      <c r="D138" s="226" t="s">
        <v>131</v>
      </c>
      <c r="E138" s="41"/>
      <c r="F138" s="227" t="s">
        <v>582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80</v>
      </c>
    </row>
    <row r="139" s="13" customFormat="1">
      <c r="A139" s="13"/>
      <c r="B139" s="233"/>
      <c r="C139" s="234"/>
      <c r="D139" s="231" t="s">
        <v>135</v>
      </c>
      <c r="E139" s="235" t="s">
        <v>19</v>
      </c>
      <c r="F139" s="236" t="s">
        <v>583</v>
      </c>
      <c r="G139" s="234"/>
      <c r="H139" s="237">
        <v>2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135</v>
      </c>
      <c r="AU139" s="243" t="s">
        <v>80</v>
      </c>
      <c r="AV139" s="13" t="s">
        <v>80</v>
      </c>
      <c r="AW139" s="13" t="s">
        <v>33</v>
      </c>
      <c r="AX139" s="13" t="s">
        <v>71</v>
      </c>
      <c r="AY139" s="243" t="s">
        <v>122</v>
      </c>
    </row>
    <row r="140" s="13" customFormat="1">
      <c r="A140" s="13"/>
      <c r="B140" s="233"/>
      <c r="C140" s="234"/>
      <c r="D140" s="231" t="s">
        <v>135</v>
      </c>
      <c r="E140" s="235" t="s">
        <v>19</v>
      </c>
      <c r="F140" s="236" t="s">
        <v>584</v>
      </c>
      <c r="G140" s="234"/>
      <c r="H140" s="237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135</v>
      </c>
      <c r="AU140" s="243" t="s">
        <v>80</v>
      </c>
      <c r="AV140" s="13" t="s">
        <v>80</v>
      </c>
      <c r="AW140" s="13" t="s">
        <v>33</v>
      </c>
      <c r="AX140" s="13" t="s">
        <v>71</v>
      </c>
      <c r="AY140" s="243" t="s">
        <v>122</v>
      </c>
    </row>
    <row r="141" s="14" customFormat="1">
      <c r="A141" s="14"/>
      <c r="B141" s="244"/>
      <c r="C141" s="245"/>
      <c r="D141" s="231" t="s">
        <v>135</v>
      </c>
      <c r="E141" s="246" t="s">
        <v>19</v>
      </c>
      <c r="F141" s="247" t="s">
        <v>144</v>
      </c>
      <c r="G141" s="245"/>
      <c r="H141" s="248">
        <v>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135</v>
      </c>
      <c r="AU141" s="254" t="s">
        <v>80</v>
      </c>
      <c r="AV141" s="14" t="s">
        <v>129</v>
      </c>
      <c r="AW141" s="14" t="s">
        <v>33</v>
      </c>
      <c r="AX141" s="14" t="s">
        <v>78</v>
      </c>
      <c r="AY141" s="254" t="s">
        <v>122</v>
      </c>
    </row>
    <row r="142" s="2" customFormat="1" ht="21.75" customHeight="1">
      <c r="A142" s="39"/>
      <c r="B142" s="40"/>
      <c r="C142" s="255" t="s">
        <v>225</v>
      </c>
      <c r="D142" s="255" t="s">
        <v>241</v>
      </c>
      <c r="E142" s="256" t="s">
        <v>585</v>
      </c>
      <c r="F142" s="257" t="s">
        <v>586</v>
      </c>
      <c r="G142" s="258" t="s">
        <v>342</v>
      </c>
      <c r="H142" s="259">
        <v>3</v>
      </c>
      <c r="I142" s="260"/>
      <c r="J142" s="261">
        <f>ROUND(I142*H142,2)</f>
        <v>0</v>
      </c>
      <c r="K142" s="257" t="s">
        <v>128</v>
      </c>
      <c r="L142" s="262"/>
      <c r="M142" s="263" t="s">
        <v>19</v>
      </c>
      <c r="N142" s="264" t="s">
        <v>42</v>
      </c>
      <c r="O142" s="85"/>
      <c r="P142" s="222">
        <f>O142*H142</f>
        <v>0</v>
      </c>
      <c r="Q142" s="222">
        <v>0.0064999999999999997</v>
      </c>
      <c r="R142" s="222">
        <f>Q142*H142</f>
        <v>0.0195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173</v>
      </c>
      <c r="AT142" s="224" t="s">
        <v>241</v>
      </c>
      <c r="AU142" s="224" t="s">
        <v>80</v>
      </c>
      <c r="AY142" s="18" t="s">
        <v>122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78</v>
      </c>
      <c r="BK142" s="225">
        <f>ROUND(I142*H142,2)</f>
        <v>0</v>
      </c>
      <c r="BL142" s="18" t="s">
        <v>129</v>
      </c>
      <c r="BM142" s="224" t="s">
        <v>587</v>
      </c>
    </row>
    <row r="143" s="2" customFormat="1" ht="16.5" customHeight="1">
      <c r="A143" s="39"/>
      <c r="B143" s="40"/>
      <c r="C143" s="255" t="s">
        <v>230</v>
      </c>
      <c r="D143" s="255" t="s">
        <v>241</v>
      </c>
      <c r="E143" s="256" t="s">
        <v>588</v>
      </c>
      <c r="F143" s="257" t="s">
        <v>589</v>
      </c>
      <c r="G143" s="258" t="s">
        <v>342</v>
      </c>
      <c r="H143" s="259">
        <v>3</v>
      </c>
      <c r="I143" s="260"/>
      <c r="J143" s="261">
        <f>ROUND(I143*H143,2)</f>
        <v>0</v>
      </c>
      <c r="K143" s="257" t="s">
        <v>590</v>
      </c>
      <c r="L143" s="262"/>
      <c r="M143" s="263" t="s">
        <v>19</v>
      </c>
      <c r="N143" s="264" t="s">
        <v>42</v>
      </c>
      <c r="O143" s="85"/>
      <c r="P143" s="222">
        <f>O143*H143</f>
        <v>0</v>
      </c>
      <c r="Q143" s="222">
        <v>0.0033</v>
      </c>
      <c r="R143" s="222">
        <f>Q143*H143</f>
        <v>0.0098999999999999991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173</v>
      </c>
      <c r="AT143" s="224" t="s">
        <v>241</v>
      </c>
      <c r="AU143" s="224" t="s">
        <v>80</v>
      </c>
      <c r="AY143" s="18" t="s">
        <v>122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78</v>
      </c>
      <c r="BK143" s="225">
        <f>ROUND(I143*H143,2)</f>
        <v>0</v>
      </c>
      <c r="BL143" s="18" t="s">
        <v>129</v>
      </c>
      <c r="BM143" s="224" t="s">
        <v>591</v>
      </c>
    </row>
    <row r="144" s="2" customFormat="1" ht="16.5" customHeight="1">
      <c r="A144" s="39"/>
      <c r="B144" s="40"/>
      <c r="C144" s="255" t="s">
        <v>235</v>
      </c>
      <c r="D144" s="255" t="s">
        <v>241</v>
      </c>
      <c r="E144" s="256" t="s">
        <v>592</v>
      </c>
      <c r="F144" s="257" t="s">
        <v>593</v>
      </c>
      <c r="G144" s="258" t="s">
        <v>342</v>
      </c>
      <c r="H144" s="259">
        <v>3</v>
      </c>
      <c r="I144" s="260"/>
      <c r="J144" s="261">
        <f>ROUND(I144*H144,2)</f>
        <v>0</v>
      </c>
      <c r="K144" s="257" t="s">
        <v>590</v>
      </c>
      <c r="L144" s="262"/>
      <c r="M144" s="263" t="s">
        <v>19</v>
      </c>
      <c r="N144" s="264" t="s">
        <v>42</v>
      </c>
      <c r="O144" s="85"/>
      <c r="P144" s="222">
        <f>O144*H144</f>
        <v>0</v>
      </c>
      <c r="Q144" s="222">
        <v>0.00014999999999999999</v>
      </c>
      <c r="R144" s="222">
        <f>Q144*H144</f>
        <v>0.00044999999999999999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173</v>
      </c>
      <c r="AT144" s="224" t="s">
        <v>241</v>
      </c>
      <c r="AU144" s="224" t="s">
        <v>80</v>
      </c>
      <c r="AY144" s="18" t="s">
        <v>122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78</v>
      </c>
      <c r="BK144" s="225">
        <f>ROUND(I144*H144,2)</f>
        <v>0</v>
      </c>
      <c r="BL144" s="18" t="s">
        <v>129</v>
      </c>
      <c r="BM144" s="224" t="s">
        <v>594</v>
      </c>
    </row>
    <row r="145" s="2" customFormat="1" ht="16.5" customHeight="1">
      <c r="A145" s="39"/>
      <c r="B145" s="40"/>
      <c r="C145" s="255" t="s">
        <v>240</v>
      </c>
      <c r="D145" s="255" t="s">
        <v>241</v>
      </c>
      <c r="E145" s="256" t="s">
        <v>595</v>
      </c>
      <c r="F145" s="257" t="s">
        <v>596</v>
      </c>
      <c r="G145" s="258" t="s">
        <v>342</v>
      </c>
      <c r="H145" s="259">
        <v>6</v>
      </c>
      <c r="I145" s="260"/>
      <c r="J145" s="261">
        <f>ROUND(I145*H145,2)</f>
        <v>0</v>
      </c>
      <c r="K145" s="257" t="s">
        <v>128</v>
      </c>
      <c r="L145" s="262"/>
      <c r="M145" s="263" t="s">
        <v>19</v>
      </c>
      <c r="N145" s="264" t="s">
        <v>42</v>
      </c>
      <c r="O145" s="85"/>
      <c r="P145" s="222">
        <f>O145*H145</f>
        <v>0</v>
      </c>
      <c r="Q145" s="222">
        <v>0.00040000000000000002</v>
      </c>
      <c r="R145" s="222">
        <f>Q145*H145</f>
        <v>0.0024000000000000002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173</v>
      </c>
      <c r="AT145" s="224" t="s">
        <v>241</v>
      </c>
      <c r="AU145" s="224" t="s">
        <v>80</v>
      </c>
      <c r="AY145" s="18" t="s">
        <v>122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78</v>
      </c>
      <c r="BK145" s="225">
        <f>ROUND(I145*H145,2)</f>
        <v>0</v>
      </c>
      <c r="BL145" s="18" t="s">
        <v>129</v>
      </c>
      <c r="BM145" s="224" t="s">
        <v>597</v>
      </c>
    </row>
    <row r="146" s="13" customFormat="1">
      <c r="A146" s="13"/>
      <c r="B146" s="233"/>
      <c r="C146" s="234"/>
      <c r="D146" s="231" t="s">
        <v>135</v>
      </c>
      <c r="E146" s="234"/>
      <c r="F146" s="236" t="s">
        <v>598</v>
      </c>
      <c r="G146" s="234"/>
      <c r="H146" s="237">
        <v>6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135</v>
      </c>
      <c r="AU146" s="243" t="s">
        <v>80</v>
      </c>
      <c r="AV146" s="13" t="s">
        <v>80</v>
      </c>
      <c r="AW146" s="13" t="s">
        <v>4</v>
      </c>
      <c r="AX146" s="13" t="s">
        <v>78</v>
      </c>
      <c r="AY146" s="243" t="s">
        <v>122</v>
      </c>
    </row>
    <row r="147" s="2" customFormat="1" ht="24.15" customHeight="1">
      <c r="A147" s="39"/>
      <c r="B147" s="40"/>
      <c r="C147" s="213" t="s">
        <v>247</v>
      </c>
      <c r="D147" s="213" t="s">
        <v>124</v>
      </c>
      <c r="E147" s="214" t="s">
        <v>599</v>
      </c>
      <c r="F147" s="215" t="s">
        <v>600</v>
      </c>
      <c r="G147" s="216" t="s">
        <v>176</v>
      </c>
      <c r="H147" s="217">
        <v>316</v>
      </c>
      <c r="I147" s="218"/>
      <c r="J147" s="219">
        <f>ROUND(I147*H147,2)</f>
        <v>0</v>
      </c>
      <c r="K147" s="215" t="s">
        <v>128</v>
      </c>
      <c r="L147" s="45"/>
      <c r="M147" s="220" t="s">
        <v>19</v>
      </c>
      <c r="N147" s="221" t="s">
        <v>42</v>
      </c>
      <c r="O147" s="85"/>
      <c r="P147" s="222">
        <f>O147*H147</f>
        <v>0</v>
      </c>
      <c r="Q147" s="222">
        <v>0.00020000000000000001</v>
      </c>
      <c r="R147" s="222">
        <f>Q147*H147</f>
        <v>0.063200000000000006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129</v>
      </c>
      <c r="AT147" s="224" t="s">
        <v>124</v>
      </c>
      <c r="AU147" s="224" t="s">
        <v>80</v>
      </c>
      <c r="AY147" s="18" t="s">
        <v>122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78</v>
      </c>
      <c r="BK147" s="225">
        <f>ROUND(I147*H147,2)</f>
        <v>0</v>
      </c>
      <c r="BL147" s="18" t="s">
        <v>129</v>
      </c>
      <c r="BM147" s="224" t="s">
        <v>601</v>
      </c>
    </row>
    <row r="148" s="2" customFormat="1">
      <c r="A148" s="39"/>
      <c r="B148" s="40"/>
      <c r="C148" s="41"/>
      <c r="D148" s="226" t="s">
        <v>131</v>
      </c>
      <c r="E148" s="41"/>
      <c r="F148" s="227" t="s">
        <v>602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80</v>
      </c>
    </row>
    <row r="149" s="13" customFormat="1">
      <c r="A149" s="13"/>
      <c r="B149" s="233"/>
      <c r="C149" s="234"/>
      <c r="D149" s="231" t="s">
        <v>135</v>
      </c>
      <c r="E149" s="235" t="s">
        <v>19</v>
      </c>
      <c r="F149" s="236" t="s">
        <v>603</v>
      </c>
      <c r="G149" s="234"/>
      <c r="H149" s="237">
        <v>316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135</v>
      </c>
      <c r="AU149" s="243" t="s">
        <v>80</v>
      </c>
      <c r="AV149" s="13" t="s">
        <v>80</v>
      </c>
      <c r="AW149" s="13" t="s">
        <v>33</v>
      </c>
      <c r="AX149" s="13" t="s">
        <v>78</v>
      </c>
      <c r="AY149" s="243" t="s">
        <v>122</v>
      </c>
    </row>
    <row r="150" s="2" customFormat="1" ht="33" customHeight="1">
      <c r="A150" s="39"/>
      <c r="B150" s="40"/>
      <c r="C150" s="213" t="s">
        <v>7</v>
      </c>
      <c r="D150" s="213" t="s">
        <v>124</v>
      </c>
      <c r="E150" s="214" t="s">
        <v>604</v>
      </c>
      <c r="F150" s="215" t="s">
        <v>605</v>
      </c>
      <c r="G150" s="216" t="s">
        <v>176</v>
      </c>
      <c r="H150" s="217">
        <v>433</v>
      </c>
      <c r="I150" s="218"/>
      <c r="J150" s="219">
        <f>ROUND(I150*H150,2)</f>
        <v>0</v>
      </c>
      <c r="K150" s="215" t="s">
        <v>128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6.7199999999999994E-05</v>
      </c>
      <c r="R150" s="222">
        <f>Q150*H150</f>
        <v>0.029097599999999998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129</v>
      </c>
      <c r="AT150" s="224" t="s">
        <v>124</v>
      </c>
      <c r="AU150" s="224" t="s">
        <v>80</v>
      </c>
      <c r="AY150" s="18" t="s">
        <v>122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78</v>
      </c>
      <c r="BK150" s="225">
        <f>ROUND(I150*H150,2)</f>
        <v>0</v>
      </c>
      <c r="BL150" s="18" t="s">
        <v>129</v>
      </c>
      <c r="BM150" s="224" t="s">
        <v>606</v>
      </c>
    </row>
    <row r="151" s="2" customFormat="1">
      <c r="A151" s="39"/>
      <c r="B151" s="40"/>
      <c r="C151" s="41"/>
      <c r="D151" s="226" t="s">
        <v>131</v>
      </c>
      <c r="E151" s="41"/>
      <c r="F151" s="227" t="s">
        <v>607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80</v>
      </c>
    </row>
    <row r="152" s="13" customFormat="1">
      <c r="A152" s="13"/>
      <c r="B152" s="233"/>
      <c r="C152" s="234"/>
      <c r="D152" s="231" t="s">
        <v>135</v>
      </c>
      <c r="E152" s="235" t="s">
        <v>19</v>
      </c>
      <c r="F152" s="236" t="s">
        <v>608</v>
      </c>
      <c r="G152" s="234"/>
      <c r="H152" s="237">
        <v>255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135</v>
      </c>
      <c r="AU152" s="243" t="s">
        <v>80</v>
      </c>
      <c r="AV152" s="13" t="s">
        <v>80</v>
      </c>
      <c r="AW152" s="13" t="s">
        <v>33</v>
      </c>
      <c r="AX152" s="13" t="s">
        <v>71</v>
      </c>
      <c r="AY152" s="243" t="s">
        <v>122</v>
      </c>
    </row>
    <row r="153" s="13" customFormat="1">
      <c r="A153" s="13"/>
      <c r="B153" s="233"/>
      <c r="C153" s="234"/>
      <c r="D153" s="231" t="s">
        <v>135</v>
      </c>
      <c r="E153" s="235" t="s">
        <v>19</v>
      </c>
      <c r="F153" s="236" t="s">
        <v>609</v>
      </c>
      <c r="G153" s="234"/>
      <c r="H153" s="237">
        <v>178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135</v>
      </c>
      <c r="AU153" s="243" t="s">
        <v>80</v>
      </c>
      <c r="AV153" s="13" t="s">
        <v>80</v>
      </c>
      <c r="AW153" s="13" t="s">
        <v>33</v>
      </c>
      <c r="AX153" s="13" t="s">
        <v>71</v>
      </c>
      <c r="AY153" s="243" t="s">
        <v>122</v>
      </c>
    </row>
    <row r="154" s="14" customFormat="1">
      <c r="A154" s="14"/>
      <c r="B154" s="244"/>
      <c r="C154" s="245"/>
      <c r="D154" s="231" t="s">
        <v>135</v>
      </c>
      <c r="E154" s="246" t="s">
        <v>19</v>
      </c>
      <c r="F154" s="247" t="s">
        <v>144</v>
      </c>
      <c r="G154" s="245"/>
      <c r="H154" s="248">
        <v>433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135</v>
      </c>
      <c r="AU154" s="254" t="s">
        <v>80</v>
      </c>
      <c r="AV154" s="14" t="s">
        <v>129</v>
      </c>
      <c r="AW154" s="14" t="s">
        <v>33</v>
      </c>
      <c r="AX154" s="14" t="s">
        <v>78</v>
      </c>
      <c r="AY154" s="254" t="s">
        <v>122</v>
      </c>
    </row>
    <row r="155" s="2" customFormat="1" ht="24.15" customHeight="1">
      <c r="A155" s="39"/>
      <c r="B155" s="40"/>
      <c r="C155" s="213" t="s">
        <v>260</v>
      </c>
      <c r="D155" s="213" t="s">
        <v>124</v>
      </c>
      <c r="E155" s="214" t="s">
        <v>610</v>
      </c>
      <c r="F155" s="215" t="s">
        <v>611</v>
      </c>
      <c r="G155" s="216" t="s">
        <v>176</v>
      </c>
      <c r="H155" s="217">
        <v>79</v>
      </c>
      <c r="I155" s="218"/>
      <c r="J155" s="219">
        <f>ROUND(I155*H155,2)</f>
        <v>0</v>
      </c>
      <c r="K155" s="215" t="s">
        <v>128</v>
      </c>
      <c r="L155" s="45"/>
      <c r="M155" s="220" t="s">
        <v>19</v>
      </c>
      <c r="N155" s="221" t="s">
        <v>42</v>
      </c>
      <c r="O155" s="85"/>
      <c r="P155" s="222">
        <f>O155*H155</f>
        <v>0</v>
      </c>
      <c r="Q155" s="222">
        <v>0.00040000000000000002</v>
      </c>
      <c r="R155" s="222">
        <f>Q155*H155</f>
        <v>0.031600000000000003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129</v>
      </c>
      <c r="AT155" s="224" t="s">
        <v>124</v>
      </c>
      <c r="AU155" s="224" t="s">
        <v>80</v>
      </c>
      <c r="AY155" s="18" t="s">
        <v>122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78</v>
      </c>
      <c r="BK155" s="225">
        <f>ROUND(I155*H155,2)</f>
        <v>0</v>
      </c>
      <c r="BL155" s="18" t="s">
        <v>129</v>
      </c>
      <c r="BM155" s="224" t="s">
        <v>612</v>
      </c>
    </row>
    <row r="156" s="2" customFormat="1">
      <c r="A156" s="39"/>
      <c r="B156" s="40"/>
      <c r="C156" s="41"/>
      <c r="D156" s="226" t="s">
        <v>131</v>
      </c>
      <c r="E156" s="41"/>
      <c r="F156" s="227" t="s">
        <v>613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80</v>
      </c>
    </row>
    <row r="157" s="13" customFormat="1">
      <c r="A157" s="13"/>
      <c r="B157" s="233"/>
      <c r="C157" s="234"/>
      <c r="D157" s="231" t="s">
        <v>135</v>
      </c>
      <c r="E157" s="235" t="s">
        <v>19</v>
      </c>
      <c r="F157" s="236" t="s">
        <v>614</v>
      </c>
      <c r="G157" s="234"/>
      <c r="H157" s="237">
        <v>79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135</v>
      </c>
      <c r="AU157" s="243" t="s">
        <v>80</v>
      </c>
      <c r="AV157" s="13" t="s">
        <v>80</v>
      </c>
      <c r="AW157" s="13" t="s">
        <v>33</v>
      </c>
      <c r="AX157" s="13" t="s">
        <v>78</v>
      </c>
      <c r="AY157" s="243" t="s">
        <v>122</v>
      </c>
    </row>
    <row r="158" s="2" customFormat="1" ht="33" customHeight="1">
      <c r="A158" s="39"/>
      <c r="B158" s="40"/>
      <c r="C158" s="213" t="s">
        <v>265</v>
      </c>
      <c r="D158" s="213" t="s">
        <v>124</v>
      </c>
      <c r="E158" s="214" t="s">
        <v>615</v>
      </c>
      <c r="F158" s="215" t="s">
        <v>616</v>
      </c>
      <c r="G158" s="216" t="s">
        <v>176</v>
      </c>
      <c r="H158" s="217">
        <v>52</v>
      </c>
      <c r="I158" s="218"/>
      <c r="J158" s="219">
        <f>ROUND(I158*H158,2)</f>
        <v>0</v>
      </c>
      <c r="K158" s="215" t="s">
        <v>128</v>
      </c>
      <c r="L158" s="45"/>
      <c r="M158" s="220" t="s">
        <v>19</v>
      </c>
      <c r="N158" s="221" t="s">
        <v>42</v>
      </c>
      <c r="O158" s="85"/>
      <c r="P158" s="222">
        <f>O158*H158</f>
        <v>0</v>
      </c>
      <c r="Q158" s="222">
        <v>0.00013400000000000001</v>
      </c>
      <c r="R158" s="222">
        <f>Q158*H158</f>
        <v>0.0069680000000000002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129</v>
      </c>
      <c r="AT158" s="224" t="s">
        <v>124</v>
      </c>
      <c r="AU158" s="224" t="s">
        <v>80</v>
      </c>
      <c r="AY158" s="18" t="s">
        <v>122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78</v>
      </c>
      <c r="BK158" s="225">
        <f>ROUND(I158*H158,2)</f>
        <v>0</v>
      </c>
      <c r="BL158" s="18" t="s">
        <v>129</v>
      </c>
      <c r="BM158" s="224" t="s">
        <v>617</v>
      </c>
    </row>
    <row r="159" s="2" customFormat="1">
      <c r="A159" s="39"/>
      <c r="B159" s="40"/>
      <c r="C159" s="41"/>
      <c r="D159" s="226" t="s">
        <v>131</v>
      </c>
      <c r="E159" s="41"/>
      <c r="F159" s="227" t="s">
        <v>618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80</v>
      </c>
    </row>
    <row r="160" s="13" customFormat="1">
      <c r="A160" s="13"/>
      <c r="B160" s="233"/>
      <c r="C160" s="234"/>
      <c r="D160" s="231" t="s">
        <v>135</v>
      </c>
      <c r="E160" s="235" t="s">
        <v>19</v>
      </c>
      <c r="F160" s="236" t="s">
        <v>619</v>
      </c>
      <c r="G160" s="234"/>
      <c r="H160" s="237">
        <v>52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135</v>
      </c>
      <c r="AU160" s="243" t="s">
        <v>80</v>
      </c>
      <c r="AV160" s="13" t="s">
        <v>80</v>
      </c>
      <c r="AW160" s="13" t="s">
        <v>33</v>
      </c>
      <c r="AX160" s="13" t="s">
        <v>78</v>
      </c>
      <c r="AY160" s="243" t="s">
        <v>122</v>
      </c>
    </row>
    <row r="161" s="2" customFormat="1" ht="37.8" customHeight="1">
      <c r="A161" s="39"/>
      <c r="B161" s="40"/>
      <c r="C161" s="213" t="s">
        <v>270</v>
      </c>
      <c r="D161" s="213" t="s">
        <v>124</v>
      </c>
      <c r="E161" s="214" t="s">
        <v>620</v>
      </c>
      <c r="F161" s="215" t="s">
        <v>621</v>
      </c>
      <c r="G161" s="216" t="s">
        <v>127</v>
      </c>
      <c r="H161" s="217">
        <v>45</v>
      </c>
      <c r="I161" s="218"/>
      <c r="J161" s="219">
        <f>ROUND(I161*H161,2)</f>
        <v>0</v>
      </c>
      <c r="K161" s="215" t="s">
        <v>128</v>
      </c>
      <c r="L161" s="45"/>
      <c r="M161" s="220" t="s">
        <v>19</v>
      </c>
      <c r="N161" s="221" t="s">
        <v>42</v>
      </c>
      <c r="O161" s="85"/>
      <c r="P161" s="222">
        <f>O161*H161</f>
        <v>0</v>
      </c>
      <c r="Q161" s="222">
        <v>0.0016000000000000001</v>
      </c>
      <c r="R161" s="222">
        <f>Q161*H161</f>
        <v>0.072000000000000008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129</v>
      </c>
      <c r="AT161" s="224" t="s">
        <v>124</v>
      </c>
      <c r="AU161" s="224" t="s">
        <v>80</v>
      </c>
      <c r="AY161" s="18" t="s">
        <v>122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78</v>
      </c>
      <c r="BK161" s="225">
        <f>ROUND(I161*H161,2)</f>
        <v>0</v>
      </c>
      <c r="BL161" s="18" t="s">
        <v>129</v>
      </c>
      <c r="BM161" s="224" t="s">
        <v>622</v>
      </c>
    </row>
    <row r="162" s="2" customFormat="1">
      <c r="A162" s="39"/>
      <c r="B162" s="40"/>
      <c r="C162" s="41"/>
      <c r="D162" s="226" t="s">
        <v>131</v>
      </c>
      <c r="E162" s="41"/>
      <c r="F162" s="227" t="s">
        <v>623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80</v>
      </c>
    </row>
    <row r="163" s="13" customFormat="1">
      <c r="A163" s="13"/>
      <c r="B163" s="233"/>
      <c r="C163" s="234"/>
      <c r="D163" s="231" t="s">
        <v>135</v>
      </c>
      <c r="E163" s="235" t="s">
        <v>19</v>
      </c>
      <c r="F163" s="236" t="s">
        <v>624</v>
      </c>
      <c r="G163" s="234"/>
      <c r="H163" s="237">
        <v>14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135</v>
      </c>
      <c r="AU163" s="243" t="s">
        <v>80</v>
      </c>
      <c r="AV163" s="13" t="s">
        <v>80</v>
      </c>
      <c r="AW163" s="13" t="s">
        <v>33</v>
      </c>
      <c r="AX163" s="13" t="s">
        <v>71</v>
      </c>
      <c r="AY163" s="243" t="s">
        <v>122</v>
      </c>
    </row>
    <row r="164" s="13" customFormat="1">
      <c r="A164" s="13"/>
      <c r="B164" s="233"/>
      <c r="C164" s="234"/>
      <c r="D164" s="231" t="s">
        <v>135</v>
      </c>
      <c r="E164" s="235" t="s">
        <v>19</v>
      </c>
      <c r="F164" s="236" t="s">
        <v>625</v>
      </c>
      <c r="G164" s="234"/>
      <c r="H164" s="237">
        <v>23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135</v>
      </c>
      <c r="AU164" s="243" t="s">
        <v>80</v>
      </c>
      <c r="AV164" s="13" t="s">
        <v>80</v>
      </c>
      <c r="AW164" s="13" t="s">
        <v>33</v>
      </c>
      <c r="AX164" s="13" t="s">
        <v>71</v>
      </c>
      <c r="AY164" s="243" t="s">
        <v>122</v>
      </c>
    </row>
    <row r="165" s="13" customFormat="1">
      <c r="A165" s="13"/>
      <c r="B165" s="233"/>
      <c r="C165" s="234"/>
      <c r="D165" s="231" t="s">
        <v>135</v>
      </c>
      <c r="E165" s="235" t="s">
        <v>19</v>
      </c>
      <c r="F165" s="236" t="s">
        <v>626</v>
      </c>
      <c r="G165" s="234"/>
      <c r="H165" s="237">
        <v>5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135</v>
      </c>
      <c r="AU165" s="243" t="s">
        <v>80</v>
      </c>
      <c r="AV165" s="13" t="s">
        <v>80</v>
      </c>
      <c r="AW165" s="13" t="s">
        <v>33</v>
      </c>
      <c r="AX165" s="13" t="s">
        <v>71</v>
      </c>
      <c r="AY165" s="243" t="s">
        <v>122</v>
      </c>
    </row>
    <row r="166" s="13" customFormat="1">
      <c r="A166" s="13"/>
      <c r="B166" s="233"/>
      <c r="C166" s="234"/>
      <c r="D166" s="231" t="s">
        <v>135</v>
      </c>
      <c r="E166" s="235" t="s">
        <v>19</v>
      </c>
      <c r="F166" s="236" t="s">
        <v>627</v>
      </c>
      <c r="G166" s="234"/>
      <c r="H166" s="237">
        <v>3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135</v>
      </c>
      <c r="AU166" s="243" t="s">
        <v>80</v>
      </c>
      <c r="AV166" s="13" t="s">
        <v>80</v>
      </c>
      <c r="AW166" s="13" t="s">
        <v>33</v>
      </c>
      <c r="AX166" s="13" t="s">
        <v>71</v>
      </c>
      <c r="AY166" s="243" t="s">
        <v>122</v>
      </c>
    </row>
    <row r="167" s="14" customFormat="1">
      <c r="A167" s="14"/>
      <c r="B167" s="244"/>
      <c r="C167" s="245"/>
      <c r="D167" s="231" t="s">
        <v>135</v>
      </c>
      <c r="E167" s="246" t="s">
        <v>19</v>
      </c>
      <c r="F167" s="247" t="s">
        <v>144</v>
      </c>
      <c r="G167" s="245"/>
      <c r="H167" s="248">
        <v>45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135</v>
      </c>
      <c r="AU167" s="254" t="s">
        <v>80</v>
      </c>
      <c r="AV167" s="14" t="s">
        <v>129</v>
      </c>
      <c r="AW167" s="14" t="s">
        <v>33</v>
      </c>
      <c r="AX167" s="14" t="s">
        <v>78</v>
      </c>
      <c r="AY167" s="254" t="s">
        <v>122</v>
      </c>
    </row>
    <row r="168" s="2" customFormat="1" ht="16.5" customHeight="1">
      <c r="A168" s="39"/>
      <c r="B168" s="40"/>
      <c r="C168" s="213" t="s">
        <v>276</v>
      </c>
      <c r="D168" s="213" t="s">
        <v>124</v>
      </c>
      <c r="E168" s="214" t="s">
        <v>628</v>
      </c>
      <c r="F168" s="215" t="s">
        <v>629</v>
      </c>
      <c r="G168" s="216" t="s">
        <v>196</v>
      </c>
      <c r="H168" s="217">
        <v>0.45000000000000001</v>
      </c>
      <c r="I168" s="218"/>
      <c r="J168" s="219">
        <f>ROUND(I168*H168,2)</f>
        <v>0</v>
      </c>
      <c r="K168" s="215" t="s">
        <v>128</v>
      </c>
      <c r="L168" s="45"/>
      <c r="M168" s="220" t="s">
        <v>19</v>
      </c>
      <c r="N168" s="221" t="s">
        <v>42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2</v>
      </c>
      <c r="T168" s="223">
        <f>S168*H168</f>
        <v>0.90000000000000002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129</v>
      </c>
      <c r="AT168" s="224" t="s">
        <v>124</v>
      </c>
      <c r="AU168" s="224" t="s">
        <v>80</v>
      </c>
      <c r="AY168" s="18" t="s">
        <v>122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78</v>
      </c>
      <c r="BK168" s="225">
        <f>ROUND(I168*H168,2)</f>
        <v>0</v>
      </c>
      <c r="BL168" s="18" t="s">
        <v>129</v>
      </c>
      <c r="BM168" s="224" t="s">
        <v>630</v>
      </c>
    </row>
    <row r="169" s="2" customFormat="1">
      <c r="A169" s="39"/>
      <c r="B169" s="40"/>
      <c r="C169" s="41"/>
      <c r="D169" s="226" t="s">
        <v>131</v>
      </c>
      <c r="E169" s="41"/>
      <c r="F169" s="227" t="s">
        <v>631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80</v>
      </c>
    </row>
    <row r="170" s="13" customFormat="1">
      <c r="A170" s="13"/>
      <c r="B170" s="233"/>
      <c r="C170" s="234"/>
      <c r="D170" s="231" t="s">
        <v>135</v>
      </c>
      <c r="E170" s="235" t="s">
        <v>19</v>
      </c>
      <c r="F170" s="236" t="s">
        <v>632</v>
      </c>
      <c r="G170" s="234"/>
      <c r="H170" s="237">
        <v>0.45000000000000001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135</v>
      </c>
      <c r="AU170" s="243" t="s">
        <v>80</v>
      </c>
      <c r="AV170" s="13" t="s">
        <v>80</v>
      </c>
      <c r="AW170" s="13" t="s">
        <v>33</v>
      </c>
      <c r="AX170" s="13" t="s">
        <v>78</v>
      </c>
      <c r="AY170" s="243" t="s">
        <v>122</v>
      </c>
    </row>
    <row r="171" s="2" customFormat="1" ht="55.5" customHeight="1">
      <c r="A171" s="39"/>
      <c r="B171" s="40"/>
      <c r="C171" s="213" t="s">
        <v>281</v>
      </c>
      <c r="D171" s="213" t="s">
        <v>124</v>
      </c>
      <c r="E171" s="214" t="s">
        <v>633</v>
      </c>
      <c r="F171" s="215" t="s">
        <v>634</v>
      </c>
      <c r="G171" s="216" t="s">
        <v>342</v>
      </c>
      <c r="H171" s="217">
        <v>1</v>
      </c>
      <c r="I171" s="218"/>
      <c r="J171" s="219">
        <f>ROUND(I171*H171,2)</f>
        <v>0</v>
      </c>
      <c r="K171" s="215" t="s">
        <v>128</v>
      </c>
      <c r="L171" s="45"/>
      <c r="M171" s="220" t="s">
        <v>19</v>
      </c>
      <c r="N171" s="221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0.082000000000000003</v>
      </c>
      <c r="T171" s="223">
        <f>S171*H171</f>
        <v>0.082000000000000003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129</v>
      </c>
      <c r="AT171" s="224" t="s">
        <v>124</v>
      </c>
      <c r="AU171" s="224" t="s">
        <v>80</v>
      </c>
      <c r="AY171" s="18" t="s">
        <v>122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78</v>
      </c>
      <c r="BK171" s="225">
        <f>ROUND(I171*H171,2)</f>
        <v>0</v>
      </c>
      <c r="BL171" s="18" t="s">
        <v>129</v>
      </c>
      <c r="BM171" s="224" t="s">
        <v>635</v>
      </c>
    </row>
    <row r="172" s="2" customFormat="1">
      <c r="A172" s="39"/>
      <c r="B172" s="40"/>
      <c r="C172" s="41"/>
      <c r="D172" s="226" t="s">
        <v>131</v>
      </c>
      <c r="E172" s="41"/>
      <c r="F172" s="227" t="s">
        <v>636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80</v>
      </c>
    </row>
    <row r="173" s="13" customFormat="1">
      <c r="A173" s="13"/>
      <c r="B173" s="233"/>
      <c r="C173" s="234"/>
      <c r="D173" s="231" t="s">
        <v>135</v>
      </c>
      <c r="E173" s="235" t="s">
        <v>19</v>
      </c>
      <c r="F173" s="236" t="s">
        <v>637</v>
      </c>
      <c r="G173" s="234"/>
      <c r="H173" s="237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135</v>
      </c>
      <c r="AU173" s="243" t="s">
        <v>80</v>
      </c>
      <c r="AV173" s="13" t="s">
        <v>80</v>
      </c>
      <c r="AW173" s="13" t="s">
        <v>33</v>
      </c>
      <c r="AX173" s="13" t="s">
        <v>78</v>
      </c>
      <c r="AY173" s="243" t="s">
        <v>122</v>
      </c>
    </row>
    <row r="174" s="2" customFormat="1" ht="55.5" customHeight="1">
      <c r="A174" s="39"/>
      <c r="B174" s="40"/>
      <c r="C174" s="213" t="s">
        <v>288</v>
      </c>
      <c r="D174" s="213" t="s">
        <v>124</v>
      </c>
      <c r="E174" s="214" t="s">
        <v>638</v>
      </c>
      <c r="F174" s="215" t="s">
        <v>639</v>
      </c>
      <c r="G174" s="216" t="s">
        <v>342</v>
      </c>
      <c r="H174" s="217">
        <v>5</v>
      </c>
      <c r="I174" s="218"/>
      <c r="J174" s="219">
        <f>ROUND(I174*H174,2)</f>
        <v>0</v>
      </c>
      <c r="K174" s="215" t="s">
        <v>128</v>
      </c>
      <c r="L174" s="45"/>
      <c r="M174" s="220" t="s">
        <v>19</v>
      </c>
      <c r="N174" s="221" t="s">
        <v>42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0.0040000000000000001</v>
      </c>
      <c r="T174" s="223">
        <f>S174*H174</f>
        <v>0.02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129</v>
      </c>
      <c r="AT174" s="224" t="s">
        <v>124</v>
      </c>
      <c r="AU174" s="224" t="s">
        <v>80</v>
      </c>
      <c r="AY174" s="18" t="s">
        <v>122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78</v>
      </c>
      <c r="BK174" s="225">
        <f>ROUND(I174*H174,2)</f>
        <v>0</v>
      </c>
      <c r="BL174" s="18" t="s">
        <v>129</v>
      </c>
      <c r="BM174" s="224" t="s">
        <v>640</v>
      </c>
    </row>
    <row r="175" s="2" customFormat="1">
      <c r="A175" s="39"/>
      <c r="B175" s="40"/>
      <c r="C175" s="41"/>
      <c r="D175" s="226" t="s">
        <v>131</v>
      </c>
      <c r="E175" s="41"/>
      <c r="F175" s="227" t="s">
        <v>641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80</v>
      </c>
    </row>
    <row r="176" s="13" customFormat="1">
      <c r="A176" s="13"/>
      <c r="B176" s="233"/>
      <c r="C176" s="234"/>
      <c r="D176" s="231" t="s">
        <v>135</v>
      </c>
      <c r="E176" s="235" t="s">
        <v>19</v>
      </c>
      <c r="F176" s="236" t="s">
        <v>556</v>
      </c>
      <c r="G176" s="234"/>
      <c r="H176" s="237">
        <v>3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135</v>
      </c>
      <c r="AU176" s="243" t="s">
        <v>80</v>
      </c>
      <c r="AV176" s="13" t="s">
        <v>80</v>
      </c>
      <c r="AW176" s="13" t="s">
        <v>33</v>
      </c>
      <c r="AX176" s="13" t="s">
        <v>71</v>
      </c>
      <c r="AY176" s="243" t="s">
        <v>122</v>
      </c>
    </row>
    <row r="177" s="13" customFormat="1">
      <c r="A177" s="13"/>
      <c r="B177" s="233"/>
      <c r="C177" s="234"/>
      <c r="D177" s="231" t="s">
        <v>135</v>
      </c>
      <c r="E177" s="235" t="s">
        <v>19</v>
      </c>
      <c r="F177" s="236" t="s">
        <v>642</v>
      </c>
      <c r="G177" s="234"/>
      <c r="H177" s="237">
        <v>2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135</v>
      </c>
      <c r="AU177" s="243" t="s">
        <v>80</v>
      </c>
      <c r="AV177" s="13" t="s">
        <v>80</v>
      </c>
      <c r="AW177" s="13" t="s">
        <v>33</v>
      </c>
      <c r="AX177" s="13" t="s">
        <v>71</v>
      </c>
      <c r="AY177" s="243" t="s">
        <v>122</v>
      </c>
    </row>
    <row r="178" s="14" customFormat="1">
      <c r="A178" s="14"/>
      <c r="B178" s="244"/>
      <c r="C178" s="245"/>
      <c r="D178" s="231" t="s">
        <v>135</v>
      </c>
      <c r="E178" s="246" t="s">
        <v>19</v>
      </c>
      <c r="F178" s="247" t="s">
        <v>144</v>
      </c>
      <c r="G178" s="245"/>
      <c r="H178" s="248">
        <v>5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135</v>
      </c>
      <c r="AU178" s="254" t="s">
        <v>80</v>
      </c>
      <c r="AV178" s="14" t="s">
        <v>129</v>
      </c>
      <c r="AW178" s="14" t="s">
        <v>33</v>
      </c>
      <c r="AX178" s="14" t="s">
        <v>78</v>
      </c>
      <c r="AY178" s="254" t="s">
        <v>122</v>
      </c>
    </row>
    <row r="179" s="2" customFormat="1" ht="33" customHeight="1">
      <c r="A179" s="39"/>
      <c r="B179" s="40"/>
      <c r="C179" s="213" t="s">
        <v>292</v>
      </c>
      <c r="D179" s="213" t="s">
        <v>124</v>
      </c>
      <c r="E179" s="214" t="s">
        <v>643</v>
      </c>
      <c r="F179" s="215" t="s">
        <v>644</v>
      </c>
      <c r="G179" s="216" t="s">
        <v>176</v>
      </c>
      <c r="H179" s="217">
        <v>333</v>
      </c>
      <c r="I179" s="218"/>
      <c r="J179" s="219">
        <f>ROUND(I179*H179,2)</f>
        <v>0</v>
      </c>
      <c r="K179" s="215" t="s">
        <v>128</v>
      </c>
      <c r="L179" s="45"/>
      <c r="M179" s="220" t="s">
        <v>19</v>
      </c>
      <c r="N179" s="221" t="s">
        <v>42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129</v>
      </c>
      <c r="AT179" s="224" t="s">
        <v>124</v>
      </c>
      <c r="AU179" s="224" t="s">
        <v>80</v>
      </c>
      <c r="AY179" s="18" t="s">
        <v>122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78</v>
      </c>
      <c r="BK179" s="225">
        <f>ROUND(I179*H179,2)</f>
        <v>0</v>
      </c>
      <c r="BL179" s="18" t="s">
        <v>129</v>
      </c>
      <c r="BM179" s="224" t="s">
        <v>645</v>
      </c>
    </row>
    <row r="180" s="2" customFormat="1">
      <c r="A180" s="39"/>
      <c r="B180" s="40"/>
      <c r="C180" s="41"/>
      <c r="D180" s="226" t="s">
        <v>131</v>
      </c>
      <c r="E180" s="41"/>
      <c r="F180" s="227" t="s">
        <v>646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80</v>
      </c>
    </row>
    <row r="181" s="13" customFormat="1">
      <c r="A181" s="13"/>
      <c r="B181" s="233"/>
      <c r="C181" s="234"/>
      <c r="D181" s="231" t="s">
        <v>135</v>
      </c>
      <c r="E181" s="235" t="s">
        <v>19</v>
      </c>
      <c r="F181" s="236" t="s">
        <v>647</v>
      </c>
      <c r="G181" s="234"/>
      <c r="H181" s="237">
        <v>333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135</v>
      </c>
      <c r="AU181" s="243" t="s">
        <v>80</v>
      </c>
      <c r="AV181" s="13" t="s">
        <v>80</v>
      </c>
      <c r="AW181" s="13" t="s">
        <v>33</v>
      </c>
      <c r="AX181" s="13" t="s">
        <v>78</v>
      </c>
      <c r="AY181" s="243" t="s">
        <v>122</v>
      </c>
    </row>
    <row r="182" s="2" customFormat="1" ht="24.15" customHeight="1">
      <c r="A182" s="39"/>
      <c r="B182" s="40"/>
      <c r="C182" s="213" t="s">
        <v>297</v>
      </c>
      <c r="D182" s="213" t="s">
        <v>124</v>
      </c>
      <c r="E182" s="214" t="s">
        <v>648</v>
      </c>
      <c r="F182" s="215" t="s">
        <v>649</v>
      </c>
      <c r="G182" s="216" t="s">
        <v>127</v>
      </c>
      <c r="H182" s="217">
        <v>100</v>
      </c>
      <c r="I182" s="218"/>
      <c r="J182" s="219">
        <f>ROUND(I182*H182,2)</f>
        <v>0</v>
      </c>
      <c r="K182" s="215" t="s">
        <v>128</v>
      </c>
      <c r="L182" s="45"/>
      <c r="M182" s="220" t="s">
        <v>19</v>
      </c>
      <c r="N182" s="221" t="s">
        <v>42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129</v>
      </c>
      <c r="AT182" s="224" t="s">
        <v>124</v>
      </c>
      <c r="AU182" s="224" t="s">
        <v>80</v>
      </c>
      <c r="AY182" s="18" t="s">
        <v>122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78</v>
      </c>
      <c r="BK182" s="225">
        <f>ROUND(I182*H182,2)</f>
        <v>0</v>
      </c>
      <c r="BL182" s="18" t="s">
        <v>129</v>
      </c>
      <c r="BM182" s="224" t="s">
        <v>650</v>
      </c>
    </row>
    <row r="183" s="2" customFormat="1">
      <c r="A183" s="39"/>
      <c r="B183" s="40"/>
      <c r="C183" s="41"/>
      <c r="D183" s="226" t="s">
        <v>131</v>
      </c>
      <c r="E183" s="41"/>
      <c r="F183" s="227" t="s">
        <v>651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131</v>
      </c>
      <c r="AU183" s="18" t="s">
        <v>80</v>
      </c>
    </row>
    <row r="184" s="13" customFormat="1">
      <c r="A184" s="13"/>
      <c r="B184" s="233"/>
      <c r="C184" s="234"/>
      <c r="D184" s="231" t="s">
        <v>135</v>
      </c>
      <c r="E184" s="235" t="s">
        <v>19</v>
      </c>
      <c r="F184" s="236" t="s">
        <v>652</v>
      </c>
      <c r="G184" s="234"/>
      <c r="H184" s="237">
        <v>5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135</v>
      </c>
      <c r="AU184" s="243" t="s">
        <v>80</v>
      </c>
      <c r="AV184" s="13" t="s">
        <v>80</v>
      </c>
      <c r="AW184" s="13" t="s">
        <v>33</v>
      </c>
      <c r="AX184" s="13" t="s">
        <v>71</v>
      </c>
      <c r="AY184" s="243" t="s">
        <v>122</v>
      </c>
    </row>
    <row r="185" s="13" customFormat="1">
      <c r="A185" s="13"/>
      <c r="B185" s="233"/>
      <c r="C185" s="234"/>
      <c r="D185" s="231" t="s">
        <v>135</v>
      </c>
      <c r="E185" s="235" t="s">
        <v>19</v>
      </c>
      <c r="F185" s="236" t="s">
        <v>653</v>
      </c>
      <c r="G185" s="234"/>
      <c r="H185" s="237">
        <v>95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135</v>
      </c>
      <c r="AU185" s="243" t="s">
        <v>80</v>
      </c>
      <c r="AV185" s="13" t="s">
        <v>80</v>
      </c>
      <c r="AW185" s="13" t="s">
        <v>33</v>
      </c>
      <c r="AX185" s="13" t="s">
        <v>71</v>
      </c>
      <c r="AY185" s="243" t="s">
        <v>122</v>
      </c>
    </row>
    <row r="186" s="14" customFormat="1">
      <c r="A186" s="14"/>
      <c r="B186" s="244"/>
      <c r="C186" s="245"/>
      <c r="D186" s="231" t="s">
        <v>135</v>
      </c>
      <c r="E186" s="246" t="s">
        <v>19</v>
      </c>
      <c r="F186" s="247" t="s">
        <v>144</v>
      </c>
      <c r="G186" s="245"/>
      <c r="H186" s="248">
        <v>100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135</v>
      </c>
      <c r="AU186" s="254" t="s">
        <v>80</v>
      </c>
      <c r="AV186" s="14" t="s">
        <v>129</v>
      </c>
      <c r="AW186" s="14" t="s">
        <v>33</v>
      </c>
      <c r="AX186" s="14" t="s">
        <v>78</v>
      </c>
      <c r="AY186" s="254" t="s">
        <v>122</v>
      </c>
    </row>
    <row r="187" s="12" customFormat="1" ht="22.8" customHeight="1">
      <c r="A187" s="12"/>
      <c r="B187" s="197"/>
      <c r="C187" s="198"/>
      <c r="D187" s="199" t="s">
        <v>70</v>
      </c>
      <c r="E187" s="211" t="s">
        <v>468</v>
      </c>
      <c r="F187" s="211" t="s">
        <v>469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SUM(P188:P197)</f>
        <v>0</v>
      </c>
      <c r="Q187" s="205"/>
      <c r="R187" s="206">
        <f>SUM(R188:R197)</f>
        <v>0</v>
      </c>
      <c r="S187" s="205"/>
      <c r="T187" s="207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78</v>
      </c>
      <c r="AT187" s="209" t="s">
        <v>70</v>
      </c>
      <c r="AU187" s="209" t="s">
        <v>78</v>
      </c>
      <c r="AY187" s="208" t="s">
        <v>122</v>
      </c>
      <c r="BK187" s="210">
        <f>SUM(BK188:BK197)</f>
        <v>0</v>
      </c>
    </row>
    <row r="188" s="2" customFormat="1" ht="37.8" customHeight="1">
      <c r="A188" s="39"/>
      <c r="B188" s="40"/>
      <c r="C188" s="213" t="s">
        <v>303</v>
      </c>
      <c r="D188" s="213" t="s">
        <v>124</v>
      </c>
      <c r="E188" s="214" t="s">
        <v>481</v>
      </c>
      <c r="F188" s="215" t="s">
        <v>482</v>
      </c>
      <c r="G188" s="216" t="s">
        <v>220</v>
      </c>
      <c r="H188" s="217">
        <v>1.002</v>
      </c>
      <c r="I188" s="218"/>
      <c r="J188" s="219">
        <f>ROUND(I188*H188,2)</f>
        <v>0</v>
      </c>
      <c r="K188" s="215" t="s">
        <v>128</v>
      </c>
      <c r="L188" s="45"/>
      <c r="M188" s="220" t="s">
        <v>19</v>
      </c>
      <c r="N188" s="221" t="s">
        <v>42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129</v>
      </c>
      <c r="AT188" s="224" t="s">
        <v>124</v>
      </c>
      <c r="AU188" s="224" t="s">
        <v>80</v>
      </c>
      <c r="AY188" s="18" t="s">
        <v>122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78</v>
      </c>
      <c r="BK188" s="225">
        <f>ROUND(I188*H188,2)</f>
        <v>0</v>
      </c>
      <c r="BL188" s="18" t="s">
        <v>129</v>
      </c>
      <c r="BM188" s="224" t="s">
        <v>654</v>
      </c>
    </row>
    <row r="189" s="2" customFormat="1">
      <c r="A189" s="39"/>
      <c r="B189" s="40"/>
      <c r="C189" s="41"/>
      <c r="D189" s="226" t="s">
        <v>131</v>
      </c>
      <c r="E189" s="41"/>
      <c r="F189" s="227" t="s">
        <v>484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131</v>
      </c>
      <c r="AU189" s="18" t="s">
        <v>80</v>
      </c>
    </row>
    <row r="190" s="2" customFormat="1" ht="37.8" customHeight="1">
      <c r="A190" s="39"/>
      <c r="B190" s="40"/>
      <c r="C190" s="213" t="s">
        <v>309</v>
      </c>
      <c r="D190" s="213" t="s">
        <v>124</v>
      </c>
      <c r="E190" s="214" t="s">
        <v>486</v>
      </c>
      <c r="F190" s="215" t="s">
        <v>487</v>
      </c>
      <c r="G190" s="216" t="s">
        <v>220</v>
      </c>
      <c r="H190" s="217">
        <v>9.0180000000000007</v>
      </c>
      <c r="I190" s="218"/>
      <c r="J190" s="219">
        <f>ROUND(I190*H190,2)</f>
        <v>0</v>
      </c>
      <c r="K190" s="215" t="s">
        <v>128</v>
      </c>
      <c r="L190" s="45"/>
      <c r="M190" s="220" t="s">
        <v>19</v>
      </c>
      <c r="N190" s="221" t="s">
        <v>42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129</v>
      </c>
      <c r="AT190" s="224" t="s">
        <v>124</v>
      </c>
      <c r="AU190" s="224" t="s">
        <v>80</v>
      </c>
      <c r="AY190" s="18" t="s">
        <v>122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78</v>
      </c>
      <c r="BK190" s="225">
        <f>ROUND(I190*H190,2)</f>
        <v>0</v>
      </c>
      <c r="BL190" s="18" t="s">
        <v>129</v>
      </c>
      <c r="BM190" s="224" t="s">
        <v>655</v>
      </c>
    </row>
    <row r="191" s="2" customFormat="1">
      <c r="A191" s="39"/>
      <c r="B191" s="40"/>
      <c r="C191" s="41"/>
      <c r="D191" s="226" t="s">
        <v>131</v>
      </c>
      <c r="E191" s="41"/>
      <c r="F191" s="227" t="s">
        <v>489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131</v>
      </c>
      <c r="AU191" s="18" t="s">
        <v>80</v>
      </c>
    </row>
    <row r="192" s="2" customFormat="1">
      <c r="A192" s="39"/>
      <c r="B192" s="40"/>
      <c r="C192" s="41"/>
      <c r="D192" s="231" t="s">
        <v>133</v>
      </c>
      <c r="E192" s="41"/>
      <c r="F192" s="232" t="s">
        <v>656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133</v>
      </c>
      <c r="AU192" s="18" t="s">
        <v>80</v>
      </c>
    </row>
    <row r="193" s="13" customFormat="1">
      <c r="A193" s="13"/>
      <c r="B193" s="233"/>
      <c r="C193" s="234"/>
      <c r="D193" s="231" t="s">
        <v>135</v>
      </c>
      <c r="E193" s="234"/>
      <c r="F193" s="236" t="s">
        <v>657</v>
      </c>
      <c r="G193" s="234"/>
      <c r="H193" s="237">
        <v>9.0180000000000007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135</v>
      </c>
      <c r="AU193" s="243" t="s">
        <v>80</v>
      </c>
      <c r="AV193" s="13" t="s">
        <v>80</v>
      </c>
      <c r="AW193" s="13" t="s">
        <v>4</v>
      </c>
      <c r="AX193" s="13" t="s">
        <v>78</v>
      </c>
      <c r="AY193" s="243" t="s">
        <v>122</v>
      </c>
    </row>
    <row r="194" s="2" customFormat="1" ht="24.15" customHeight="1">
      <c r="A194" s="39"/>
      <c r="B194" s="40"/>
      <c r="C194" s="213" t="s">
        <v>313</v>
      </c>
      <c r="D194" s="213" t="s">
        <v>124</v>
      </c>
      <c r="E194" s="214" t="s">
        <v>493</v>
      </c>
      <c r="F194" s="215" t="s">
        <v>494</v>
      </c>
      <c r="G194" s="216" t="s">
        <v>220</v>
      </c>
      <c r="H194" s="217">
        <v>1.002</v>
      </c>
      <c r="I194" s="218"/>
      <c r="J194" s="219">
        <f>ROUND(I194*H194,2)</f>
        <v>0</v>
      </c>
      <c r="K194" s="215" t="s">
        <v>128</v>
      </c>
      <c r="L194" s="45"/>
      <c r="M194" s="220" t="s">
        <v>19</v>
      </c>
      <c r="N194" s="221" t="s">
        <v>42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129</v>
      </c>
      <c r="AT194" s="224" t="s">
        <v>124</v>
      </c>
      <c r="AU194" s="224" t="s">
        <v>80</v>
      </c>
      <c r="AY194" s="18" t="s">
        <v>122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78</v>
      </c>
      <c r="BK194" s="225">
        <f>ROUND(I194*H194,2)</f>
        <v>0</v>
      </c>
      <c r="BL194" s="18" t="s">
        <v>129</v>
      </c>
      <c r="BM194" s="224" t="s">
        <v>658</v>
      </c>
    </row>
    <row r="195" s="2" customFormat="1">
      <c r="A195" s="39"/>
      <c r="B195" s="40"/>
      <c r="C195" s="41"/>
      <c r="D195" s="226" t="s">
        <v>131</v>
      </c>
      <c r="E195" s="41"/>
      <c r="F195" s="227" t="s">
        <v>496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80</v>
      </c>
    </row>
    <row r="196" s="2" customFormat="1" ht="49.05" customHeight="1">
      <c r="A196" s="39"/>
      <c r="B196" s="40"/>
      <c r="C196" s="213" t="s">
        <v>317</v>
      </c>
      <c r="D196" s="213" t="s">
        <v>124</v>
      </c>
      <c r="E196" s="214" t="s">
        <v>498</v>
      </c>
      <c r="F196" s="215" t="s">
        <v>499</v>
      </c>
      <c r="G196" s="216" t="s">
        <v>220</v>
      </c>
      <c r="H196" s="217">
        <v>1.002</v>
      </c>
      <c r="I196" s="218"/>
      <c r="J196" s="219">
        <f>ROUND(I196*H196,2)</f>
        <v>0</v>
      </c>
      <c r="K196" s="215" t="s">
        <v>128</v>
      </c>
      <c r="L196" s="45"/>
      <c r="M196" s="220" t="s">
        <v>19</v>
      </c>
      <c r="N196" s="221" t="s">
        <v>42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129</v>
      </c>
      <c r="AT196" s="224" t="s">
        <v>124</v>
      </c>
      <c r="AU196" s="224" t="s">
        <v>80</v>
      </c>
      <c r="AY196" s="18" t="s">
        <v>122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78</v>
      </c>
      <c r="BK196" s="225">
        <f>ROUND(I196*H196,2)</f>
        <v>0</v>
      </c>
      <c r="BL196" s="18" t="s">
        <v>129</v>
      </c>
      <c r="BM196" s="224" t="s">
        <v>659</v>
      </c>
    </row>
    <row r="197" s="2" customFormat="1">
      <c r="A197" s="39"/>
      <c r="B197" s="40"/>
      <c r="C197" s="41"/>
      <c r="D197" s="226" t="s">
        <v>131</v>
      </c>
      <c r="E197" s="41"/>
      <c r="F197" s="227" t="s">
        <v>501</v>
      </c>
      <c r="G197" s="41"/>
      <c r="H197" s="41"/>
      <c r="I197" s="228"/>
      <c r="J197" s="41"/>
      <c r="K197" s="41"/>
      <c r="L197" s="45"/>
      <c r="M197" s="265"/>
      <c r="N197" s="266"/>
      <c r="O197" s="267"/>
      <c r="P197" s="267"/>
      <c r="Q197" s="267"/>
      <c r="R197" s="267"/>
      <c r="S197" s="267"/>
      <c r="T197" s="268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131</v>
      </c>
      <c r="AU197" s="18" t="s">
        <v>80</v>
      </c>
    </row>
    <row r="198" s="2" customFormat="1" ht="6.96" customHeight="1">
      <c r="A198" s="39"/>
      <c r="B198" s="60"/>
      <c r="C198" s="61"/>
      <c r="D198" s="61"/>
      <c r="E198" s="61"/>
      <c r="F198" s="61"/>
      <c r="G198" s="61"/>
      <c r="H198" s="61"/>
      <c r="I198" s="61"/>
      <c r="J198" s="61"/>
      <c r="K198" s="61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MntDkIVaYQWqds7lxx9YUFO8PUv/bZAlqfutSRY0LE4CuprRKlOUPXiv+6lsOlNoDqBdhCj/TaWioT/RjwT/UQ==" hashValue="RFBazMcqg5qF0py0jJOtvjfwuPg6kCwzpcWSQqwMKZGdW1SWc8FIOWu4quPbWEF6ViBSqDxGnwtsAtSOsguYSA==" algorithmName="SHA-512" password="CC35"/>
  <autoFilter ref="C89:K1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4_02/129001101"/>
    <hyperlink ref="F99" r:id="rId2" display="https://podminky.urs.cz/item/CS_URS_2024_02/131213701"/>
    <hyperlink ref="F101" r:id="rId3" display="https://podminky.urs.cz/item/CS_URS_2024_02/162751117"/>
    <hyperlink ref="F104" r:id="rId4" display="https://podminky.urs.cz/item/CS_URS_2024_02/167151101"/>
    <hyperlink ref="F106" r:id="rId5" display="https://podminky.urs.cz/item/CS_URS_2024_02/171201231"/>
    <hyperlink ref="F110" r:id="rId6" display="https://podminky.urs.cz/item/CS_URS_2024_02/171251201"/>
    <hyperlink ref="F112" r:id="rId7" display="https://podminky.urs.cz/item/CS_URS_2024_02/275313611"/>
    <hyperlink ref="F116" r:id="rId8" display="https://podminky.urs.cz/item/CS_URS_2024_02/915241111"/>
    <hyperlink ref="F120" r:id="rId9" display="https://podminky.urs.cz/item/CS_URS_2024_02/914111111"/>
    <hyperlink ref="F125" r:id="rId10" display="https://podminky.urs.cz/item/CS_URS_2024_02/914111121"/>
    <hyperlink ref="F138" r:id="rId11" display="https://podminky.urs.cz/item/CS_URS_2024_02/914511113"/>
    <hyperlink ref="F148" r:id="rId12" display="https://podminky.urs.cz/item/CS_URS_2024_02/915211111"/>
    <hyperlink ref="F151" r:id="rId13" display="https://podminky.urs.cz/item/CS_URS_2024_02/915211121"/>
    <hyperlink ref="F156" r:id="rId14" display="https://podminky.urs.cz/item/CS_URS_2024_02/915221111"/>
    <hyperlink ref="F159" r:id="rId15" display="https://podminky.urs.cz/item/CS_URS_2024_02/915221121"/>
    <hyperlink ref="F162" r:id="rId16" display="https://podminky.urs.cz/item/CS_URS_2024_02/915231111"/>
    <hyperlink ref="F169" r:id="rId17" display="https://podminky.urs.cz/item/CS_URS_2024_02/961044111"/>
    <hyperlink ref="F172" r:id="rId18" display="https://podminky.urs.cz/item/CS_URS_2024_02/966006132"/>
    <hyperlink ref="F175" r:id="rId19" display="https://podminky.urs.cz/item/CS_URS_2024_02/966006211"/>
    <hyperlink ref="F180" r:id="rId20" display="https://podminky.urs.cz/item/CS_URS_2024_02/966007121"/>
    <hyperlink ref="F183" r:id="rId21" display="https://podminky.urs.cz/item/CS_URS_2024_02/966007123"/>
    <hyperlink ref="F189" r:id="rId22" display="https://podminky.urs.cz/item/CS_URS_2024_02/997221551"/>
    <hyperlink ref="F191" r:id="rId23" display="https://podminky.urs.cz/item/CS_URS_2024_02/997221559"/>
    <hyperlink ref="F195" r:id="rId24" display="https://podminky.urs.cz/item/CS_URS_2024_02/997221611"/>
    <hyperlink ref="F197" r:id="rId25" display="https://podminky.urs.cz/item/CS_URS_2024_02/9970138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Řešení cykl.dopravy v úseku přejezd a přechod u ul.Staré přes ul.Opavskou – přechod a přejezd u ul.Mikulášské_1.etapa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92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660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26. 8. 2024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8"/>
      <c r="B27" s="149"/>
      <c r="C27" s="148"/>
      <c r="D27" s="148"/>
      <c r="E27" s="150" t="s">
        <v>36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ROUND(J87,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ROUND((SUM(BE87:BE142)),  2)</f>
        <v>0</v>
      </c>
      <c r="G33" s="39"/>
      <c r="H33" s="39"/>
      <c r="I33" s="158">
        <v>0.20999999999999999</v>
      </c>
      <c r="J33" s="157">
        <f>ROUND(((SUM(BE87:BE142))*I33),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ROUND((SUM(BF87:BF142)),  2)</f>
        <v>0</v>
      </c>
      <c r="G34" s="39"/>
      <c r="H34" s="39"/>
      <c r="I34" s="158">
        <v>0.14999999999999999</v>
      </c>
      <c r="J34" s="157">
        <f>ROUND(((SUM(BF87:BF142))*I34),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ROUND((SUM(BG87:BG142)),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ROUND((SUM(BH87:BH142)),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ROUND((SUM(BI87:BI142)),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0" t="str">
        <f>E7</f>
        <v>Řešení cykl.dopravy v úseku přejezd a přechod u ul.Staré přes ul.Opavskou – přechod a přejezd u ul.Mikulášské_1.etapa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ul. Stará,ul. Opavská</v>
      </c>
      <c r="G52" s="41"/>
      <c r="H52" s="41"/>
      <c r="I52" s="33" t="s">
        <v>23</v>
      </c>
      <c r="J52" s="73" t="str">
        <f>IF(J12="","",J12)</f>
        <v>26. 8. 2024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Krnov, Hlavní náměstí 96/1, 794 01 Krnov</v>
      </c>
      <c r="G54" s="41"/>
      <c r="H54" s="41"/>
      <c r="I54" s="33" t="s">
        <v>31</v>
      </c>
      <c r="J54" s="37" t="str">
        <f>E21</f>
        <v>PUDIS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PUDIS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97</v>
      </c>
      <c r="D57" s="172"/>
      <c r="E57" s="172"/>
      <c r="F57" s="172"/>
      <c r="G57" s="172"/>
      <c r="H57" s="172"/>
      <c r="I57" s="172"/>
      <c r="J57" s="173" t="s">
        <v>98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75"/>
      <c r="C60" s="176"/>
      <c r="D60" s="177" t="s">
        <v>100</v>
      </c>
      <c r="E60" s="178"/>
      <c r="F60" s="178"/>
      <c r="G60" s="178"/>
      <c r="H60" s="178"/>
      <c r="I60" s="178"/>
      <c r="J60" s="179">
        <f>J88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101</v>
      </c>
      <c r="E61" s="183"/>
      <c r="F61" s="183"/>
      <c r="G61" s="183"/>
      <c r="H61" s="183"/>
      <c r="I61" s="183"/>
      <c r="J61" s="184">
        <f>J89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104</v>
      </c>
      <c r="E62" s="183"/>
      <c r="F62" s="183"/>
      <c r="G62" s="183"/>
      <c r="H62" s="183"/>
      <c r="I62" s="183"/>
      <c r="J62" s="184">
        <f>J95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5"/>
      <c r="C63" s="176"/>
      <c r="D63" s="177" t="s">
        <v>660</v>
      </c>
      <c r="E63" s="178"/>
      <c r="F63" s="178"/>
      <c r="G63" s="178"/>
      <c r="H63" s="178"/>
      <c r="I63" s="178"/>
      <c r="J63" s="179">
        <f>J100</f>
        <v>0</v>
      </c>
      <c r="K63" s="176"/>
      <c r="L63" s="18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1"/>
      <c r="C64" s="126"/>
      <c r="D64" s="182" t="s">
        <v>661</v>
      </c>
      <c r="E64" s="183"/>
      <c r="F64" s="183"/>
      <c r="G64" s="183"/>
      <c r="H64" s="183"/>
      <c r="I64" s="183"/>
      <c r="J64" s="184">
        <f>J101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662</v>
      </c>
      <c r="E65" s="183"/>
      <c r="F65" s="183"/>
      <c r="G65" s="183"/>
      <c r="H65" s="183"/>
      <c r="I65" s="183"/>
      <c r="J65" s="184">
        <f>J118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663</v>
      </c>
      <c r="E66" s="183"/>
      <c r="F66" s="183"/>
      <c r="G66" s="183"/>
      <c r="H66" s="183"/>
      <c r="I66" s="183"/>
      <c r="J66" s="184">
        <f>J120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664</v>
      </c>
      <c r="E67" s="183"/>
      <c r="F67" s="183"/>
      <c r="G67" s="183"/>
      <c r="H67" s="183"/>
      <c r="I67" s="183"/>
      <c r="J67" s="184">
        <f>J138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107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70" t="str">
        <f>E7</f>
        <v>Řešení cykl.dopravy v úseku přejezd a přechod u ul.Staré přes ul.Opavskou – přechod a přejezd u ul.Mikulášské_1.etapa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92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VRN - Vedlejší rozpočtové náklady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ul. Stará,ul. Opavská</v>
      </c>
      <c r="G81" s="41"/>
      <c r="H81" s="41"/>
      <c r="I81" s="33" t="s">
        <v>23</v>
      </c>
      <c r="J81" s="73" t="str">
        <f>IF(J12="","",J12)</f>
        <v>26. 8. 2024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Krnov, Hlavní náměstí 96/1, 794 01 Krnov</v>
      </c>
      <c r="G83" s="41"/>
      <c r="H83" s="41"/>
      <c r="I83" s="33" t="s">
        <v>31</v>
      </c>
      <c r="J83" s="37" t="str">
        <f>E21</f>
        <v>PUDIS a.s.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PUDIS a.s.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108</v>
      </c>
      <c r="D86" s="189" t="s">
        <v>56</v>
      </c>
      <c r="E86" s="189" t="s">
        <v>52</v>
      </c>
      <c r="F86" s="189" t="s">
        <v>53</v>
      </c>
      <c r="G86" s="189" t="s">
        <v>109</v>
      </c>
      <c r="H86" s="189" t="s">
        <v>110</v>
      </c>
      <c r="I86" s="189" t="s">
        <v>111</v>
      </c>
      <c r="J86" s="189" t="s">
        <v>98</v>
      </c>
      <c r="K86" s="190" t="s">
        <v>112</v>
      </c>
      <c r="L86" s="191"/>
      <c r="M86" s="93" t="s">
        <v>19</v>
      </c>
      <c r="N86" s="94" t="s">
        <v>41</v>
      </c>
      <c r="O86" s="94" t="s">
        <v>113</v>
      </c>
      <c r="P86" s="94" t="s">
        <v>114</v>
      </c>
      <c r="Q86" s="94" t="s">
        <v>115</v>
      </c>
      <c r="R86" s="94" t="s">
        <v>116</v>
      </c>
      <c r="S86" s="94" t="s">
        <v>117</v>
      </c>
      <c r="T86" s="95" t="s">
        <v>118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119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P88+P100</f>
        <v>0</v>
      </c>
      <c r="Q87" s="97"/>
      <c r="R87" s="194">
        <f>R88+R100</f>
        <v>0.052060000000000002</v>
      </c>
      <c r="S87" s="97"/>
      <c r="T87" s="195">
        <f>T88+T100</f>
        <v>12.5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99</v>
      </c>
      <c r="BK87" s="196">
        <f>BK88+BK100</f>
        <v>0</v>
      </c>
    </row>
    <row r="88" s="12" customFormat="1" ht="25.92" customHeight="1">
      <c r="A88" s="12"/>
      <c r="B88" s="197"/>
      <c r="C88" s="198"/>
      <c r="D88" s="199" t="s">
        <v>70</v>
      </c>
      <c r="E88" s="200" t="s">
        <v>120</v>
      </c>
      <c r="F88" s="200" t="s">
        <v>121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P89+P95</f>
        <v>0</v>
      </c>
      <c r="Q88" s="205"/>
      <c r="R88" s="206">
        <f>R89+R95</f>
        <v>0.052060000000000002</v>
      </c>
      <c r="S88" s="205"/>
      <c r="T88" s="207">
        <f>T89+T95</f>
        <v>12.5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78</v>
      </c>
      <c r="AT88" s="209" t="s">
        <v>70</v>
      </c>
      <c r="AU88" s="209" t="s">
        <v>71</v>
      </c>
      <c r="AY88" s="208" t="s">
        <v>122</v>
      </c>
      <c r="BK88" s="210">
        <f>BK89+BK95</f>
        <v>0</v>
      </c>
    </row>
    <row r="89" s="12" customFormat="1" ht="22.8" customHeight="1">
      <c r="A89" s="12"/>
      <c r="B89" s="197"/>
      <c r="C89" s="198"/>
      <c r="D89" s="199" t="s">
        <v>70</v>
      </c>
      <c r="E89" s="211" t="s">
        <v>78</v>
      </c>
      <c r="F89" s="211" t="s">
        <v>123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SUM(P90:P94)</f>
        <v>0</v>
      </c>
      <c r="Q89" s="205"/>
      <c r="R89" s="206">
        <f>SUM(R90:R94)</f>
        <v>0.052060000000000002</v>
      </c>
      <c r="S89" s="205"/>
      <c r="T89" s="207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78</v>
      </c>
      <c r="AY89" s="208" t="s">
        <v>122</v>
      </c>
      <c r="BK89" s="210">
        <f>SUM(BK90:BK94)</f>
        <v>0</v>
      </c>
    </row>
    <row r="90" s="2" customFormat="1" ht="37.8" customHeight="1">
      <c r="A90" s="39"/>
      <c r="B90" s="40"/>
      <c r="C90" s="213" t="s">
        <v>78</v>
      </c>
      <c r="D90" s="213" t="s">
        <v>124</v>
      </c>
      <c r="E90" s="214" t="s">
        <v>665</v>
      </c>
      <c r="F90" s="215" t="s">
        <v>666</v>
      </c>
      <c r="G90" s="216" t="s">
        <v>176</v>
      </c>
      <c r="H90" s="217">
        <v>250</v>
      </c>
      <c r="I90" s="218"/>
      <c r="J90" s="219">
        <f>ROUND(I90*H90,2)</f>
        <v>0</v>
      </c>
      <c r="K90" s="215" t="s">
        <v>128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0.00020824</v>
      </c>
      <c r="R90" s="222">
        <f>Q90*H90</f>
        <v>0.052060000000000002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129</v>
      </c>
      <c r="AT90" s="224" t="s">
        <v>124</v>
      </c>
      <c r="AU90" s="224" t="s">
        <v>80</v>
      </c>
      <c r="AY90" s="18" t="s">
        <v>122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78</v>
      </c>
      <c r="BK90" s="225">
        <f>ROUND(I90*H90,2)</f>
        <v>0</v>
      </c>
      <c r="BL90" s="18" t="s">
        <v>129</v>
      </c>
      <c r="BM90" s="224" t="s">
        <v>667</v>
      </c>
    </row>
    <row r="91" s="2" customFormat="1">
      <c r="A91" s="39"/>
      <c r="B91" s="40"/>
      <c r="C91" s="41"/>
      <c r="D91" s="226" t="s">
        <v>131</v>
      </c>
      <c r="E91" s="41"/>
      <c r="F91" s="227" t="s">
        <v>668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80</v>
      </c>
    </row>
    <row r="92" s="2" customFormat="1">
      <c r="A92" s="39"/>
      <c r="B92" s="40"/>
      <c r="C92" s="41"/>
      <c r="D92" s="231" t="s">
        <v>133</v>
      </c>
      <c r="E92" s="41"/>
      <c r="F92" s="232" t="s">
        <v>669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80</v>
      </c>
    </row>
    <row r="93" s="2" customFormat="1" ht="37.8" customHeight="1">
      <c r="A93" s="39"/>
      <c r="B93" s="40"/>
      <c r="C93" s="213" t="s">
        <v>80</v>
      </c>
      <c r="D93" s="213" t="s">
        <v>124</v>
      </c>
      <c r="E93" s="214" t="s">
        <v>670</v>
      </c>
      <c r="F93" s="215" t="s">
        <v>671</v>
      </c>
      <c r="G93" s="216" t="s">
        <v>176</v>
      </c>
      <c r="H93" s="217">
        <v>250</v>
      </c>
      <c r="I93" s="218"/>
      <c r="J93" s="219">
        <f>ROUND(I93*H93,2)</f>
        <v>0</v>
      </c>
      <c r="K93" s="215" t="s">
        <v>128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129</v>
      </c>
      <c r="AT93" s="224" t="s">
        <v>124</v>
      </c>
      <c r="AU93" s="224" t="s">
        <v>80</v>
      </c>
      <c r="AY93" s="18" t="s">
        <v>122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78</v>
      </c>
      <c r="BK93" s="225">
        <f>ROUND(I93*H93,2)</f>
        <v>0</v>
      </c>
      <c r="BL93" s="18" t="s">
        <v>129</v>
      </c>
      <c r="BM93" s="224" t="s">
        <v>672</v>
      </c>
    </row>
    <row r="94" s="2" customFormat="1">
      <c r="A94" s="39"/>
      <c r="B94" s="40"/>
      <c r="C94" s="41"/>
      <c r="D94" s="226" t="s">
        <v>131</v>
      </c>
      <c r="E94" s="41"/>
      <c r="F94" s="227" t="s">
        <v>673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131</v>
      </c>
      <c r="AU94" s="18" t="s">
        <v>80</v>
      </c>
    </row>
    <row r="95" s="12" customFormat="1" ht="22.8" customHeight="1">
      <c r="A95" s="12"/>
      <c r="B95" s="197"/>
      <c r="C95" s="198"/>
      <c r="D95" s="199" t="s">
        <v>70</v>
      </c>
      <c r="E95" s="211" t="s">
        <v>181</v>
      </c>
      <c r="F95" s="211" t="s">
        <v>360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SUM(P96:P99)</f>
        <v>0</v>
      </c>
      <c r="Q95" s="205"/>
      <c r="R95" s="206">
        <f>SUM(R96:R99)</f>
        <v>0</v>
      </c>
      <c r="S95" s="205"/>
      <c r="T95" s="207">
        <f>SUM(T96:T99)</f>
        <v>12.5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78</v>
      </c>
      <c r="AT95" s="209" t="s">
        <v>70</v>
      </c>
      <c r="AU95" s="209" t="s">
        <v>78</v>
      </c>
      <c r="AY95" s="208" t="s">
        <v>122</v>
      </c>
      <c r="BK95" s="210">
        <f>SUM(BK96:BK99)</f>
        <v>0</v>
      </c>
    </row>
    <row r="96" s="2" customFormat="1" ht="33" customHeight="1">
      <c r="A96" s="39"/>
      <c r="B96" s="40"/>
      <c r="C96" s="213" t="s">
        <v>145</v>
      </c>
      <c r="D96" s="213" t="s">
        <v>124</v>
      </c>
      <c r="E96" s="214" t="s">
        <v>674</v>
      </c>
      <c r="F96" s="215" t="s">
        <v>675</v>
      </c>
      <c r="G96" s="216" t="s">
        <v>127</v>
      </c>
      <c r="H96" s="217">
        <v>1250</v>
      </c>
      <c r="I96" s="218"/>
      <c r="J96" s="219">
        <f>ROUND(I96*H96,2)</f>
        <v>0</v>
      </c>
      <c r="K96" s="215" t="s">
        <v>128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0.01</v>
      </c>
      <c r="T96" s="223">
        <f>S96*H96</f>
        <v>12.5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129</v>
      </c>
      <c r="AT96" s="224" t="s">
        <v>124</v>
      </c>
      <c r="AU96" s="224" t="s">
        <v>80</v>
      </c>
      <c r="AY96" s="18" t="s">
        <v>122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78</v>
      </c>
      <c r="BK96" s="225">
        <f>ROUND(I96*H96,2)</f>
        <v>0</v>
      </c>
      <c r="BL96" s="18" t="s">
        <v>129</v>
      </c>
      <c r="BM96" s="224" t="s">
        <v>676</v>
      </c>
    </row>
    <row r="97" s="2" customFormat="1">
      <c r="A97" s="39"/>
      <c r="B97" s="40"/>
      <c r="C97" s="41"/>
      <c r="D97" s="226" t="s">
        <v>131</v>
      </c>
      <c r="E97" s="41"/>
      <c r="F97" s="227" t="s">
        <v>677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80</v>
      </c>
    </row>
    <row r="98" s="2" customFormat="1">
      <c r="A98" s="39"/>
      <c r="B98" s="40"/>
      <c r="C98" s="41"/>
      <c r="D98" s="231" t="s">
        <v>133</v>
      </c>
      <c r="E98" s="41"/>
      <c r="F98" s="232" t="s">
        <v>678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80</v>
      </c>
    </row>
    <row r="99" s="13" customFormat="1">
      <c r="A99" s="13"/>
      <c r="B99" s="233"/>
      <c r="C99" s="234"/>
      <c r="D99" s="231" t="s">
        <v>135</v>
      </c>
      <c r="E99" s="235" t="s">
        <v>19</v>
      </c>
      <c r="F99" s="236" t="s">
        <v>679</v>
      </c>
      <c r="G99" s="234"/>
      <c r="H99" s="237">
        <v>1250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135</v>
      </c>
      <c r="AU99" s="243" t="s">
        <v>80</v>
      </c>
      <c r="AV99" s="13" t="s">
        <v>80</v>
      </c>
      <c r="AW99" s="13" t="s">
        <v>33</v>
      </c>
      <c r="AX99" s="13" t="s">
        <v>78</v>
      </c>
      <c r="AY99" s="243" t="s">
        <v>122</v>
      </c>
    </row>
    <row r="100" s="12" customFormat="1" ht="25.92" customHeight="1">
      <c r="A100" s="12"/>
      <c r="B100" s="197"/>
      <c r="C100" s="198"/>
      <c r="D100" s="199" t="s">
        <v>70</v>
      </c>
      <c r="E100" s="200" t="s">
        <v>88</v>
      </c>
      <c r="F100" s="200" t="s">
        <v>89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P101+P118+P120+P138</f>
        <v>0</v>
      </c>
      <c r="Q100" s="205"/>
      <c r="R100" s="206">
        <f>R101+R118+R120+R138</f>
        <v>0</v>
      </c>
      <c r="S100" s="205"/>
      <c r="T100" s="207">
        <f>T101+T118+T120+T138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155</v>
      </c>
      <c r="AT100" s="209" t="s">
        <v>70</v>
      </c>
      <c r="AU100" s="209" t="s">
        <v>71</v>
      </c>
      <c r="AY100" s="208" t="s">
        <v>122</v>
      </c>
      <c r="BK100" s="210">
        <f>BK101+BK118+BK120+BK138</f>
        <v>0</v>
      </c>
    </row>
    <row r="101" s="12" customFormat="1" ht="22.8" customHeight="1">
      <c r="A101" s="12"/>
      <c r="B101" s="197"/>
      <c r="C101" s="198"/>
      <c r="D101" s="199" t="s">
        <v>70</v>
      </c>
      <c r="E101" s="211" t="s">
        <v>680</v>
      </c>
      <c r="F101" s="211" t="s">
        <v>681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SUM(P102:P117)</f>
        <v>0</v>
      </c>
      <c r="Q101" s="205"/>
      <c r="R101" s="206">
        <f>SUM(R102:R117)</f>
        <v>0</v>
      </c>
      <c r="S101" s="205"/>
      <c r="T101" s="207">
        <f>SUM(T102:T117)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155</v>
      </c>
      <c r="AT101" s="209" t="s">
        <v>70</v>
      </c>
      <c r="AU101" s="209" t="s">
        <v>78</v>
      </c>
      <c r="AY101" s="208" t="s">
        <v>122</v>
      </c>
      <c r="BK101" s="210">
        <f>SUM(BK102:BK117)</f>
        <v>0</v>
      </c>
    </row>
    <row r="102" s="2" customFormat="1" ht="24.15" customHeight="1">
      <c r="A102" s="39"/>
      <c r="B102" s="40"/>
      <c r="C102" s="213" t="s">
        <v>129</v>
      </c>
      <c r="D102" s="213" t="s">
        <v>124</v>
      </c>
      <c r="E102" s="214" t="s">
        <v>682</v>
      </c>
      <c r="F102" s="215" t="s">
        <v>683</v>
      </c>
      <c r="G102" s="216" t="s">
        <v>684</v>
      </c>
      <c r="H102" s="217">
        <v>1</v>
      </c>
      <c r="I102" s="218"/>
      <c r="J102" s="219">
        <f>ROUND(I102*H102,2)</f>
        <v>0</v>
      </c>
      <c r="K102" s="215" t="s">
        <v>284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685</v>
      </c>
      <c r="AT102" s="224" t="s">
        <v>124</v>
      </c>
      <c r="AU102" s="224" t="s">
        <v>80</v>
      </c>
      <c r="AY102" s="18" t="s">
        <v>122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78</v>
      </c>
      <c r="BK102" s="225">
        <f>ROUND(I102*H102,2)</f>
        <v>0</v>
      </c>
      <c r="BL102" s="18" t="s">
        <v>685</v>
      </c>
      <c r="BM102" s="224" t="s">
        <v>686</v>
      </c>
    </row>
    <row r="103" s="2" customFormat="1">
      <c r="A103" s="39"/>
      <c r="B103" s="40"/>
      <c r="C103" s="41"/>
      <c r="D103" s="231" t="s">
        <v>133</v>
      </c>
      <c r="E103" s="41"/>
      <c r="F103" s="232" t="s">
        <v>687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80</v>
      </c>
    </row>
    <row r="104" s="2" customFormat="1" ht="24.15" customHeight="1">
      <c r="A104" s="39"/>
      <c r="B104" s="40"/>
      <c r="C104" s="213" t="s">
        <v>155</v>
      </c>
      <c r="D104" s="213" t="s">
        <v>124</v>
      </c>
      <c r="E104" s="214" t="s">
        <v>688</v>
      </c>
      <c r="F104" s="215" t="s">
        <v>689</v>
      </c>
      <c r="G104" s="216" t="s">
        <v>684</v>
      </c>
      <c r="H104" s="217">
        <v>1</v>
      </c>
      <c r="I104" s="218"/>
      <c r="J104" s="219">
        <f>ROUND(I104*H104,2)</f>
        <v>0</v>
      </c>
      <c r="K104" s="215" t="s">
        <v>284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685</v>
      </c>
      <c r="AT104" s="224" t="s">
        <v>124</v>
      </c>
      <c r="AU104" s="224" t="s">
        <v>80</v>
      </c>
      <c r="AY104" s="18" t="s">
        <v>122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78</v>
      </c>
      <c r="BK104" s="225">
        <f>ROUND(I104*H104,2)</f>
        <v>0</v>
      </c>
      <c r="BL104" s="18" t="s">
        <v>685</v>
      </c>
      <c r="BM104" s="224" t="s">
        <v>690</v>
      </c>
    </row>
    <row r="105" s="2" customFormat="1" ht="24.15" customHeight="1">
      <c r="A105" s="39"/>
      <c r="B105" s="40"/>
      <c r="C105" s="213" t="s">
        <v>160</v>
      </c>
      <c r="D105" s="213" t="s">
        <v>124</v>
      </c>
      <c r="E105" s="214" t="s">
        <v>691</v>
      </c>
      <c r="F105" s="215" t="s">
        <v>692</v>
      </c>
      <c r="G105" s="216" t="s">
        <v>684</v>
      </c>
      <c r="H105" s="217">
        <v>1</v>
      </c>
      <c r="I105" s="218"/>
      <c r="J105" s="219">
        <f>ROUND(I105*H105,2)</f>
        <v>0</v>
      </c>
      <c r="K105" s="215" t="s">
        <v>284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685</v>
      </c>
      <c r="AT105" s="224" t="s">
        <v>124</v>
      </c>
      <c r="AU105" s="224" t="s">
        <v>80</v>
      </c>
      <c r="AY105" s="18" t="s">
        <v>122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685</v>
      </c>
      <c r="BM105" s="224" t="s">
        <v>693</v>
      </c>
    </row>
    <row r="106" s="2" customFormat="1" ht="24.15" customHeight="1">
      <c r="A106" s="39"/>
      <c r="B106" s="40"/>
      <c r="C106" s="213" t="s">
        <v>166</v>
      </c>
      <c r="D106" s="213" t="s">
        <v>124</v>
      </c>
      <c r="E106" s="214" t="s">
        <v>694</v>
      </c>
      <c r="F106" s="215" t="s">
        <v>695</v>
      </c>
      <c r="G106" s="216" t="s">
        <v>684</v>
      </c>
      <c r="H106" s="217">
        <v>1</v>
      </c>
      <c r="I106" s="218"/>
      <c r="J106" s="219">
        <f>ROUND(I106*H106,2)</f>
        <v>0</v>
      </c>
      <c r="K106" s="215" t="s">
        <v>284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685</v>
      </c>
      <c r="AT106" s="224" t="s">
        <v>124</v>
      </c>
      <c r="AU106" s="224" t="s">
        <v>80</v>
      </c>
      <c r="AY106" s="18" t="s">
        <v>122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78</v>
      </c>
      <c r="BK106" s="225">
        <f>ROUND(I106*H106,2)</f>
        <v>0</v>
      </c>
      <c r="BL106" s="18" t="s">
        <v>685</v>
      </c>
      <c r="BM106" s="224" t="s">
        <v>696</v>
      </c>
    </row>
    <row r="107" s="2" customFormat="1">
      <c r="A107" s="39"/>
      <c r="B107" s="40"/>
      <c r="C107" s="41"/>
      <c r="D107" s="231" t="s">
        <v>133</v>
      </c>
      <c r="E107" s="41"/>
      <c r="F107" s="232" t="s">
        <v>697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80</v>
      </c>
    </row>
    <row r="108" s="2" customFormat="1" ht="24.15" customHeight="1">
      <c r="A108" s="39"/>
      <c r="B108" s="40"/>
      <c r="C108" s="213" t="s">
        <v>173</v>
      </c>
      <c r="D108" s="213" t="s">
        <v>124</v>
      </c>
      <c r="E108" s="214" t="s">
        <v>698</v>
      </c>
      <c r="F108" s="215" t="s">
        <v>699</v>
      </c>
      <c r="G108" s="216" t="s">
        <v>684</v>
      </c>
      <c r="H108" s="217">
        <v>1</v>
      </c>
      <c r="I108" s="218"/>
      <c r="J108" s="219">
        <f>ROUND(I108*H108,2)</f>
        <v>0</v>
      </c>
      <c r="K108" s="215" t="s">
        <v>284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685</v>
      </c>
      <c r="AT108" s="224" t="s">
        <v>124</v>
      </c>
      <c r="AU108" s="224" t="s">
        <v>80</v>
      </c>
      <c r="AY108" s="18" t="s">
        <v>122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78</v>
      </c>
      <c r="BK108" s="225">
        <f>ROUND(I108*H108,2)</f>
        <v>0</v>
      </c>
      <c r="BL108" s="18" t="s">
        <v>685</v>
      </c>
      <c r="BM108" s="224" t="s">
        <v>700</v>
      </c>
    </row>
    <row r="109" s="2" customFormat="1">
      <c r="A109" s="39"/>
      <c r="B109" s="40"/>
      <c r="C109" s="41"/>
      <c r="D109" s="231" t="s">
        <v>133</v>
      </c>
      <c r="E109" s="41"/>
      <c r="F109" s="232" t="s">
        <v>701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80</v>
      </c>
    </row>
    <row r="110" s="2" customFormat="1" ht="24.15" customHeight="1">
      <c r="A110" s="39"/>
      <c r="B110" s="40"/>
      <c r="C110" s="213" t="s">
        <v>181</v>
      </c>
      <c r="D110" s="213" t="s">
        <v>124</v>
      </c>
      <c r="E110" s="214" t="s">
        <v>702</v>
      </c>
      <c r="F110" s="215" t="s">
        <v>703</v>
      </c>
      <c r="G110" s="216" t="s">
        <v>684</v>
      </c>
      <c r="H110" s="217">
        <v>1</v>
      </c>
      <c r="I110" s="218"/>
      <c r="J110" s="219">
        <f>ROUND(I110*H110,2)</f>
        <v>0</v>
      </c>
      <c r="K110" s="215" t="s">
        <v>284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685</v>
      </c>
      <c r="AT110" s="224" t="s">
        <v>124</v>
      </c>
      <c r="AU110" s="224" t="s">
        <v>80</v>
      </c>
      <c r="AY110" s="18" t="s">
        <v>122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685</v>
      </c>
      <c r="BM110" s="224" t="s">
        <v>704</v>
      </c>
    </row>
    <row r="111" s="2" customFormat="1" ht="24.15" customHeight="1">
      <c r="A111" s="39"/>
      <c r="B111" s="40"/>
      <c r="C111" s="213" t="s">
        <v>187</v>
      </c>
      <c r="D111" s="213" t="s">
        <v>124</v>
      </c>
      <c r="E111" s="214" t="s">
        <v>705</v>
      </c>
      <c r="F111" s="215" t="s">
        <v>706</v>
      </c>
      <c r="G111" s="216" t="s">
        <v>684</v>
      </c>
      <c r="H111" s="217">
        <v>1</v>
      </c>
      <c r="I111" s="218"/>
      <c r="J111" s="219">
        <f>ROUND(I111*H111,2)</f>
        <v>0</v>
      </c>
      <c r="K111" s="215" t="s">
        <v>284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685</v>
      </c>
      <c r="AT111" s="224" t="s">
        <v>124</v>
      </c>
      <c r="AU111" s="224" t="s">
        <v>80</v>
      </c>
      <c r="AY111" s="18" t="s">
        <v>122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685</v>
      </c>
      <c r="BM111" s="224" t="s">
        <v>707</v>
      </c>
    </row>
    <row r="112" s="2" customFormat="1">
      <c r="A112" s="39"/>
      <c r="B112" s="40"/>
      <c r="C112" s="41"/>
      <c r="D112" s="231" t="s">
        <v>133</v>
      </c>
      <c r="E112" s="41"/>
      <c r="F112" s="232" t="s">
        <v>701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80</v>
      </c>
    </row>
    <row r="113" s="2" customFormat="1">
      <c r="A113" s="39"/>
      <c r="B113" s="40"/>
      <c r="C113" s="213" t="s">
        <v>193</v>
      </c>
      <c r="D113" s="213" t="s">
        <v>124</v>
      </c>
      <c r="E113" s="214" t="s">
        <v>708</v>
      </c>
      <c r="F113" s="215" t="s">
        <v>709</v>
      </c>
      <c r="G113" s="216" t="s">
        <v>684</v>
      </c>
      <c r="H113" s="217">
        <v>1</v>
      </c>
      <c r="I113" s="218"/>
      <c r="J113" s="219">
        <f>ROUND(I113*H113,2)</f>
        <v>0</v>
      </c>
      <c r="K113" s="215" t="s">
        <v>284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685</v>
      </c>
      <c r="AT113" s="224" t="s">
        <v>124</v>
      </c>
      <c r="AU113" s="224" t="s">
        <v>80</v>
      </c>
      <c r="AY113" s="18" t="s">
        <v>122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78</v>
      </c>
      <c r="BK113" s="225">
        <f>ROUND(I113*H113,2)</f>
        <v>0</v>
      </c>
      <c r="BL113" s="18" t="s">
        <v>685</v>
      </c>
      <c r="BM113" s="224" t="s">
        <v>710</v>
      </c>
    </row>
    <row r="114" s="2" customFormat="1" ht="37.8" customHeight="1">
      <c r="A114" s="39"/>
      <c r="B114" s="40"/>
      <c r="C114" s="213" t="s">
        <v>200</v>
      </c>
      <c r="D114" s="213" t="s">
        <v>124</v>
      </c>
      <c r="E114" s="214" t="s">
        <v>711</v>
      </c>
      <c r="F114" s="215" t="s">
        <v>712</v>
      </c>
      <c r="G114" s="216" t="s">
        <v>684</v>
      </c>
      <c r="H114" s="217">
        <v>1</v>
      </c>
      <c r="I114" s="218"/>
      <c r="J114" s="219">
        <f>ROUND(I114*H114,2)</f>
        <v>0</v>
      </c>
      <c r="K114" s="215" t="s">
        <v>284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685</v>
      </c>
      <c r="AT114" s="224" t="s">
        <v>124</v>
      </c>
      <c r="AU114" s="224" t="s">
        <v>80</v>
      </c>
      <c r="AY114" s="18" t="s">
        <v>122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685</v>
      </c>
      <c r="BM114" s="224" t="s">
        <v>713</v>
      </c>
    </row>
    <row r="115" s="2" customFormat="1" ht="24.15" customHeight="1">
      <c r="A115" s="39"/>
      <c r="B115" s="40"/>
      <c r="C115" s="213" t="s">
        <v>207</v>
      </c>
      <c r="D115" s="213" t="s">
        <v>124</v>
      </c>
      <c r="E115" s="214" t="s">
        <v>714</v>
      </c>
      <c r="F115" s="215" t="s">
        <v>715</v>
      </c>
      <c r="G115" s="216" t="s">
        <v>684</v>
      </c>
      <c r="H115" s="217">
        <v>1</v>
      </c>
      <c r="I115" s="218"/>
      <c r="J115" s="219">
        <f>ROUND(I115*H115,2)</f>
        <v>0</v>
      </c>
      <c r="K115" s="215" t="s">
        <v>284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685</v>
      </c>
      <c r="AT115" s="224" t="s">
        <v>124</v>
      </c>
      <c r="AU115" s="224" t="s">
        <v>80</v>
      </c>
      <c r="AY115" s="18" t="s">
        <v>122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685</v>
      </c>
      <c r="BM115" s="224" t="s">
        <v>716</v>
      </c>
    </row>
    <row r="116" s="2" customFormat="1">
      <c r="A116" s="39"/>
      <c r="B116" s="40"/>
      <c r="C116" s="41"/>
      <c r="D116" s="231" t="s">
        <v>133</v>
      </c>
      <c r="E116" s="41"/>
      <c r="F116" s="232" t="s">
        <v>717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80</v>
      </c>
    </row>
    <row r="117" s="2" customFormat="1" ht="24.15" customHeight="1">
      <c r="A117" s="39"/>
      <c r="B117" s="40"/>
      <c r="C117" s="213" t="s">
        <v>213</v>
      </c>
      <c r="D117" s="213" t="s">
        <v>124</v>
      </c>
      <c r="E117" s="214" t="s">
        <v>718</v>
      </c>
      <c r="F117" s="215" t="s">
        <v>719</v>
      </c>
      <c r="G117" s="216" t="s">
        <v>684</v>
      </c>
      <c r="H117" s="217">
        <v>1</v>
      </c>
      <c r="I117" s="218"/>
      <c r="J117" s="219">
        <f>ROUND(I117*H117,2)</f>
        <v>0</v>
      </c>
      <c r="K117" s="215" t="s">
        <v>284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685</v>
      </c>
      <c r="AT117" s="224" t="s">
        <v>124</v>
      </c>
      <c r="AU117" s="224" t="s">
        <v>80</v>
      </c>
      <c r="AY117" s="18" t="s">
        <v>122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685</v>
      </c>
      <c r="BM117" s="224" t="s">
        <v>720</v>
      </c>
    </row>
    <row r="118" s="12" customFormat="1" ht="22.8" customHeight="1">
      <c r="A118" s="12"/>
      <c r="B118" s="197"/>
      <c r="C118" s="198"/>
      <c r="D118" s="199" t="s">
        <v>70</v>
      </c>
      <c r="E118" s="211" t="s">
        <v>721</v>
      </c>
      <c r="F118" s="211" t="s">
        <v>722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P119</f>
        <v>0</v>
      </c>
      <c r="Q118" s="205"/>
      <c r="R118" s="206">
        <f>R119</f>
        <v>0</v>
      </c>
      <c r="S118" s="205"/>
      <c r="T118" s="207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155</v>
      </c>
      <c r="AT118" s="209" t="s">
        <v>70</v>
      </c>
      <c r="AU118" s="209" t="s">
        <v>78</v>
      </c>
      <c r="AY118" s="208" t="s">
        <v>122</v>
      </c>
      <c r="BK118" s="210">
        <f>BK119</f>
        <v>0</v>
      </c>
    </row>
    <row r="119" s="2" customFormat="1" ht="33" customHeight="1">
      <c r="A119" s="39"/>
      <c r="B119" s="40"/>
      <c r="C119" s="213" t="s">
        <v>8</v>
      </c>
      <c r="D119" s="213" t="s">
        <v>124</v>
      </c>
      <c r="E119" s="214" t="s">
        <v>723</v>
      </c>
      <c r="F119" s="215" t="s">
        <v>724</v>
      </c>
      <c r="G119" s="216" t="s">
        <v>684</v>
      </c>
      <c r="H119" s="217">
        <v>1</v>
      </c>
      <c r="I119" s="218"/>
      <c r="J119" s="219">
        <f>ROUND(I119*H119,2)</f>
        <v>0</v>
      </c>
      <c r="K119" s="215" t="s">
        <v>284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685</v>
      </c>
      <c r="AT119" s="224" t="s">
        <v>124</v>
      </c>
      <c r="AU119" s="224" t="s">
        <v>80</v>
      </c>
      <c r="AY119" s="18" t="s">
        <v>122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685</v>
      </c>
      <c r="BM119" s="224" t="s">
        <v>725</v>
      </c>
    </row>
    <row r="120" s="12" customFormat="1" ht="22.8" customHeight="1">
      <c r="A120" s="12"/>
      <c r="B120" s="197"/>
      <c r="C120" s="198"/>
      <c r="D120" s="199" t="s">
        <v>70</v>
      </c>
      <c r="E120" s="211" t="s">
        <v>726</v>
      </c>
      <c r="F120" s="211" t="s">
        <v>727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SUM(P121:P137)</f>
        <v>0</v>
      </c>
      <c r="Q120" s="205"/>
      <c r="R120" s="206">
        <f>SUM(R121:R137)</f>
        <v>0</v>
      </c>
      <c r="S120" s="205"/>
      <c r="T120" s="207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155</v>
      </c>
      <c r="AT120" s="209" t="s">
        <v>70</v>
      </c>
      <c r="AU120" s="209" t="s">
        <v>78</v>
      </c>
      <c r="AY120" s="208" t="s">
        <v>122</v>
      </c>
      <c r="BK120" s="210">
        <f>SUM(BK121:BK137)</f>
        <v>0</v>
      </c>
    </row>
    <row r="121" s="2" customFormat="1">
      <c r="A121" s="39"/>
      <c r="B121" s="40"/>
      <c r="C121" s="213" t="s">
        <v>225</v>
      </c>
      <c r="D121" s="213" t="s">
        <v>124</v>
      </c>
      <c r="E121" s="214" t="s">
        <v>728</v>
      </c>
      <c r="F121" s="215" t="s">
        <v>729</v>
      </c>
      <c r="G121" s="216" t="s">
        <v>684</v>
      </c>
      <c r="H121" s="217">
        <v>1</v>
      </c>
      <c r="I121" s="218"/>
      <c r="J121" s="219">
        <f>ROUND(I121*H121,2)</f>
        <v>0</v>
      </c>
      <c r="K121" s="215" t="s">
        <v>284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129</v>
      </c>
      <c r="AT121" s="224" t="s">
        <v>124</v>
      </c>
      <c r="AU121" s="224" t="s">
        <v>80</v>
      </c>
      <c r="AY121" s="18" t="s">
        <v>122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78</v>
      </c>
      <c r="BK121" s="225">
        <f>ROUND(I121*H121,2)</f>
        <v>0</v>
      </c>
      <c r="BL121" s="18" t="s">
        <v>129</v>
      </c>
      <c r="BM121" s="224" t="s">
        <v>730</v>
      </c>
    </row>
    <row r="122" s="2" customFormat="1">
      <c r="A122" s="39"/>
      <c r="B122" s="40"/>
      <c r="C122" s="41"/>
      <c r="D122" s="231" t="s">
        <v>133</v>
      </c>
      <c r="E122" s="41"/>
      <c r="F122" s="232" t="s">
        <v>731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80</v>
      </c>
    </row>
    <row r="123" s="2" customFormat="1" ht="24.15" customHeight="1">
      <c r="A123" s="39"/>
      <c r="B123" s="40"/>
      <c r="C123" s="213" t="s">
        <v>230</v>
      </c>
      <c r="D123" s="213" t="s">
        <v>124</v>
      </c>
      <c r="E123" s="214" t="s">
        <v>732</v>
      </c>
      <c r="F123" s="215" t="s">
        <v>733</v>
      </c>
      <c r="G123" s="216" t="s">
        <v>684</v>
      </c>
      <c r="H123" s="217">
        <v>1</v>
      </c>
      <c r="I123" s="218"/>
      <c r="J123" s="219">
        <f>ROUND(I123*H123,2)</f>
        <v>0</v>
      </c>
      <c r="K123" s="215" t="s">
        <v>284</v>
      </c>
      <c r="L123" s="45"/>
      <c r="M123" s="220" t="s">
        <v>19</v>
      </c>
      <c r="N123" s="221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129</v>
      </c>
      <c r="AT123" s="224" t="s">
        <v>124</v>
      </c>
      <c r="AU123" s="224" t="s">
        <v>80</v>
      </c>
      <c r="AY123" s="18" t="s">
        <v>122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129</v>
      </c>
      <c r="BM123" s="224" t="s">
        <v>734</v>
      </c>
    </row>
    <row r="124" s="2" customFormat="1" ht="24.15" customHeight="1">
      <c r="A124" s="39"/>
      <c r="B124" s="40"/>
      <c r="C124" s="213" t="s">
        <v>235</v>
      </c>
      <c r="D124" s="213" t="s">
        <v>124</v>
      </c>
      <c r="E124" s="214" t="s">
        <v>735</v>
      </c>
      <c r="F124" s="215" t="s">
        <v>736</v>
      </c>
      <c r="G124" s="216" t="s">
        <v>684</v>
      </c>
      <c r="H124" s="217">
        <v>1</v>
      </c>
      <c r="I124" s="218"/>
      <c r="J124" s="219">
        <f>ROUND(I124*H124,2)</f>
        <v>0</v>
      </c>
      <c r="K124" s="215" t="s">
        <v>284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129</v>
      </c>
      <c r="AT124" s="224" t="s">
        <v>124</v>
      </c>
      <c r="AU124" s="224" t="s">
        <v>80</v>
      </c>
      <c r="AY124" s="18" t="s">
        <v>122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78</v>
      </c>
      <c r="BK124" s="225">
        <f>ROUND(I124*H124,2)</f>
        <v>0</v>
      </c>
      <c r="BL124" s="18" t="s">
        <v>129</v>
      </c>
      <c r="BM124" s="224" t="s">
        <v>737</v>
      </c>
    </row>
    <row r="125" s="2" customFormat="1">
      <c r="A125" s="39"/>
      <c r="B125" s="40"/>
      <c r="C125" s="41"/>
      <c r="D125" s="231" t="s">
        <v>133</v>
      </c>
      <c r="E125" s="41"/>
      <c r="F125" s="232" t="s">
        <v>738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80</v>
      </c>
    </row>
    <row r="126" s="2" customFormat="1" ht="24.15" customHeight="1">
      <c r="A126" s="39"/>
      <c r="B126" s="40"/>
      <c r="C126" s="213" t="s">
        <v>240</v>
      </c>
      <c r="D126" s="213" t="s">
        <v>124</v>
      </c>
      <c r="E126" s="214" t="s">
        <v>739</v>
      </c>
      <c r="F126" s="215" t="s">
        <v>740</v>
      </c>
      <c r="G126" s="216" t="s">
        <v>684</v>
      </c>
      <c r="H126" s="217">
        <v>1</v>
      </c>
      <c r="I126" s="218"/>
      <c r="J126" s="219">
        <f>ROUND(I126*H126,2)</f>
        <v>0</v>
      </c>
      <c r="K126" s="215" t="s">
        <v>284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685</v>
      </c>
      <c r="AT126" s="224" t="s">
        <v>124</v>
      </c>
      <c r="AU126" s="224" t="s">
        <v>80</v>
      </c>
      <c r="AY126" s="18" t="s">
        <v>122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685</v>
      </c>
      <c r="BM126" s="224" t="s">
        <v>741</v>
      </c>
    </row>
    <row r="127" s="2" customFormat="1">
      <c r="A127" s="39"/>
      <c r="B127" s="40"/>
      <c r="C127" s="41"/>
      <c r="D127" s="231" t="s">
        <v>133</v>
      </c>
      <c r="E127" s="41"/>
      <c r="F127" s="232" t="s">
        <v>742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80</v>
      </c>
    </row>
    <row r="128" s="2" customFormat="1" ht="24.15" customHeight="1">
      <c r="A128" s="39"/>
      <c r="B128" s="40"/>
      <c r="C128" s="213" t="s">
        <v>247</v>
      </c>
      <c r="D128" s="213" t="s">
        <v>124</v>
      </c>
      <c r="E128" s="214" t="s">
        <v>743</v>
      </c>
      <c r="F128" s="215" t="s">
        <v>744</v>
      </c>
      <c r="G128" s="216" t="s">
        <v>684</v>
      </c>
      <c r="H128" s="217">
        <v>1</v>
      </c>
      <c r="I128" s="218"/>
      <c r="J128" s="219">
        <f>ROUND(I128*H128,2)</f>
        <v>0</v>
      </c>
      <c r="K128" s="215" t="s">
        <v>284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685</v>
      </c>
      <c r="AT128" s="224" t="s">
        <v>124</v>
      </c>
      <c r="AU128" s="224" t="s">
        <v>80</v>
      </c>
      <c r="AY128" s="18" t="s">
        <v>122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78</v>
      </c>
      <c r="BK128" s="225">
        <f>ROUND(I128*H128,2)</f>
        <v>0</v>
      </c>
      <c r="BL128" s="18" t="s">
        <v>685</v>
      </c>
      <c r="BM128" s="224" t="s">
        <v>745</v>
      </c>
    </row>
    <row r="129" s="2" customFormat="1">
      <c r="A129" s="39"/>
      <c r="B129" s="40"/>
      <c r="C129" s="41"/>
      <c r="D129" s="231" t="s">
        <v>133</v>
      </c>
      <c r="E129" s="41"/>
      <c r="F129" s="232" t="s">
        <v>742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80</v>
      </c>
    </row>
    <row r="130" s="2" customFormat="1" ht="16.5" customHeight="1">
      <c r="A130" s="39"/>
      <c r="B130" s="40"/>
      <c r="C130" s="213" t="s">
        <v>7</v>
      </c>
      <c r="D130" s="213" t="s">
        <v>124</v>
      </c>
      <c r="E130" s="214" t="s">
        <v>746</v>
      </c>
      <c r="F130" s="215" t="s">
        <v>747</v>
      </c>
      <c r="G130" s="216" t="s">
        <v>127</v>
      </c>
      <c r="H130" s="217">
        <v>25</v>
      </c>
      <c r="I130" s="218"/>
      <c r="J130" s="219">
        <f>ROUND(I130*H130,2)</f>
        <v>0</v>
      </c>
      <c r="K130" s="215" t="s">
        <v>284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129</v>
      </c>
      <c r="AT130" s="224" t="s">
        <v>124</v>
      </c>
      <c r="AU130" s="224" t="s">
        <v>80</v>
      </c>
      <c r="AY130" s="18" t="s">
        <v>122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78</v>
      </c>
      <c r="BK130" s="225">
        <f>ROUND(I130*H130,2)</f>
        <v>0</v>
      </c>
      <c r="BL130" s="18" t="s">
        <v>129</v>
      </c>
      <c r="BM130" s="224" t="s">
        <v>748</v>
      </c>
    </row>
    <row r="131" s="2" customFormat="1" ht="16.5" customHeight="1">
      <c r="A131" s="39"/>
      <c r="B131" s="40"/>
      <c r="C131" s="213" t="s">
        <v>260</v>
      </c>
      <c r="D131" s="213" t="s">
        <v>124</v>
      </c>
      <c r="E131" s="214" t="s">
        <v>749</v>
      </c>
      <c r="F131" s="215" t="s">
        <v>750</v>
      </c>
      <c r="G131" s="216" t="s">
        <v>127</v>
      </c>
      <c r="H131" s="217">
        <v>25</v>
      </c>
      <c r="I131" s="218"/>
      <c r="J131" s="219">
        <f>ROUND(I131*H131,2)</f>
        <v>0</v>
      </c>
      <c r="K131" s="215" t="s">
        <v>284</v>
      </c>
      <c r="L131" s="45"/>
      <c r="M131" s="220" t="s">
        <v>19</v>
      </c>
      <c r="N131" s="221" t="s">
        <v>42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129</v>
      </c>
      <c r="AT131" s="224" t="s">
        <v>124</v>
      </c>
      <c r="AU131" s="224" t="s">
        <v>80</v>
      </c>
      <c r="AY131" s="18" t="s">
        <v>122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78</v>
      </c>
      <c r="BK131" s="225">
        <f>ROUND(I131*H131,2)</f>
        <v>0</v>
      </c>
      <c r="BL131" s="18" t="s">
        <v>129</v>
      </c>
      <c r="BM131" s="224" t="s">
        <v>751</v>
      </c>
    </row>
    <row r="132" s="2" customFormat="1" ht="24.15" customHeight="1">
      <c r="A132" s="39"/>
      <c r="B132" s="40"/>
      <c r="C132" s="213" t="s">
        <v>265</v>
      </c>
      <c r="D132" s="213" t="s">
        <v>124</v>
      </c>
      <c r="E132" s="214" t="s">
        <v>752</v>
      </c>
      <c r="F132" s="215" t="s">
        <v>753</v>
      </c>
      <c r="G132" s="216" t="s">
        <v>684</v>
      </c>
      <c r="H132" s="217">
        <v>1</v>
      </c>
      <c r="I132" s="218"/>
      <c r="J132" s="219">
        <f>ROUND(I132*H132,2)</f>
        <v>0</v>
      </c>
      <c r="K132" s="215" t="s">
        <v>284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685</v>
      </c>
      <c r="AT132" s="224" t="s">
        <v>124</v>
      </c>
      <c r="AU132" s="224" t="s">
        <v>80</v>
      </c>
      <c r="AY132" s="18" t="s">
        <v>122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78</v>
      </c>
      <c r="BK132" s="225">
        <f>ROUND(I132*H132,2)</f>
        <v>0</v>
      </c>
      <c r="BL132" s="18" t="s">
        <v>685</v>
      </c>
      <c r="BM132" s="224" t="s">
        <v>754</v>
      </c>
    </row>
    <row r="133" s="2" customFormat="1" ht="24.15" customHeight="1">
      <c r="A133" s="39"/>
      <c r="B133" s="40"/>
      <c r="C133" s="213" t="s">
        <v>270</v>
      </c>
      <c r="D133" s="213" t="s">
        <v>124</v>
      </c>
      <c r="E133" s="214" t="s">
        <v>755</v>
      </c>
      <c r="F133" s="215" t="s">
        <v>756</v>
      </c>
      <c r="G133" s="216" t="s">
        <v>342</v>
      </c>
      <c r="H133" s="217">
        <v>1</v>
      </c>
      <c r="I133" s="218"/>
      <c r="J133" s="219">
        <f>ROUND(I133*H133,2)</f>
        <v>0</v>
      </c>
      <c r="K133" s="215" t="s">
        <v>284</v>
      </c>
      <c r="L133" s="45"/>
      <c r="M133" s="220" t="s">
        <v>19</v>
      </c>
      <c r="N133" s="221" t="s">
        <v>42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685</v>
      </c>
      <c r="AT133" s="224" t="s">
        <v>124</v>
      </c>
      <c r="AU133" s="224" t="s">
        <v>80</v>
      </c>
      <c r="AY133" s="18" t="s">
        <v>122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78</v>
      </c>
      <c r="BK133" s="225">
        <f>ROUND(I133*H133,2)</f>
        <v>0</v>
      </c>
      <c r="BL133" s="18" t="s">
        <v>685</v>
      </c>
      <c r="BM133" s="224" t="s">
        <v>757</v>
      </c>
    </row>
    <row r="134" s="2" customFormat="1">
      <c r="A134" s="39"/>
      <c r="B134" s="40"/>
      <c r="C134" s="41"/>
      <c r="D134" s="231" t="s">
        <v>133</v>
      </c>
      <c r="E134" s="41"/>
      <c r="F134" s="232" t="s">
        <v>758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80</v>
      </c>
    </row>
    <row r="135" s="2" customFormat="1" ht="16.5" customHeight="1">
      <c r="A135" s="39"/>
      <c r="B135" s="40"/>
      <c r="C135" s="213" t="s">
        <v>276</v>
      </c>
      <c r="D135" s="213" t="s">
        <v>124</v>
      </c>
      <c r="E135" s="214" t="s">
        <v>759</v>
      </c>
      <c r="F135" s="215" t="s">
        <v>760</v>
      </c>
      <c r="G135" s="216" t="s">
        <v>127</v>
      </c>
      <c r="H135" s="217">
        <v>25</v>
      </c>
      <c r="I135" s="218"/>
      <c r="J135" s="219">
        <f>ROUND(I135*H135,2)</f>
        <v>0</v>
      </c>
      <c r="K135" s="215" t="s">
        <v>284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129</v>
      </c>
      <c r="AT135" s="224" t="s">
        <v>124</v>
      </c>
      <c r="AU135" s="224" t="s">
        <v>80</v>
      </c>
      <c r="AY135" s="18" t="s">
        <v>122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129</v>
      </c>
      <c r="BM135" s="224" t="s">
        <v>761</v>
      </c>
    </row>
    <row r="136" s="2" customFormat="1" ht="24.15" customHeight="1">
      <c r="A136" s="39"/>
      <c r="B136" s="40"/>
      <c r="C136" s="213" t="s">
        <v>281</v>
      </c>
      <c r="D136" s="213" t="s">
        <v>124</v>
      </c>
      <c r="E136" s="214" t="s">
        <v>762</v>
      </c>
      <c r="F136" s="215" t="s">
        <v>763</v>
      </c>
      <c r="G136" s="216" t="s">
        <v>684</v>
      </c>
      <c r="H136" s="217">
        <v>1</v>
      </c>
      <c r="I136" s="218"/>
      <c r="J136" s="219">
        <f>ROUND(I136*H136,2)</f>
        <v>0</v>
      </c>
      <c r="K136" s="215" t="s">
        <v>284</v>
      </c>
      <c r="L136" s="45"/>
      <c r="M136" s="220" t="s">
        <v>19</v>
      </c>
      <c r="N136" s="221" t="s">
        <v>42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129</v>
      </c>
      <c r="AT136" s="224" t="s">
        <v>124</v>
      </c>
      <c r="AU136" s="224" t="s">
        <v>80</v>
      </c>
      <c r="AY136" s="18" t="s">
        <v>122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78</v>
      </c>
      <c r="BK136" s="225">
        <f>ROUND(I136*H136,2)</f>
        <v>0</v>
      </c>
      <c r="BL136" s="18" t="s">
        <v>129</v>
      </c>
      <c r="BM136" s="224" t="s">
        <v>764</v>
      </c>
    </row>
    <row r="137" s="2" customFormat="1">
      <c r="A137" s="39"/>
      <c r="B137" s="40"/>
      <c r="C137" s="213" t="s">
        <v>288</v>
      </c>
      <c r="D137" s="213" t="s">
        <v>124</v>
      </c>
      <c r="E137" s="214" t="s">
        <v>765</v>
      </c>
      <c r="F137" s="215" t="s">
        <v>766</v>
      </c>
      <c r="G137" s="216" t="s">
        <v>684</v>
      </c>
      <c r="H137" s="217">
        <v>1</v>
      </c>
      <c r="I137" s="218"/>
      <c r="J137" s="219">
        <f>ROUND(I137*H137,2)</f>
        <v>0</v>
      </c>
      <c r="K137" s="215" t="s">
        <v>284</v>
      </c>
      <c r="L137" s="45"/>
      <c r="M137" s="220" t="s">
        <v>19</v>
      </c>
      <c r="N137" s="221" t="s">
        <v>42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129</v>
      </c>
      <c r="AT137" s="224" t="s">
        <v>124</v>
      </c>
      <c r="AU137" s="224" t="s">
        <v>80</v>
      </c>
      <c r="AY137" s="18" t="s">
        <v>122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78</v>
      </c>
      <c r="BK137" s="225">
        <f>ROUND(I137*H137,2)</f>
        <v>0</v>
      </c>
      <c r="BL137" s="18" t="s">
        <v>129</v>
      </c>
      <c r="BM137" s="224" t="s">
        <v>767</v>
      </c>
    </row>
    <row r="138" s="12" customFormat="1" ht="22.8" customHeight="1">
      <c r="A138" s="12"/>
      <c r="B138" s="197"/>
      <c r="C138" s="198"/>
      <c r="D138" s="199" t="s">
        <v>70</v>
      </c>
      <c r="E138" s="211" t="s">
        <v>768</v>
      </c>
      <c r="F138" s="211" t="s">
        <v>769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SUM(P139:P142)</f>
        <v>0</v>
      </c>
      <c r="Q138" s="205"/>
      <c r="R138" s="206">
        <f>SUM(R139:R142)</f>
        <v>0</v>
      </c>
      <c r="S138" s="205"/>
      <c r="T138" s="207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155</v>
      </c>
      <c r="AT138" s="209" t="s">
        <v>70</v>
      </c>
      <c r="AU138" s="209" t="s">
        <v>78</v>
      </c>
      <c r="AY138" s="208" t="s">
        <v>122</v>
      </c>
      <c r="BK138" s="210">
        <f>SUM(BK139:BK142)</f>
        <v>0</v>
      </c>
    </row>
    <row r="139" s="2" customFormat="1" ht="24.15" customHeight="1">
      <c r="A139" s="39"/>
      <c r="B139" s="40"/>
      <c r="C139" s="213" t="s">
        <v>292</v>
      </c>
      <c r="D139" s="213" t="s">
        <v>124</v>
      </c>
      <c r="E139" s="214" t="s">
        <v>770</v>
      </c>
      <c r="F139" s="215" t="s">
        <v>771</v>
      </c>
      <c r="G139" s="216" t="s">
        <v>684</v>
      </c>
      <c r="H139" s="217">
        <v>1</v>
      </c>
      <c r="I139" s="218"/>
      <c r="J139" s="219">
        <f>ROUND(I139*H139,2)</f>
        <v>0</v>
      </c>
      <c r="K139" s="215" t="s">
        <v>284</v>
      </c>
      <c r="L139" s="45"/>
      <c r="M139" s="220" t="s">
        <v>19</v>
      </c>
      <c r="N139" s="221" t="s">
        <v>42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685</v>
      </c>
      <c r="AT139" s="224" t="s">
        <v>124</v>
      </c>
      <c r="AU139" s="224" t="s">
        <v>80</v>
      </c>
      <c r="AY139" s="18" t="s">
        <v>122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78</v>
      </c>
      <c r="BK139" s="225">
        <f>ROUND(I139*H139,2)</f>
        <v>0</v>
      </c>
      <c r="BL139" s="18" t="s">
        <v>685</v>
      </c>
      <c r="BM139" s="224" t="s">
        <v>772</v>
      </c>
    </row>
    <row r="140" s="2" customFormat="1">
      <c r="A140" s="39"/>
      <c r="B140" s="40"/>
      <c r="C140" s="41"/>
      <c r="D140" s="231" t="s">
        <v>133</v>
      </c>
      <c r="E140" s="41"/>
      <c r="F140" s="232" t="s">
        <v>773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80</v>
      </c>
    </row>
    <row r="141" s="2" customFormat="1" ht="24.15" customHeight="1">
      <c r="A141" s="39"/>
      <c r="B141" s="40"/>
      <c r="C141" s="213" t="s">
        <v>297</v>
      </c>
      <c r="D141" s="213" t="s">
        <v>124</v>
      </c>
      <c r="E141" s="214" t="s">
        <v>774</v>
      </c>
      <c r="F141" s="215" t="s">
        <v>775</v>
      </c>
      <c r="G141" s="216" t="s">
        <v>684</v>
      </c>
      <c r="H141" s="217">
        <v>1</v>
      </c>
      <c r="I141" s="218"/>
      <c r="J141" s="219">
        <f>ROUND(I141*H141,2)</f>
        <v>0</v>
      </c>
      <c r="K141" s="215" t="s">
        <v>284</v>
      </c>
      <c r="L141" s="45"/>
      <c r="M141" s="220" t="s">
        <v>19</v>
      </c>
      <c r="N141" s="221" t="s">
        <v>42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685</v>
      </c>
      <c r="AT141" s="224" t="s">
        <v>124</v>
      </c>
      <c r="AU141" s="224" t="s">
        <v>80</v>
      </c>
      <c r="AY141" s="18" t="s">
        <v>122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78</v>
      </c>
      <c r="BK141" s="225">
        <f>ROUND(I141*H141,2)</f>
        <v>0</v>
      </c>
      <c r="BL141" s="18" t="s">
        <v>685</v>
      </c>
      <c r="BM141" s="224" t="s">
        <v>776</v>
      </c>
    </row>
    <row r="142" s="2" customFormat="1" ht="24.15" customHeight="1">
      <c r="A142" s="39"/>
      <c r="B142" s="40"/>
      <c r="C142" s="213" t="s">
        <v>303</v>
      </c>
      <c r="D142" s="213" t="s">
        <v>124</v>
      </c>
      <c r="E142" s="214" t="s">
        <v>777</v>
      </c>
      <c r="F142" s="215" t="s">
        <v>778</v>
      </c>
      <c r="G142" s="216" t="s">
        <v>684</v>
      </c>
      <c r="H142" s="217">
        <v>1</v>
      </c>
      <c r="I142" s="218"/>
      <c r="J142" s="219">
        <f>ROUND(I142*H142,2)</f>
        <v>0</v>
      </c>
      <c r="K142" s="215" t="s">
        <v>284</v>
      </c>
      <c r="L142" s="45"/>
      <c r="M142" s="269" t="s">
        <v>19</v>
      </c>
      <c r="N142" s="270" t="s">
        <v>42</v>
      </c>
      <c r="O142" s="267"/>
      <c r="P142" s="271">
        <f>O142*H142</f>
        <v>0</v>
      </c>
      <c r="Q142" s="271">
        <v>0</v>
      </c>
      <c r="R142" s="271">
        <f>Q142*H142</f>
        <v>0</v>
      </c>
      <c r="S142" s="271">
        <v>0</v>
      </c>
      <c r="T142" s="27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685</v>
      </c>
      <c r="AT142" s="224" t="s">
        <v>124</v>
      </c>
      <c r="AU142" s="224" t="s">
        <v>80</v>
      </c>
      <c r="AY142" s="18" t="s">
        <v>122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78</v>
      </c>
      <c r="BK142" s="225">
        <f>ROUND(I142*H142,2)</f>
        <v>0</v>
      </c>
      <c r="BL142" s="18" t="s">
        <v>685</v>
      </c>
      <c r="BM142" s="224" t="s">
        <v>779</v>
      </c>
    </row>
    <row r="143" s="2" customFormat="1" ht="6.96" customHeight="1">
      <c r="A143" s="39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2iY+0G4VCkC5PStUak5Vy7WvOLVgID6BKT58PhfYNSExrVnbqgwtgQusUkTE2khPj5EXM72QyhIvDiONFg3kgQ==" hashValue="+KVIJkY7Q5nASqh/4hTmtojmXibP/2f7eX8UZAzut4UT+MuUMSXo2zN8vaeSrRwKL9XS5pcgf33U8YaffctDBw==" algorithmName="SHA-512" password="CC35"/>
  <autoFilter ref="C86:K14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9003227"/>
    <hyperlink ref="F94" r:id="rId2" display="https://podminky.urs.cz/item/CS_URS_2024_02/119003228"/>
    <hyperlink ref="F97" r:id="rId3" display="https://podminky.urs.cz/item/CS_URS_2024_02/938908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780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781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782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783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784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785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786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787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788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789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790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77</v>
      </c>
      <c r="F18" s="284" t="s">
        <v>791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792</v>
      </c>
      <c r="F19" s="284" t="s">
        <v>793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794</v>
      </c>
      <c r="F20" s="284" t="s">
        <v>795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796</v>
      </c>
      <c r="F21" s="284" t="s">
        <v>797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798</v>
      </c>
      <c r="F22" s="284" t="s">
        <v>799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83</v>
      </c>
      <c r="F23" s="284" t="s">
        <v>800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801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802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803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804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805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806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807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808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809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108</v>
      </c>
      <c r="F36" s="284"/>
      <c r="G36" s="284" t="s">
        <v>810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811</v>
      </c>
      <c r="F37" s="284"/>
      <c r="G37" s="284" t="s">
        <v>812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52</v>
      </c>
      <c r="F38" s="284"/>
      <c r="G38" s="284" t="s">
        <v>813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53</v>
      </c>
      <c r="F39" s="284"/>
      <c r="G39" s="284" t="s">
        <v>814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109</v>
      </c>
      <c r="F40" s="284"/>
      <c r="G40" s="284" t="s">
        <v>815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110</v>
      </c>
      <c r="F41" s="284"/>
      <c r="G41" s="284" t="s">
        <v>816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817</v>
      </c>
      <c r="F42" s="284"/>
      <c r="G42" s="284" t="s">
        <v>818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819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820</v>
      </c>
      <c r="F44" s="284"/>
      <c r="G44" s="284" t="s">
        <v>821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112</v>
      </c>
      <c r="F45" s="284"/>
      <c r="G45" s="284" t="s">
        <v>822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823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824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825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826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827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828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829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830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831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832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833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834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835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836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837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838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839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840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841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842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843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844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845</v>
      </c>
      <c r="D76" s="302"/>
      <c r="E76" s="302"/>
      <c r="F76" s="302" t="s">
        <v>846</v>
      </c>
      <c r="G76" s="303"/>
      <c r="H76" s="302" t="s">
        <v>53</v>
      </c>
      <c r="I76" s="302" t="s">
        <v>56</v>
      </c>
      <c r="J76" s="302" t="s">
        <v>847</v>
      </c>
      <c r="K76" s="301"/>
    </row>
    <row r="77" s="1" customFormat="1" ht="17.25" customHeight="1">
      <c r="B77" s="299"/>
      <c r="C77" s="304" t="s">
        <v>848</v>
      </c>
      <c r="D77" s="304"/>
      <c r="E77" s="304"/>
      <c r="F77" s="305" t="s">
        <v>849</v>
      </c>
      <c r="G77" s="306"/>
      <c r="H77" s="304"/>
      <c r="I77" s="304"/>
      <c r="J77" s="304" t="s">
        <v>850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52</v>
      </c>
      <c r="D79" s="309"/>
      <c r="E79" s="309"/>
      <c r="F79" s="310" t="s">
        <v>851</v>
      </c>
      <c r="G79" s="311"/>
      <c r="H79" s="287" t="s">
        <v>852</v>
      </c>
      <c r="I79" s="287" t="s">
        <v>853</v>
      </c>
      <c r="J79" s="287">
        <v>20</v>
      </c>
      <c r="K79" s="301"/>
    </row>
    <row r="80" s="1" customFormat="1" ht="15" customHeight="1">
      <c r="B80" s="299"/>
      <c r="C80" s="287" t="s">
        <v>854</v>
      </c>
      <c r="D80" s="287"/>
      <c r="E80" s="287"/>
      <c r="F80" s="310" t="s">
        <v>851</v>
      </c>
      <c r="G80" s="311"/>
      <c r="H80" s="287" t="s">
        <v>855</v>
      </c>
      <c r="I80" s="287" t="s">
        <v>853</v>
      </c>
      <c r="J80" s="287">
        <v>120</v>
      </c>
      <c r="K80" s="301"/>
    </row>
    <row r="81" s="1" customFormat="1" ht="15" customHeight="1">
      <c r="B81" s="312"/>
      <c r="C81" s="287" t="s">
        <v>856</v>
      </c>
      <c r="D81" s="287"/>
      <c r="E81" s="287"/>
      <c r="F81" s="310" t="s">
        <v>857</v>
      </c>
      <c r="G81" s="311"/>
      <c r="H81" s="287" t="s">
        <v>858</v>
      </c>
      <c r="I81" s="287" t="s">
        <v>853</v>
      </c>
      <c r="J81" s="287">
        <v>50</v>
      </c>
      <c r="K81" s="301"/>
    </row>
    <row r="82" s="1" customFormat="1" ht="15" customHeight="1">
      <c r="B82" s="312"/>
      <c r="C82" s="287" t="s">
        <v>859</v>
      </c>
      <c r="D82" s="287"/>
      <c r="E82" s="287"/>
      <c r="F82" s="310" t="s">
        <v>851</v>
      </c>
      <c r="G82" s="311"/>
      <c r="H82" s="287" t="s">
        <v>860</v>
      </c>
      <c r="I82" s="287" t="s">
        <v>861</v>
      </c>
      <c r="J82" s="287"/>
      <c r="K82" s="301"/>
    </row>
    <row r="83" s="1" customFormat="1" ht="15" customHeight="1">
      <c r="B83" s="312"/>
      <c r="C83" s="313" t="s">
        <v>862</v>
      </c>
      <c r="D83" s="313"/>
      <c r="E83" s="313"/>
      <c r="F83" s="314" t="s">
        <v>857</v>
      </c>
      <c r="G83" s="313"/>
      <c r="H83" s="313" t="s">
        <v>863</v>
      </c>
      <c r="I83" s="313" t="s">
        <v>853</v>
      </c>
      <c r="J83" s="313">
        <v>15</v>
      </c>
      <c r="K83" s="301"/>
    </row>
    <row r="84" s="1" customFormat="1" ht="15" customHeight="1">
      <c r="B84" s="312"/>
      <c r="C84" s="313" t="s">
        <v>864</v>
      </c>
      <c r="D84" s="313"/>
      <c r="E84" s="313"/>
      <c r="F84" s="314" t="s">
        <v>857</v>
      </c>
      <c r="G84" s="313"/>
      <c r="H84" s="313" t="s">
        <v>865</v>
      </c>
      <c r="I84" s="313" t="s">
        <v>853</v>
      </c>
      <c r="J84" s="313">
        <v>15</v>
      </c>
      <c r="K84" s="301"/>
    </row>
    <row r="85" s="1" customFormat="1" ht="15" customHeight="1">
      <c r="B85" s="312"/>
      <c r="C85" s="313" t="s">
        <v>866</v>
      </c>
      <c r="D85" s="313"/>
      <c r="E85" s="313"/>
      <c r="F85" s="314" t="s">
        <v>857</v>
      </c>
      <c r="G85" s="313"/>
      <c r="H85" s="313" t="s">
        <v>867</v>
      </c>
      <c r="I85" s="313" t="s">
        <v>853</v>
      </c>
      <c r="J85" s="313">
        <v>20</v>
      </c>
      <c r="K85" s="301"/>
    </row>
    <row r="86" s="1" customFormat="1" ht="15" customHeight="1">
      <c r="B86" s="312"/>
      <c r="C86" s="313" t="s">
        <v>868</v>
      </c>
      <c r="D86" s="313"/>
      <c r="E86" s="313"/>
      <c r="F86" s="314" t="s">
        <v>857</v>
      </c>
      <c r="G86" s="313"/>
      <c r="H86" s="313" t="s">
        <v>869</v>
      </c>
      <c r="I86" s="313" t="s">
        <v>853</v>
      </c>
      <c r="J86" s="313">
        <v>20</v>
      </c>
      <c r="K86" s="301"/>
    </row>
    <row r="87" s="1" customFormat="1" ht="15" customHeight="1">
      <c r="B87" s="312"/>
      <c r="C87" s="287" t="s">
        <v>870</v>
      </c>
      <c r="D87" s="287"/>
      <c r="E87" s="287"/>
      <c r="F87" s="310" t="s">
        <v>857</v>
      </c>
      <c r="G87" s="311"/>
      <c r="H87" s="287" t="s">
        <v>871</v>
      </c>
      <c r="I87" s="287" t="s">
        <v>853</v>
      </c>
      <c r="J87" s="287">
        <v>50</v>
      </c>
      <c r="K87" s="301"/>
    </row>
    <row r="88" s="1" customFormat="1" ht="15" customHeight="1">
      <c r="B88" s="312"/>
      <c r="C88" s="287" t="s">
        <v>872</v>
      </c>
      <c r="D88" s="287"/>
      <c r="E88" s="287"/>
      <c r="F88" s="310" t="s">
        <v>857</v>
      </c>
      <c r="G88" s="311"/>
      <c r="H88" s="287" t="s">
        <v>873</v>
      </c>
      <c r="I88" s="287" t="s">
        <v>853</v>
      </c>
      <c r="J88" s="287">
        <v>20</v>
      </c>
      <c r="K88" s="301"/>
    </row>
    <row r="89" s="1" customFormat="1" ht="15" customHeight="1">
      <c r="B89" s="312"/>
      <c r="C89" s="287" t="s">
        <v>874</v>
      </c>
      <c r="D89" s="287"/>
      <c r="E89" s="287"/>
      <c r="F89" s="310" t="s">
        <v>857</v>
      </c>
      <c r="G89" s="311"/>
      <c r="H89" s="287" t="s">
        <v>875</v>
      </c>
      <c r="I89" s="287" t="s">
        <v>853</v>
      </c>
      <c r="J89" s="287">
        <v>20</v>
      </c>
      <c r="K89" s="301"/>
    </row>
    <row r="90" s="1" customFormat="1" ht="15" customHeight="1">
      <c r="B90" s="312"/>
      <c r="C90" s="287" t="s">
        <v>876</v>
      </c>
      <c r="D90" s="287"/>
      <c r="E90" s="287"/>
      <c r="F90" s="310" t="s">
        <v>857</v>
      </c>
      <c r="G90" s="311"/>
      <c r="H90" s="287" t="s">
        <v>877</v>
      </c>
      <c r="I90" s="287" t="s">
        <v>853</v>
      </c>
      <c r="J90" s="287">
        <v>50</v>
      </c>
      <c r="K90" s="301"/>
    </row>
    <row r="91" s="1" customFormat="1" ht="15" customHeight="1">
      <c r="B91" s="312"/>
      <c r="C91" s="287" t="s">
        <v>878</v>
      </c>
      <c r="D91" s="287"/>
      <c r="E91" s="287"/>
      <c r="F91" s="310" t="s">
        <v>857</v>
      </c>
      <c r="G91" s="311"/>
      <c r="H91" s="287" t="s">
        <v>878</v>
      </c>
      <c r="I91" s="287" t="s">
        <v>853</v>
      </c>
      <c r="J91" s="287">
        <v>50</v>
      </c>
      <c r="K91" s="301"/>
    </row>
    <row r="92" s="1" customFormat="1" ht="15" customHeight="1">
      <c r="B92" s="312"/>
      <c r="C92" s="287" t="s">
        <v>879</v>
      </c>
      <c r="D92" s="287"/>
      <c r="E92" s="287"/>
      <c r="F92" s="310" t="s">
        <v>857</v>
      </c>
      <c r="G92" s="311"/>
      <c r="H92" s="287" t="s">
        <v>880</v>
      </c>
      <c r="I92" s="287" t="s">
        <v>853</v>
      </c>
      <c r="J92" s="287">
        <v>255</v>
      </c>
      <c r="K92" s="301"/>
    </row>
    <row r="93" s="1" customFormat="1" ht="15" customHeight="1">
      <c r="B93" s="312"/>
      <c r="C93" s="287" t="s">
        <v>881</v>
      </c>
      <c r="D93" s="287"/>
      <c r="E93" s="287"/>
      <c r="F93" s="310" t="s">
        <v>851</v>
      </c>
      <c r="G93" s="311"/>
      <c r="H93" s="287" t="s">
        <v>882</v>
      </c>
      <c r="I93" s="287" t="s">
        <v>883</v>
      </c>
      <c r="J93" s="287"/>
      <c r="K93" s="301"/>
    </row>
    <row r="94" s="1" customFormat="1" ht="15" customHeight="1">
      <c r="B94" s="312"/>
      <c r="C94" s="287" t="s">
        <v>884</v>
      </c>
      <c r="D94" s="287"/>
      <c r="E94" s="287"/>
      <c r="F94" s="310" t="s">
        <v>851</v>
      </c>
      <c r="G94" s="311"/>
      <c r="H94" s="287" t="s">
        <v>885</v>
      </c>
      <c r="I94" s="287" t="s">
        <v>886</v>
      </c>
      <c r="J94" s="287"/>
      <c r="K94" s="301"/>
    </row>
    <row r="95" s="1" customFormat="1" ht="15" customHeight="1">
      <c r="B95" s="312"/>
      <c r="C95" s="287" t="s">
        <v>887</v>
      </c>
      <c r="D95" s="287"/>
      <c r="E95" s="287"/>
      <c r="F95" s="310" t="s">
        <v>851</v>
      </c>
      <c r="G95" s="311"/>
      <c r="H95" s="287" t="s">
        <v>887</v>
      </c>
      <c r="I95" s="287" t="s">
        <v>886</v>
      </c>
      <c r="J95" s="287"/>
      <c r="K95" s="301"/>
    </row>
    <row r="96" s="1" customFormat="1" ht="15" customHeight="1">
      <c r="B96" s="312"/>
      <c r="C96" s="287" t="s">
        <v>37</v>
      </c>
      <c r="D96" s="287"/>
      <c r="E96" s="287"/>
      <c r="F96" s="310" t="s">
        <v>851</v>
      </c>
      <c r="G96" s="311"/>
      <c r="H96" s="287" t="s">
        <v>888</v>
      </c>
      <c r="I96" s="287" t="s">
        <v>886</v>
      </c>
      <c r="J96" s="287"/>
      <c r="K96" s="301"/>
    </row>
    <row r="97" s="1" customFormat="1" ht="15" customHeight="1">
      <c r="B97" s="312"/>
      <c r="C97" s="287" t="s">
        <v>47</v>
      </c>
      <c r="D97" s="287"/>
      <c r="E97" s="287"/>
      <c r="F97" s="310" t="s">
        <v>851</v>
      </c>
      <c r="G97" s="311"/>
      <c r="H97" s="287" t="s">
        <v>889</v>
      </c>
      <c r="I97" s="287" t="s">
        <v>886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890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845</v>
      </c>
      <c r="D103" s="302"/>
      <c r="E103" s="302"/>
      <c r="F103" s="302" t="s">
        <v>846</v>
      </c>
      <c r="G103" s="303"/>
      <c r="H103" s="302" t="s">
        <v>53</v>
      </c>
      <c r="I103" s="302" t="s">
        <v>56</v>
      </c>
      <c r="J103" s="302" t="s">
        <v>847</v>
      </c>
      <c r="K103" s="301"/>
    </row>
    <row r="104" s="1" customFormat="1" ht="17.25" customHeight="1">
      <c r="B104" s="299"/>
      <c r="C104" s="304" t="s">
        <v>848</v>
      </c>
      <c r="D104" s="304"/>
      <c r="E104" s="304"/>
      <c r="F104" s="305" t="s">
        <v>849</v>
      </c>
      <c r="G104" s="306"/>
      <c r="H104" s="304"/>
      <c r="I104" s="304"/>
      <c r="J104" s="304" t="s">
        <v>850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52</v>
      </c>
      <c r="D106" s="309"/>
      <c r="E106" s="309"/>
      <c r="F106" s="310" t="s">
        <v>851</v>
      </c>
      <c r="G106" s="287"/>
      <c r="H106" s="287" t="s">
        <v>891</v>
      </c>
      <c r="I106" s="287" t="s">
        <v>853</v>
      </c>
      <c r="J106" s="287">
        <v>20</v>
      </c>
      <c r="K106" s="301"/>
    </row>
    <row r="107" s="1" customFormat="1" ht="15" customHeight="1">
      <c r="B107" s="299"/>
      <c r="C107" s="287" t="s">
        <v>854</v>
      </c>
      <c r="D107" s="287"/>
      <c r="E107" s="287"/>
      <c r="F107" s="310" t="s">
        <v>851</v>
      </c>
      <c r="G107" s="287"/>
      <c r="H107" s="287" t="s">
        <v>891</v>
      </c>
      <c r="I107" s="287" t="s">
        <v>853</v>
      </c>
      <c r="J107" s="287">
        <v>120</v>
      </c>
      <c r="K107" s="301"/>
    </row>
    <row r="108" s="1" customFormat="1" ht="15" customHeight="1">
      <c r="B108" s="312"/>
      <c r="C108" s="287" t="s">
        <v>856</v>
      </c>
      <c r="D108" s="287"/>
      <c r="E108" s="287"/>
      <c r="F108" s="310" t="s">
        <v>857</v>
      </c>
      <c r="G108" s="287"/>
      <c r="H108" s="287" t="s">
        <v>891</v>
      </c>
      <c r="I108" s="287" t="s">
        <v>853</v>
      </c>
      <c r="J108" s="287">
        <v>50</v>
      </c>
      <c r="K108" s="301"/>
    </row>
    <row r="109" s="1" customFormat="1" ht="15" customHeight="1">
      <c r="B109" s="312"/>
      <c r="C109" s="287" t="s">
        <v>859</v>
      </c>
      <c r="D109" s="287"/>
      <c r="E109" s="287"/>
      <c r="F109" s="310" t="s">
        <v>851</v>
      </c>
      <c r="G109" s="287"/>
      <c r="H109" s="287" t="s">
        <v>891</v>
      </c>
      <c r="I109" s="287" t="s">
        <v>861</v>
      </c>
      <c r="J109" s="287"/>
      <c r="K109" s="301"/>
    </row>
    <row r="110" s="1" customFormat="1" ht="15" customHeight="1">
      <c r="B110" s="312"/>
      <c r="C110" s="287" t="s">
        <v>870</v>
      </c>
      <c r="D110" s="287"/>
      <c r="E110" s="287"/>
      <c r="F110" s="310" t="s">
        <v>857</v>
      </c>
      <c r="G110" s="287"/>
      <c r="H110" s="287" t="s">
        <v>891</v>
      </c>
      <c r="I110" s="287" t="s">
        <v>853</v>
      </c>
      <c r="J110" s="287">
        <v>50</v>
      </c>
      <c r="K110" s="301"/>
    </row>
    <row r="111" s="1" customFormat="1" ht="15" customHeight="1">
      <c r="B111" s="312"/>
      <c r="C111" s="287" t="s">
        <v>878</v>
      </c>
      <c r="D111" s="287"/>
      <c r="E111" s="287"/>
      <c r="F111" s="310" t="s">
        <v>857</v>
      </c>
      <c r="G111" s="287"/>
      <c r="H111" s="287" t="s">
        <v>891</v>
      </c>
      <c r="I111" s="287" t="s">
        <v>853</v>
      </c>
      <c r="J111" s="287">
        <v>50</v>
      </c>
      <c r="K111" s="301"/>
    </row>
    <row r="112" s="1" customFormat="1" ht="15" customHeight="1">
      <c r="B112" s="312"/>
      <c r="C112" s="287" t="s">
        <v>876</v>
      </c>
      <c r="D112" s="287"/>
      <c r="E112" s="287"/>
      <c r="F112" s="310" t="s">
        <v>857</v>
      </c>
      <c r="G112" s="287"/>
      <c r="H112" s="287" t="s">
        <v>891</v>
      </c>
      <c r="I112" s="287" t="s">
        <v>853</v>
      </c>
      <c r="J112" s="287">
        <v>50</v>
      </c>
      <c r="K112" s="301"/>
    </row>
    <row r="113" s="1" customFormat="1" ht="15" customHeight="1">
      <c r="B113" s="312"/>
      <c r="C113" s="287" t="s">
        <v>52</v>
      </c>
      <c r="D113" s="287"/>
      <c r="E113" s="287"/>
      <c r="F113" s="310" t="s">
        <v>851</v>
      </c>
      <c r="G113" s="287"/>
      <c r="H113" s="287" t="s">
        <v>892</v>
      </c>
      <c r="I113" s="287" t="s">
        <v>853</v>
      </c>
      <c r="J113" s="287">
        <v>20</v>
      </c>
      <c r="K113" s="301"/>
    </row>
    <row r="114" s="1" customFormat="1" ht="15" customHeight="1">
      <c r="B114" s="312"/>
      <c r="C114" s="287" t="s">
        <v>893</v>
      </c>
      <c r="D114" s="287"/>
      <c r="E114" s="287"/>
      <c r="F114" s="310" t="s">
        <v>851</v>
      </c>
      <c r="G114" s="287"/>
      <c r="H114" s="287" t="s">
        <v>894</v>
      </c>
      <c r="I114" s="287" t="s">
        <v>853</v>
      </c>
      <c r="J114" s="287">
        <v>120</v>
      </c>
      <c r="K114" s="301"/>
    </row>
    <row r="115" s="1" customFormat="1" ht="15" customHeight="1">
      <c r="B115" s="312"/>
      <c r="C115" s="287" t="s">
        <v>37</v>
      </c>
      <c r="D115" s="287"/>
      <c r="E115" s="287"/>
      <c r="F115" s="310" t="s">
        <v>851</v>
      </c>
      <c r="G115" s="287"/>
      <c r="H115" s="287" t="s">
        <v>895</v>
      </c>
      <c r="I115" s="287" t="s">
        <v>886</v>
      </c>
      <c r="J115" s="287"/>
      <c r="K115" s="301"/>
    </row>
    <row r="116" s="1" customFormat="1" ht="15" customHeight="1">
      <c r="B116" s="312"/>
      <c r="C116" s="287" t="s">
        <v>47</v>
      </c>
      <c r="D116" s="287"/>
      <c r="E116" s="287"/>
      <c r="F116" s="310" t="s">
        <v>851</v>
      </c>
      <c r="G116" s="287"/>
      <c r="H116" s="287" t="s">
        <v>896</v>
      </c>
      <c r="I116" s="287" t="s">
        <v>886</v>
      </c>
      <c r="J116" s="287"/>
      <c r="K116" s="301"/>
    </row>
    <row r="117" s="1" customFormat="1" ht="15" customHeight="1">
      <c r="B117" s="312"/>
      <c r="C117" s="287" t="s">
        <v>56</v>
      </c>
      <c r="D117" s="287"/>
      <c r="E117" s="287"/>
      <c r="F117" s="310" t="s">
        <v>851</v>
      </c>
      <c r="G117" s="287"/>
      <c r="H117" s="287" t="s">
        <v>897</v>
      </c>
      <c r="I117" s="287" t="s">
        <v>898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899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845</v>
      </c>
      <c r="D123" s="302"/>
      <c r="E123" s="302"/>
      <c r="F123" s="302" t="s">
        <v>846</v>
      </c>
      <c r="G123" s="303"/>
      <c r="H123" s="302" t="s">
        <v>53</v>
      </c>
      <c r="I123" s="302" t="s">
        <v>56</v>
      </c>
      <c r="J123" s="302" t="s">
        <v>847</v>
      </c>
      <c r="K123" s="331"/>
    </row>
    <row r="124" s="1" customFormat="1" ht="17.25" customHeight="1">
      <c r="B124" s="330"/>
      <c r="C124" s="304" t="s">
        <v>848</v>
      </c>
      <c r="D124" s="304"/>
      <c r="E124" s="304"/>
      <c r="F124" s="305" t="s">
        <v>849</v>
      </c>
      <c r="G124" s="306"/>
      <c r="H124" s="304"/>
      <c r="I124" s="304"/>
      <c r="J124" s="304" t="s">
        <v>850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854</v>
      </c>
      <c r="D126" s="309"/>
      <c r="E126" s="309"/>
      <c r="F126" s="310" t="s">
        <v>851</v>
      </c>
      <c r="G126" s="287"/>
      <c r="H126" s="287" t="s">
        <v>891</v>
      </c>
      <c r="I126" s="287" t="s">
        <v>853</v>
      </c>
      <c r="J126" s="287">
        <v>120</v>
      </c>
      <c r="K126" s="335"/>
    </row>
    <row r="127" s="1" customFormat="1" ht="15" customHeight="1">
      <c r="B127" s="332"/>
      <c r="C127" s="287" t="s">
        <v>900</v>
      </c>
      <c r="D127" s="287"/>
      <c r="E127" s="287"/>
      <c r="F127" s="310" t="s">
        <v>851</v>
      </c>
      <c r="G127" s="287"/>
      <c r="H127" s="287" t="s">
        <v>901</v>
      </c>
      <c r="I127" s="287" t="s">
        <v>853</v>
      </c>
      <c r="J127" s="287" t="s">
        <v>902</v>
      </c>
      <c r="K127" s="335"/>
    </row>
    <row r="128" s="1" customFormat="1" ht="15" customHeight="1">
      <c r="B128" s="332"/>
      <c r="C128" s="287" t="s">
        <v>83</v>
      </c>
      <c r="D128" s="287"/>
      <c r="E128" s="287"/>
      <c r="F128" s="310" t="s">
        <v>851</v>
      </c>
      <c r="G128" s="287"/>
      <c r="H128" s="287" t="s">
        <v>903</v>
      </c>
      <c r="I128" s="287" t="s">
        <v>853</v>
      </c>
      <c r="J128" s="287" t="s">
        <v>902</v>
      </c>
      <c r="K128" s="335"/>
    </row>
    <row r="129" s="1" customFormat="1" ht="15" customHeight="1">
      <c r="B129" s="332"/>
      <c r="C129" s="287" t="s">
        <v>862</v>
      </c>
      <c r="D129" s="287"/>
      <c r="E129" s="287"/>
      <c r="F129" s="310" t="s">
        <v>857</v>
      </c>
      <c r="G129" s="287"/>
      <c r="H129" s="287" t="s">
        <v>863</v>
      </c>
      <c r="I129" s="287" t="s">
        <v>853</v>
      </c>
      <c r="J129" s="287">
        <v>15</v>
      </c>
      <c r="K129" s="335"/>
    </row>
    <row r="130" s="1" customFormat="1" ht="15" customHeight="1">
      <c r="B130" s="332"/>
      <c r="C130" s="313" t="s">
        <v>864</v>
      </c>
      <c r="D130" s="313"/>
      <c r="E130" s="313"/>
      <c r="F130" s="314" t="s">
        <v>857</v>
      </c>
      <c r="G130" s="313"/>
      <c r="H130" s="313" t="s">
        <v>865</v>
      </c>
      <c r="I130" s="313" t="s">
        <v>853</v>
      </c>
      <c r="J130" s="313">
        <v>15</v>
      </c>
      <c r="K130" s="335"/>
    </row>
    <row r="131" s="1" customFormat="1" ht="15" customHeight="1">
      <c r="B131" s="332"/>
      <c r="C131" s="313" t="s">
        <v>866</v>
      </c>
      <c r="D131" s="313"/>
      <c r="E131" s="313"/>
      <c r="F131" s="314" t="s">
        <v>857</v>
      </c>
      <c r="G131" s="313"/>
      <c r="H131" s="313" t="s">
        <v>867</v>
      </c>
      <c r="I131" s="313" t="s">
        <v>853</v>
      </c>
      <c r="J131" s="313">
        <v>20</v>
      </c>
      <c r="K131" s="335"/>
    </row>
    <row r="132" s="1" customFormat="1" ht="15" customHeight="1">
      <c r="B132" s="332"/>
      <c r="C132" s="313" t="s">
        <v>868</v>
      </c>
      <c r="D132" s="313"/>
      <c r="E132" s="313"/>
      <c r="F132" s="314" t="s">
        <v>857</v>
      </c>
      <c r="G132" s="313"/>
      <c r="H132" s="313" t="s">
        <v>869</v>
      </c>
      <c r="I132" s="313" t="s">
        <v>853</v>
      </c>
      <c r="J132" s="313">
        <v>20</v>
      </c>
      <c r="K132" s="335"/>
    </row>
    <row r="133" s="1" customFormat="1" ht="15" customHeight="1">
      <c r="B133" s="332"/>
      <c r="C133" s="287" t="s">
        <v>856</v>
      </c>
      <c r="D133" s="287"/>
      <c r="E133" s="287"/>
      <c r="F133" s="310" t="s">
        <v>857</v>
      </c>
      <c r="G133" s="287"/>
      <c r="H133" s="287" t="s">
        <v>891</v>
      </c>
      <c r="I133" s="287" t="s">
        <v>853</v>
      </c>
      <c r="J133" s="287">
        <v>50</v>
      </c>
      <c r="K133" s="335"/>
    </row>
    <row r="134" s="1" customFormat="1" ht="15" customHeight="1">
      <c r="B134" s="332"/>
      <c r="C134" s="287" t="s">
        <v>870</v>
      </c>
      <c r="D134" s="287"/>
      <c r="E134" s="287"/>
      <c r="F134" s="310" t="s">
        <v>857</v>
      </c>
      <c r="G134" s="287"/>
      <c r="H134" s="287" t="s">
        <v>891</v>
      </c>
      <c r="I134" s="287" t="s">
        <v>853</v>
      </c>
      <c r="J134" s="287">
        <v>50</v>
      </c>
      <c r="K134" s="335"/>
    </row>
    <row r="135" s="1" customFormat="1" ht="15" customHeight="1">
      <c r="B135" s="332"/>
      <c r="C135" s="287" t="s">
        <v>876</v>
      </c>
      <c r="D135" s="287"/>
      <c r="E135" s="287"/>
      <c r="F135" s="310" t="s">
        <v>857</v>
      </c>
      <c r="G135" s="287"/>
      <c r="H135" s="287" t="s">
        <v>891</v>
      </c>
      <c r="I135" s="287" t="s">
        <v>853</v>
      </c>
      <c r="J135" s="287">
        <v>50</v>
      </c>
      <c r="K135" s="335"/>
    </row>
    <row r="136" s="1" customFormat="1" ht="15" customHeight="1">
      <c r="B136" s="332"/>
      <c r="C136" s="287" t="s">
        <v>878</v>
      </c>
      <c r="D136" s="287"/>
      <c r="E136" s="287"/>
      <c r="F136" s="310" t="s">
        <v>857</v>
      </c>
      <c r="G136" s="287"/>
      <c r="H136" s="287" t="s">
        <v>891</v>
      </c>
      <c r="I136" s="287" t="s">
        <v>853</v>
      </c>
      <c r="J136" s="287">
        <v>50</v>
      </c>
      <c r="K136" s="335"/>
    </row>
    <row r="137" s="1" customFormat="1" ht="15" customHeight="1">
      <c r="B137" s="332"/>
      <c r="C137" s="287" t="s">
        <v>879</v>
      </c>
      <c r="D137" s="287"/>
      <c r="E137" s="287"/>
      <c r="F137" s="310" t="s">
        <v>857</v>
      </c>
      <c r="G137" s="287"/>
      <c r="H137" s="287" t="s">
        <v>904</v>
      </c>
      <c r="I137" s="287" t="s">
        <v>853</v>
      </c>
      <c r="J137" s="287">
        <v>255</v>
      </c>
      <c r="K137" s="335"/>
    </row>
    <row r="138" s="1" customFormat="1" ht="15" customHeight="1">
      <c r="B138" s="332"/>
      <c r="C138" s="287" t="s">
        <v>881</v>
      </c>
      <c r="D138" s="287"/>
      <c r="E138" s="287"/>
      <c r="F138" s="310" t="s">
        <v>851</v>
      </c>
      <c r="G138" s="287"/>
      <c r="H138" s="287" t="s">
        <v>905</v>
      </c>
      <c r="I138" s="287" t="s">
        <v>883</v>
      </c>
      <c r="J138" s="287"/>
      <c r="K138" s="335"/>
    </row>
    <row r="139" s="1" customFormat="1" ht="15" customHeight="1">
      <c r="B139" s="332"/>
      <c r="C139" s="287" t="s">
        <v>884</v>
      </c>
      <c r="D139" s="287"/>
      <c r="E139" s="287"/>
      <c r="F139" s="310" t="s">
        <v>851</v>
      </c>
      <c r="G139" s="287"/>
      <c r="H139" s="287" t="s">
        <v>906</v>
      </c>
      <c r="I139" s="287" t="s">
        <v>886</v>
      </c>
      <c r="J139" s="287"/>
      <c r="K139" s="335"/>
    </row>
    <row r="140" s="1" customFormat="1" ht="15" customHeight="1">
      <c r="B140" s="332"/>
      <c r="C140" s="287" t="s">
        <v>887</v>
      </c>
      <c r="D140" s="287"/>
      <c r="E140" s="287"/>
      <c r="F140" s="310" t="s">
        <v>851</v>
      </c>
      <c r="G140" s="287"/>
      <c r="H140" s="287" t="s">
        <v>887</v>
      </c>
      <c r="I140" s="287" t="s">
        <v>886</v>
      </c>
      <c r="J140" s="287"/>
      <c r="K140" s="335"/>
    </row>
    <row r="141" s="1" customFormat="1" ht="15" customHeight="1">
      <c r="B141" s="332"/>
      <c r="C141" s="287" t="s">
        <v>37</v>
      </c>
      <c r="D141" s="287"/>
      <c r="E141" s="287"/>
      <c r="F141" s="310" t="s">
        <v>851</v>
      </c>
      <c r="G141" s="287"/>
      <c r="H141" s="287" t="s">
        <v>907</v>
      </c>
      <c r="I141" s="287" t="s">
        <v>886</v>
      </c>
      <c r="J141" s="287"/>
      <c r="K141" s="335"/>
    </row>
    <row r="142" s="1" customFormat="1" ht="15" customHeight="1">
      <c r="B142" s="332"/>
      <c r="C142" s="287" t="s">
        <v>908</v>
      </c>
      <c r="D142" s="287"/>
      <c r="E142" s="287"/>
      <c r="F142" s="310" t="s">
        <v>851</v>
      </c>
      <c r="G142" s="287"/>
      <c r="H142" s="287" t="s">
        <v>909</v>
      </c>
      <c r="I142" s="287" t="s">
        <v>886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910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845</v>
      </c>
      <c r="D148" s="302"/>
      <c r="E148" s="302"/>
      <c r="F148" s="302" t="s">
        <v>846</v>
      </c>
      <c r="G148" s="303"/>
      <c r="H148" s="302" t="s">
        <v>53</v>
      </c>
      <c r="I148" s="302" t="s">
        <v>56</v>
      </c>
      <c r="J148" s="302" t="s">
        <v>847</v>
      </c>
      <c r="K148" s="301"/>
    </row>
    <row r="149" s="1" customFormat="1" ht="17.25" customHeight="1">
      <c r="B149" s="299"/>
      <c r="C149" s="304" t="s">
        <v>848</v>
      </c>
      <c r="D149" s="304"/>
      <c r="E149" s="304"/>
      <c r="F149" s="305" t="s">
        <v>849</v>
      </c>
      <c r="G149" s="306"/>
      <c r="H149" s="304"/>
      <c r="I149" s="304"/>
      <c r="J149" s="304" t="s">
        <v>850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854</v>
      </c>
      <c r="D151" s="287"/>
      <c r="E151" s="287"/>
      <c r="F151" s="340" t="s">
        <v>851</v>
      </c>
      <c r="G151" s="287"/>
      <c r="H151" s="339" t="s">
        <v>891</v>
      </c>
      <c r="I151" s="339" t="s">
        <v>853</v>
      </c>
      <c r="J151" s="339">
        <v>120</v>
      </c>
      <c r="K151" s="335"/>
    </row>
    <row r="152" s="1" customFormat="1" ht="15" customHeight="1">
      <c r="B152" s="312"/>
      <c r="C152" s="339" t="s">
        <v>900</v>
      </c>
      <c r="D152" s="287"/>
      <c r="E152" s="287"/>
      <c r="F152" s="340" t="s">
        <v>851</v>
      </c>
      <c r="G152" s="287"/>
      <c r="H152" s="339" t="s">
        <v>911</v>
      </c>
      <c r="I152" s="339" t="s">
        <v>853</v>
      </c>
      <c r="J152" s="339" t="s">
        <v>902</v>
      </c>
      <c r="K152" s="335"/>
    </row>
    <row r="153" s="1" customFormat="1" ht="15" customHeight="1">
      <c r="B153" s="312"/>
      <c r="C153" s="339" t="s">
        <v>83</v>
      </c>
      <c r="D153" s="287"/>
      <c r="E153" s="287"/>
      <c r="F153" s="340" t="s">
        <v>851</v>
      </c>
      <c r="G153" s="287"/>
      <c r="H153" s="339" t="s">
        <v>912</v>
      </c>
      <c r="I153" s="339" t="s">
        <v>853</v>
      </c>
      <c r="J153" s="339" t="s">
        <v>902</v>
      </c>
      <c r="K153" s="335"/>
    </row>
    <row r="154" s="1" customFormat="1" ht="15" customHeight="1">
      <c r="B154" s="312"/>
      <c r="C154" s="339" t="s">
        <v>856</v>
      </c>
      <c r="D154" s="287"/>
      <c r="E154" s="287"/>
      <c r="F154" s="340" t="s">
        <v>857</v>
      </c>
      <c r="G154" s="287"/>
      <c r="H154" s="339" t="s">
        <v>891</v>
      </c>
      <c r="I154" s="339" t="s">
        <v>853</v>
      </c>
      <c r="J154" s="339">
        <v>50</v>
      </c>
      <c r="K154" s="335"/>
    </row>
    <row r="155" s="1" customFormat="1" ht="15" customHeight="1">
      <c r="B155" s="312"/>
      <c r="C155" s="339" t="s">
        <v>859</v>
      </c>
      <c r="D155" s="287"/>
      <c r="E155" s="287"/>
      <c r="F155" s="340" t="s">
        <v>851</v>
      </c>
      <c r="G155" s="287"/>
      <c r="H155" s="339" t="s">
        <v>891</v>
      </c>
      <c r="I155" s="339" t="s">
        <v>861</v>
      </c>
      <c r="J155" s="339"/>
      <c r="K155" s="335"/>
    </row>
    <row r="156" s="1" customFormat="1" ht="15" customHeight="1">
      <c r="B156" s="312"/>
      <c r="C156" s="339" t="s">
        <v>870</v>
      </c>
      <c r="D156" s="287"/>
      <c r="E156" s="287"/>
      <c r="F156" s="340" t="s">
        <v>857</v>
      </c>
      <c r="G156" s="287"/>
      <c r="H156" s="339" t="s">
        <v>891</v>
      </c>
      <c r="I156" s="339" t="s">
        <v>853</v>
      </c>
      <c r="J156" s="339">
        <v>50</v>
      </c>
      <c r="K156" s="335"/>
    </row>
    <row r="157" s="1" customFormat="1" ht="15" customHeight="1">
      <c r="B157" s="312"/>
      <c r="C157" s="339" t="s">
        <v>878</v>
      </c>
      <c r="D157" s="287"/>
      <c r="E157" s="287"/>
      <c r="F157" s="340" t="s">
        <v>857</v>
      </c>
      <c r="G157" s="287"/>
      <c r="H157" s="339" t="s">
        <v>891</v>
      </c>
      <c r="I157" s="339" t="s">
        <v>853</v>
      </c>
      <c r="J157" s="339">
        <v>50</v>
      </c>
      <c r="K157" s="335"/>
    </row>
    <row r="158" s="1" customFormat="1" ht="15" customHeight="1">
      <c r="B158" s="312"/>
      <c r="C158" s="339" t="s">
        <v>876</v>
      </c>
      <c r="D158" s="287"/>
      <c r="E158" s="287"/>
      <c r="F158" s="340" t="s">
        <v>857</v>
      </c>
      <c r="G158" s="287"/>
      <c r="H158" s="339" t="s">
        <v>891</v>
      </c>
      <c r="I158" s="339" t="s">
        <v>853</v>
      </c>
      <c r="J158" s="339">
        <v>50</v>
      </c>
      <c r="K158" s="335"/>
    </row>
    <row r="159" s="1" customFormat="1" ht="15" customHeight="1">
      <c r="B159" s="312"/>
      <c r="C159" s="339" t="s">
        <v>97</v>
      </c>
      <c r="D159" s="287"/>
      <c r="E159" s="287"/>
      <c r="F159" s="340" t="s">
        <v>851</v>
      </c>
      <c r="G159" s="287"/>
      <c r="H159" s="339" t="s">
        <v>913</v>
      </c>
      <c r="I159" s="339" t="s">
        <v>853</v>
      </c>
      <c r="J159" s="339" t="s">
        <v>914</v>
      </c>
      <c r="K159" s="335"/>
    </row>
    <row r="160" s="1" customFormat="1" ht="15" customHeight="1">
      <c r="B160" s="312"/>
      <c r="C160" s="339" t="s">
        <v>915</v>
      </c>
      <c r="D160" s="287"/>
      <c r="E160" s="287"/>
      <c r="F160" s="340" t="s">
        <v>851</v>
      </c>
      <c r="G160" s="287"/>
      <c r="H160" s="339" t="s">
        <v>916</v>
      </c>
      <c r="I160" s="339" t="s">
        <v>886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917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845</v>
      </c>
      <c r="D166" s="302"/>
      <c r="E166" s="302"/>
      <c r="F166" s="302" t="s">
        <v>846</v>
      </c>
      <c r="G166" s="344"/>
      <c r="H166" s="345" t="s">
        <v>53</v>
      </c>
      <c r="I166" s="345" t="s">
        <v>56</v>
      </c>
      <c r="J166" s="302" t="s">
        <v>847</v>
      </c>
      <c r="K166" s="279"/>
    </row>
    <row r="167" s="1" customFormat="1" ht="17.25" customHeight="1">
      <c r="B167" s="280"/>
      <c r="C167" s="304" t="s">
        <v>848</v>
      </c>
      <c r="D167" s="304"/>
      <c r="E167" s="304"/>
      <c r="F167" s="305" t="s">
        <v>849</v>
      </c>
      <c r="G167" s="346"/>
      <c r="H167" s="347"/>
      <c r="I167" s="347"/>
      <c r="J167" s="304" t="s">
        <v>850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854</v>
      </c>
      <c r="D169" s="287"/>
      <c r="E169" s="287"/>
      <c r="F169" s="310" t="s">
        <v>851</v>
      </c>
      <c r="G169" s="287"/>
      <c r="H169" s="287" t="s">
        <v>891</v>
      </c>
      <c r="I169" s="287" t="s">
        <v>853</v>
      </c>
      <c r="J169" s="287">
        <v>120</v>
      </c>
      <c r="K169" s="335"/>
    </row>
    <row r="170" s="1" customFormat="1" ht="15" customHeight="1">
      <c r="B170" s="312"/>
      <c r="C170" s="287" t="s">
        <v>900</v>
      </c>
      <c r="D170" s="287"/>
      <c r="E170" s="287"/>
      <c r="F170" s="310" t="s">
        <v>851</v>
      </c>
      <c r="G170" s="287"/>
      <c r="H170" s="287" t="s">
        <v>901</v>
      </c>
      <c r="I170" s="287" t="s">
        <v>853</v>
      </c>
      <c r="J170" s="287" t="s">
        <v>902</v>
      </c>
      <c r="K170" s="335"/>
    </row>
    <row r="171" s="1" customFormat="1" ht="15" customHeight="1">
      <c r="B171" s="312"/>
      <c r="C171" s="287" t="s">
        <v>83</v>
      </c>
      <c r="D171" s="287"/>
      <c r="E171" s="287"/>
      <c r="F171" s="310" t="s">
        <v>851</v>
      </c>
      <c r="G171" s="287"/>
      <c r="H171" s="287" t="s">
        <v>918</v>
      </c>
      <c r="I171" s="287" t="s">
        <v>853</v>
      </c>
      <c r="J171" s="287" t="s">
        <v>902</v>
      </c>
      <c r="K171" s="335"/>
    </row>
    <row r="172" s="1" customFormat="1" ht="15" customHeight="1">
      <c r="B172" s="312"/>
      <c r="C172" s="287" t="s">
        <v>856</v>
      </c>
      <c r="D172" s="287"/>
      <c r="E172" s="287"/>
      <c r="F172" s="310" t="s">
        <v>857</v>
      </c>
      <c r="G172" s="287"/>
      <c r="H172" s="287" t="s">
        <v>918</v>
      </c>
      <c r="I172" s="287" t="s">
        <v>853</v>
      </c>
      <c r="J172" s="287">
        <v>50</v>
      </c>
      <c r="K172" s="335"/>
    </row>
    <row r="173" s="1" customFormat="1" ht="15" customHeight="1">
      <c r="B173" s="312"/>
      <c r="C173" s="287" t="s">
        <v>859</v>
      </c>
      <c r="D173" s="287"/>
      <c r="E173" s="287"/>
      <c r="F173" s="310" t="s">
        <v>851</v>
      </c>
      <c r="G173" s="287"/>
      <c r="H173" s="287" t="s">
        <v>918</v>
      </c>
      <c r="I173" s="287" t="s">
        <v>861</v>
      </c>
      <c r="J173" s="287"/>
      <c r="K173" s="335"/>
    </row>
    <row r="174" s="1" customFormat="1" ht="15" customHeight="1">
      <c r="B174" s="312"/>
      <c r="C174" s="287" t="s">
        <v>870</v>
      </c>
      <c r="D174" s="287"/>
      <c r="E174" s="287"/>
      <c r="F174" s="310" t="s">
        <v>857</v>
      </c>
      <c r="G174" s="287"/>
      <c r="H174" s="287" t="s">
        <v>918</v>
      </c>
      <c r="I174" s="287" t="s">
        <v>853</v>
      </c>
      <c r="J174" s="287">
        <v>50</v>
      </c>
      <c r="K174" s="335"/>
    </row>
    <row r="175" s="1" customFormat="1" ht="15" customHeight="1">
      <c r="B175" s="312"/>
      <c r="C175" s="287" t="s">
        <v>878</v>
      </c>
      <c r="D175" s="287"/>
      <c r="E175" s="287"/>
      <c r="F175" s="310" t="s">
        <v>857</v>
      </c>
      <c r="G175" s="287"/>
      <c r="H175" s="287" t="s">
        <v>918</v>
      </c>
      <c r="I175" s="287" t="s">
        <v>853</v>
      </c>
      <c r="J175" s="287">
        <v>50</v>
      </c>
      <c r="K175" s="335"/>
    </row>
    <row r="176" s="1" customFormat="1" ht="15" customHeight="1">
      <c r="B176" s="312"/>
      <c r="C176" s="287" t="s">
        <v>876</v>
      </c>
      <c r="D176" s="287"/>
      <c r="E176" s="287"/>
      <c r="F176" s="310" t="s">
        <v>857</v>
      </c>
      <c r="G176" s="287"/>
      <c r="H176" s="287" t="s">
        <v>918</v>
      </c>
      <c r="I176" s="287" t="s">
        <v>853</v>
      </c>
      <c r="J176" s="287">
        <v>50</v>
      </c>
      <c r="K176" s="335"/>
    </row>
    <row r="177" s="1" customFormat="1" ht="15" customHeight="1">
      <c r="B177" s="312"/>
      <c r="C177" s="287" t="s">
        <v>108</v>
      </c>
      <c r="D177" s="287"/>
      <c r="E177" s="287"/>
      <c r="F177" s="310" t="s">
        <v>851</v>
      </c>
      <c r="G177" s="287"/>
      <c r="H177" s="287" t="s">
        <v>919</v>
      </c>
      <c r="I177" s="287" t="s">
        <v>920</v>
      </c>
      <c r="J177" s="287"/>
      <c r="K177" s="335"/>
    </row>
    <row r="178" s="1" customFormat="1" ht="15" customHeight="1">
      <c r="B178" s="312"/>
      <c r="C178" s="287" t="s">
        <v>56</v>
      </c>
      <c r="D178" s="287"/>
      <c r="E178" s="287"/>
      <c r="F178" s="310" t="s">
        <v>851</v>
      </c>
      <c r="G178" s="287"/>
      <c r="H178" s="287" t="s">
        <v>921</v>
      </c>
      <c r="I178" s="287" t="s">
        <v>922</v>
      </c>
      <c r="J178" s="287">
        <v>1</v>
      </c>
      <c r="K178" s="335"/>
    </row>
    <row r="179" s="1" customFormat="1" ht="15" customHeight="1">
      <c r="B179" s="312"/>
      <c r="C179" s="287" t="s">
        <v>52</v>
      </c>
      <c r="D179" s="287"/>
      <c r="E179" s="287"/>
      <c r="F179" s="310" t="s">
        <v>851</v>
      </c>
      <c r="G179" s="287"/>
      <c r="H179" s="287" t="s">
        <v>923</v>
      </c>
      <c r="I179" s="287" t="s">
        <v>853</v>
      </c>
      <c r="J179" s="287">
        <v>20</v>
      </c>
      <c r="K179" s="335"/>
    </row>
    <row r="180" s="1" customFormat="1" ht="15" customHeight="1">
      <c r="B180" s="312"/>
      <c r="C180" s="287" t="s">
        <v>53</v>
      </c>
      <c r="D180" s="287"/>
      <c r="E180" s="287"/>
      <c r="F180" s="310" t="s">
        <v>851</v>
      </c>
      <c r="G180" s="287"/>
      <c r="H180" s="287" t="s">
        <v>924</v>
      </c>
      <c r="I180" s="287" t="s">
        <v>853</v>
      </c>
      <c r="J180" s="287">
        <v>255</v>
      </c>
      <c r="K180" s="335"/>
    </row>
    <row r="181" s="1" customFormat="1" ht="15" customHeight="1">
      <c r="B181" s="312"/>
      <c r="C181" s="287" t="s">
        <v>109</v>
      </c>
      <c r="D181" s="287"/>
      <c r="E181" s="287"/>
      <c r="F181" s="310" t="s">
        <v>851</v>
      </c>
      <c r="G181" s="287"/>
      <c r="H181" s="287" t="s">
        <v>815</v>
      </c>
      <c r="I181" s="287" t="s">
        <v>853</v>
      </c>
      <c r="J181" s="287">
        <v>10</v>
      </c>
      <c r="K181" s="335"/>
    </row>
    <row r="182" s="1" customFormat="1" ht="15" customHeight="1">
      <c r="B182" s="312"/>
      <c r="C182" s="287" t="s">
        <v>110</v>
      </c>
      <c r="D182" s="287"/>
      <c r="E182" s="287"/>
      <c r="F182" s="310" t="s">
        <v>851</v>
      </c>
      <c r="G182" s="287"/>
      <c r="H182" s="287" t="s">
        <v>925</v>
      </c>
      <c r="I182" s="287" t="s">
        <v>886</v>
      </c>
      <c r="J182" s="287"/>
      <c r="K182" s="335"/>
    </row>
    <row r="183" s="1" customFormat="1" ht="15" customHeight="1">
      <c r="B183" s="312"/>
      <c r="C183" s="287" t="s">
        <v>926</v>
      </c>
      <c r="D183" s="287"/>
      <c r="E183" s="287"/>
      <c r="F183" s="310" t="s">
        <v>851</v>
      </c>
      <c r="G183" s="287"/>
      <c r="H183" s="287" t="s">
        <v>927</v>
      </c>
      <c r="I183" s="287" t="s">
        <v>886</v>
      </c>
      <c r="J183" s="287"/>
      <c r="K183" s="335"/>
    </row>
    <row r="184" s="1" customFormat="1" ht="15" customHeight="1">
      <c r="B184" s="312"/>
      <c r="C184" s="287" t="s">
        <v>915</v>
      </c>
      <c r="D184" s="287"/>
      <c r="E184" s="287"/>
      <c r="F184" s="310" t="s">
        <v>851</v>
      </c>
      <c r="G184" s="287"/>
      <c r="H184" s="287" t="s">
        <v>928</v>
      </c>
      <c r="I184" s="287" t="s">
        <v>886</v>
      </c>
      <c r="J184" s="287"/>
      <c r="K184" s="335"/>
    </row>
    <row r="185" s="1" customFormat="1" ht="15" customHeight="1">
      <c r="B185" s="312"/>
      <c r="C185" s="287" t="s">
        <v>112</v>
      </c>
      <c r="D185" s="287"/>
      <c r="E185" s="287"/>
      <c r="F185" s="310" t="s">
        <v>857</v>
      </c>
      <c r="G185" s="287"/>
      <c r="H185" s="287" t="s">
        <v>929</v>
      </c>
      <c r="I185" s="287" t="s">
        <v>853</v>
      </c>
      <c r="J185" s="287">
        <v>50</v>
      </c>
      <c r="K185" s="335"/>
    </row>
    <row r="186" s="1" customFormat="1" ht="15" customHeight="1">
      <c r="B186" s="312"/>
      <c r="C186" s="287" t="s">
        <v>930</v>
      </c>
      <c r="D186" s="287"/>
      <c r="E186" s="287"/>
      <c r="F186" s="310" t="s">
        <v>857</v>
      </c>
      <c r="G186" s="287"/>
      <c r="H186" s="287" t="s">
        <v>931</v>
      </c>
      <c r="I186" s="287" t="s">
        <v>932</v>
      </c>
      <c r="J186" s="287"/>
      <c r="K186" s="335"/>
    </row>
    <row r="187" s="1" customFormat="1" ht="15" customHeight="1">
      <c r="B187" s="312"/>
      <c r="C187" s="287" t="s">
        <v>933</v>
      </c>
      <c r="D187" s="287"/>
      <c r="E187" s="287"/>
      <c r="F187" s="310" t="s">
        <v>857</v>
      </c>
      <c r="G187" s="287"/>
      <c r="H187" s="287" t="s">
        <v>934</v>
      </c>
      <c r="I187" s="287" t="s">
        <v>932</v>
      </c>
      <c r="J187" s="287"/>
      <c r="K187" s="335"/>
    </row>
    <row r="188" s="1" customFormat="1" ht="15" customHeight="1">
      <c r="B188" s="312"/>
      <c r="C188" s="287" t="s">
        <v>935</v>
      </c>
      <c r="D188" s="287"/>
      <c r="E188" s="287"/>
      <c r="F188" s="310" t="s">
        <v>857</v>
      </c>
      <c r="G188" s="287"/>
      <c r="H188" s="287" t="s">
        <v>936</v>
      </c>
      <c r="I188" s="287" t="s">
        <v>932</v>
      </c>
      <c r="J188" s="287"/>
      <c r="K188" s="335"/>
    </row>
    <row r="189" s="1" customFormat="1" ht="15" customHeight="1">
      <c r="B189" s="312"/>
      <c r="C189" s="348" t="s">
        <v>937</v>
      </c>
      <c r="D189" s="287"/>
      <c r="E189" s="287"/>
      <c r="F189" s="310" t="s">
        <v>857</v>
      </c>
      <c r="G189" s="287"/>
      <c r="H189" s="287" t="s">
        <v>938</v>
      </c>
      <c r="I189" s="287" t="s">
        <v>939</v>
      </c>
      <c r="J189" s="349" t="s">
        <v>940</v>
      </c>
      <c r="K189" s="335"/>
    </row>
    <row r="190" s="16" customFormat="1" ht="15" customHeight="1">
      <c r="B190" s="350"/>
      <c r="C190" s="351" t="s">
        <v>941</v>
      </c>
      <c r="D190" s="352"/>
      <c r="E190" s="352"/>
      <c r="F190" s="353" t="s">
        <v>857</v>
      </c>
      <c r="G190" s="352"/>
      <c r="H190" s="352" t="s">
        <v>942</v>
      </c>
      <c r="I190" s="352" t="s">
        <v>939</v>
      </c>
      <c r="J190" s="354" t="s">
        <v>940</v>
      </c>
      <c r="K190" s="355"/>
    </row>
    <row r="191" s="1" customFormat="1" ht="15" customHeight="1">
      <c r="B191" s="312"/>
      <c r="C191" s="348" t="s">
        <v>41</v>
      </c>
      <c r="D191" s="287"/>
      <c r="E191" s="287"/>
      <c r="F191" s="310" t="s">
        <v>851</v>
      </c>
      <c r="G191" s="287"/>
      <c r="H191" s="284" t="s">
        <v>943</v>
      </c>
      <c r="I191" s="287" t="s">
        <v>944</v>
      </c>
      <c r="J191" s="287"/>
      <c r="K191" s="335"/>
    </row>
    <row r="192" s="1" customFormat="1" ht="15" customHeight="1">
      <c r="B192" s="312"/>
      <c r="C192" s="348" t="s">
        <v>945</v>
      </c>
      <c r="D192" s="287"/>
      <c r="E192" s="287"/>
      <c r="F192" s="310" t="s">
        <v>851</v>
      </c>
      <c r="G192" s="287"/>
      <c r="H192" s="287" t="s">
        <v>946</v>
      </c>
      <c r="I192" s="287" t="s">
        <v>886</v>
      </c>
      <c r="J192" s="287"/>
      <c r="K192" s="335"/>
    </row>
    <row r="193" s="1" customFormat="1" ht="15" customHeight="1">
      <c r="B193" s="312"/>
      <c r="C193" s="348" t="s">
        <v>947</v>
      </c>
      <c r="D193" s="287"/>
      <c r="E193" s="287"/>
      <c r="F193" s="310" t="s">
        <v>851</v>
      </c>
      <c r="G193" s="287"/>
      <c r="H193" s="287" t="s">
        <v>948</v>
      </c>
      <c r="I193" s="287" t="s">
        <v>886</v>
      </c>
      <c r="J193" s="287"/>
      <c r="K193" s="335"/>
    </row>
    <row r="194" s="1" customFormat="1" ht="15" customHeight="1">
      <c r="B194" s="312"/>
      <c r="C194" s="348" t="s">
        <v>949</v>
      </c>
      <c r="D194" s="287"/>
      <c r="E194" s="287"/>
      <c r="F194" s="310" t="s">
        <v>857</v>
      </c>
      <c r="G194" s="287"/>
      <c r="H194" s="287" t="s">
        <v>950</v>
      </c>
      <c r="I194" s="287" t="s">
        <v>886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951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952</v>
      </c>
      <c r="D201" s="357"/>
      <c r="E201" s="357"/>
      <c r="F201" s="357" t="s">
        <v>953</v>
      </c>
      <c r="G201" s="358"/>
      <c r="H201" s="357" t="s">
        <v>954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944</v>
      </c>
      <c r="D203" s="287"/>
      <c r="E203" s="287"/>
      <c r="F203" s="310" t="s">
        <v>42</v>
      </c>
      <c r="G203" s="287"/>
      <c r="H203" s="287" t="s">
        <v>955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43</v>
      </c>
      <c r="G204" s="287"/>
      <c r="H204" s="287" t="s">
        <v>956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46</v>
      </c>
      <c r="G205" s="287"/>
      <c r="H205" s="287" t="s">
        <v>957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44</v>
      </c>
      <c r="G206" s="287"/>
      <c r="H206" s="287" t="s">
        <v>958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45</v>
      </c>
      <c r="G207" s="287"/>
      <c r="H207" s="287" t="s">
        <v>959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898</v>
      </c>
      <c r="D209" s="287"/>
      <c r="E209" s="287"/>
      <c r="F209" s="310" t="s">
        <v>77</v>
      </c>
      <c r="G209" s="287"/>
      <c r="H209" s="287" t="s">
        <v>960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794</v>
      </c>
      <c r="G210" s="287"/>
      <c r="H210" s="287" t="s">
        <v>795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792</v>
      </c>
      <c r="G211" s="287"/>
      <c r="H211" s="287" t="s">
        <v>961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796</v>
      </c>
      <c r="G212" s="348"/>
      <c r="H212" s="339" t="s">
        <v>797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798</v>
      </c>
      <c r="G213" s="348"/>
      <c r="H213" s="339" t="s">
        <v>962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922</v>
      </c>
      <c r="D215" s="287"/>
      <c r="E215" s="287"/>
      <c r="F215" s="310">
        <v>1</v>
      </c>
      <c r="G215" s="348"/>
      <c r="H215" s="339" t="s">
        <v>963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964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965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966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2024-08-26T11:16:44Z</dcterms:created>
  <dcterms:modified xsi:type="dcterms:W3CDTF">2024-08-26T11:16:50Z</dcterms:modified>
</cp:coreProperties>
</file>