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57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ed\Desktop\"/>
    </mc:Choice>
  </mc:AlternateContent>
  <bookViews>
    <workbookView xWindow="28680" yWindow="-120" windowWidth="29040" windowHeight="15840" activeTab="1"/>
  </bookViews>
  <sheets>
    <sheet name="Pokyny pro vyplnění" sheetId="11" r:id="rId1"/>
    <sheet name="Stavba" sheetId="1" r:id="rId2"/>
    <sheet name="VzorPolozky" sheetId="10" state="hidden" r:id="rId3"/>
    <sheet name="byt č.1" sheetId="12" r:id="rId4"/>
    <sheet name="byt č.2" sheetId="13" r:id="rId5"/>
    <sheet name="společné prostory" sheetId="14" r:id="rId6"/>
    <sheet name="VRN" sheetId="15" r:id="rId7"/>
  </sheets>
  <externalReferences>
    <externalReference r:id="rId8"/>
  </externalReferences>
  <definedNames>
    <definedName name="CelkemDPHVypocet" localSheetId="1">Stavba!$H$45</definedName>
    <definedName name="CenaCelkem">Stavba!$G$29</definedName>
    <definedName name="CenaCelkemBezDPH">Stavba!$G$28</definedName>
    <definedName name="CenaCelkemVypocet" localSheetId="1">Stavba!$I$45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'byt č.1'!$1:$7</definedName>
    <definedName name="_xlnm.Print_Titles" localSheetId="4">'byt č.2'!$1:$7</definedName>
    <definedName name="_xlnm.Print_Titles" localSheetId="5">'společné prostory'!$1:$7</definedName>
    <definedName name="_xlnm.Print_Titles" localSheetId="6">VRN!$1:$7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'byt č.1'!$A$1:$X$549</definedName>
    <definedName name="_xlnm.Print_Area" localSheetId="4">'byt č.2'!$A$1:$X$511</definedName>
    <definedName name="_xlnm.Print_Area" localSheetId="5">'společné prostory'!$A$1:$X$199</definedName>
    <definedName name="_xlnm.Print_Area" localSheetId="1">Stavba!$A$1:$J$79</definedName>
    <definedName name="_xlnm.Print_Area" localSheetId="6">VRN!$A$1:$X$28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Stavba!$F$45</definedName>
    <definedName name="ZakladDPHZakl">Stavba!$G$25</definedName>
    <definedName name="ZakladDPHZaklVypocet" localSheetId="1">Stavba!$G$45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62913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G44" i="1" l="1"/>
  <c r="G42" i="1"/>
  <c r="G9" i="15"/>
  <c r="M9" i="15" s="1"/>
  <c r="I9" i="15"/>
  <c r="I8" i="15" s="1"/>
  <c r="K9" i="15"/>
  <c r="K8" i="15" s="1"/>
  <c r="O9" i="15"/>
  <c r="O8" i="15" s="1"/>
  <c r="Q9" i="15"/>
  <c r="Q8" i="15" s="1"/>
  <c r="V9" i="15"/>
  <c r="V8" i="15" s="1"/>
  <c r="G10" i="15"/>
  <c r="M10" i="15" s="1"/>
  <c r="I10" i="15"/>
  <c r="K10" i="15"/>
  <c r="O10" i="15"/>
  <c r="Q10" i="15"/>
  <c r="V10" i="15"/>
  <c r="G11" i="15"/>
  <c r="M11" i="15" s="1"/>
  <c r="I11" i="15"/>
  <c r="K11" i="15"/>
  <c r="O11" i="15"/>
  <c r="Q11" i="15"/>
  <c r="V11" i="15"/>
  <c r="G12" i="15"/>
  <c r="M12" i="15" s="1"/>
  <c r="I12" i="15"/>
  <c r="K12" i="15"/>
  <c r="O12" i="15"/>
  <c r="Q12" i="15"/>
  <c r="V12" i="15"/>
  <c r="G13" i="15"/>
  <c r="M13" i="15" s="1"/>
  <c r="I13" i="15"/>
  <c r="K13" i="15"/>
  <c r="O13" i="15"/>
  <c r="Q13" i="15"/>
  <c r="V13" i="15"/>
  <c r="G14" i="15"/>
  <c r="I14" i="15"/>
  <c r="K14" i="15"/>
  <c r="M14" i="15"/>
  <c r="O14" i="15"/>
  <c r="Q14" i="15"/>
  <c r="V14" i="15"/>
  <c r="G15" i="15"/>
  <c r="M15" i="15" s="1"/>
  <c r="I15" i="15"/>
  <c r="K15" i="15"/>
  <c r="O15" i="15"/>
  <c r="Q15" i="15"/>
  <c r="V15" i="15"/>
  <c r="G16" i="15"/>
  <c r="I16" i="15"/>
  <c r="K16" i="15"/>
  <c r="O16" i="15"/>
  <c r="Q16" i="15"/>
  <c r="V16" i="15"/>
  <c r="AF18" i="15"/>
  <c r="G8" i="14"/>
  <c r="I52" i="1" s="1"/>
  <c r="V8" i="14"/>
  <c r="G9" i="14"/>
  <c r="M9" i="14" s="1"/>
  <c r="M8" i="14" s="1"/>
  <c r="I9" i="14"/>
  <c r="I8" i="14" s="1"/>
  <c r="K9" i="14"/>
  <c r="K8" i="14" s="1"/>
  <c r="O9" i="14"/>
  <c r="O8" i="14" s="1"/>
  <c r="Q9" i="14"/>
  <c r="Q8" i="14" s="1"/>
  <c r="V9" i="14"/>
  <c r="G16" i="14"/>
  <c r="M16" i="14" s="1"/>
  <c r="I16" i="14"/>
  <c r="I15" i="14" s="1"/>
  <c r="K16" i="14"/>
  <c r="O16" i="14"/>
  <c r="O15" i="14" s="1"/>
  <c r="Q16" i="14"/>
  <c r="V16" i="14"/>
  <c r="V15" i="14" s="1"/>
  <c r="G19" i="14"/>
  <c r="I19" i="14"/>
  <c r="K19" i="14"/>
  <c r="K15" i="14" s="1"/>
  <c r="M19" i="14"/>
  <c r="O19" i="14"/>
  <c r="Q19" i="14"/>
  <c r="Q15" i="14" s="1"/>
  <c r="V19" i="14"/>
  <c r="G22" i="14"/>
  <c r="M22" i="14" s="1"/>
  <c r="I22" i="14"/>
  <c r="K22" i="14"/>
  <c r="O22" i="14"/>
  <c r="Q22" i="14"/>
  <c r="V22" i="14"/>
  <c r="G25" i="14"/>
  <c r="I25" i="14"/>
  <c r="K25" i="14"/>
  <c r="M25" i="14"/>
  <c r="O25" i="14"/>
  <c r="Q25" i="14"/>
  <c r="V25" i="14"/>
  <c r="G26" i="14"/>
  <c r="M26" i="14" s="1"/>
  <c r="I26" i="14"/>
  <c r="K26" i="14"/>
  <c r="O26" i="14"/>
  <c r="Q26" i="14"/>
  <c r="V26" i="14"/>
  <c r="G28" i="14"/>
  <c r="M28" i="14" s="1"/>
  <c r="I28" i="14"/>
  <c r="K28" i="14"/>
  <c r="O28" i="14"/>
  <c r="Q28" i="14"/>
  <c r="V28" i="14"/>
  <c r="G29" i="14"/>
  <c r="M29" i="14" s="1"/>
  <c r="I29" i="14"/>
  <c r="K29" i="14"/>
  <c r="O29" i="14"/>
  <c r="Q29" i="14"/>
  <c r="V29" i="14"/>
  <c r="G31" i="14"/>
  <c r="M31" i="14" s="1"/>
  <c r="I31" i="14"/>
  <c r="K31" i="14"/>
  <c r="O31" i="14"/>
  <c r="Q31" i="14"/>
  <c r="V31" i="14"/>
  <c r="G34" i="14"/>
  <c r="I34" i="14"/>
  <c r="G35" i="14"/>
  <c r="I35" i="14"/>
  <c r="K35" i="14"/>
  <c r="K34" i="14" s="1"/>
  <c r="M35" i="14"/>
  <c r="O35" i="14"/>
  <c r="O34" i="14" s="1"/>
  <c r="Q35" i="14"/>
  <c r="Q34" i="14" s="1"/>
  <c r="V35" i="14"/>
  <c r="V34" i="14" s="1"/>
  <c r="G37" i="14"/>
  <c r="I37" i="14"/>
  <c r="K37" i="14"/>
  <c r="M37" i="14"/>
  <c r="O37" i="14"/>
  <c r="Q37" i="14"/>
  <c r="V37" i="14"/>
  <c r="G43" i="14"/>
  <c r="O43" i="14"/>
  <c r="V43" i="14"/>
  <c r="G44" i="14"/>
  <c r="I44" i="14"/>
  <c r="I43" i="14" s="1"/>
  <c r="K44" i="14"/>
  <c r="K43" i="14" s="1"/>
  <c r="M44" i="14"/>
  <c r="M43" i="14" s="1"/>
  <c r="O44" i="14"/>
  <c r="Q44" i="14"/>
  <c r="Q43" i="14" s="1"/>
  <c r="V44" i="14"/>
  <c r="G45" i="14"/>
  <c r="K45" i="14"/>
  <c r="Q45" i="14"/>
  <c r="V45" i="14"/>
  <c r="G46" i="14"/>
  <c r="M46" i="14" s="1"/>
  <c r="M45" i="14" s="1"/>
  <c r="I46" i="14"/>
  <c r="I45" i="14" s="1"/>
  <c r="K46" i="14"/>
  <c r="O46" i="14"/>
  <c r="O45" i="14" s="1"/>
  <c r="Q46" i="14"/>
  <c r="V46" i="14"/>
  <c r="G49" i="14"/>
  <c r="M49" i="14" s="1"/>
  <c r="M48" i="14" s="1"/>
  <c r="I49" i="14"/>
  <c r="I48" i="14" s="1"/>
  <c r="K49" i="14"/>
  <c r="O49" i="14"/>
  <c r="Q49" i="14"/>
  <c r="Q48" i="14" s="1"/>
  <c r="V49" i="14"/>
  <c r="V48" i="14" s="1"/>
  <c r="G51" i="14"/>
  <c r="G48" i="14" s="1"/>
  <c r="I51" i="14"/>
  <c r="K51" i="14"/>
  <c r="K48" i="14" s="1"/>
  <c r="M51" i="14"/>
  <c r="O51" i="14"/>
  <c r="O48" i="14" s="1"/>
  <c r="Q51" i="14"/>
  <c r="V51" i="14"/>
  <c r="G52" i="14"/>
  <c r="I52" i="14"/>
  <c r="K52" i="14"/>
  <c r="M52" i="14"/>
  <c r="O52" i="14"/>
  <c r="Q52" i="14"/>
  <c r="V52" i="14"/>
  <c r="O54" i="14"/>
  <c r="G55" i="14"/>
  <c r="M55" i="14" s="1"/>
  <c r="I55" i="14"/>
  <c r="I54" i="14" s="1"/>
  <c r="K55" i="14"/>
  <c r="K54" i="14" s="1"/>
  <c r="O55" i="14"/>
  <c r="Q55" i="14"/>
  <c r="Q54" i="14" s="1"/>
  <c r="V55" i="14"/>
  <c r="G57" i="14"/>
  <c r="I57" i="14"/>
  <c r="K57" i="14"/>
  <c r="O57" i="14"/>
  <c r="Q57" i="14"/>
  <c r="V57" i="14"/>
  <c r="V54" i="14" s="1"/>
  <c r="G59" i="14"/>
  <c r="I59" i="14"/>
  <c r="K59" i="14"/>
  <c r="M59" i="14"/>
  <c r="O59" i="14"/>
  <c r="Q59" i="14"/>
  <c r="V59" i="14"/>
  <c r="G62" i="14"/>
  <c r="M62" i="14" s="1"/>
  <c r="I62" i="14"/>
  <c r="K62" i="14"/>
  <c r="O62" i="14"/>
  <c r="Q62" i="14"/>
  <c r="V62" i="14"/>
  <c r="G65" i="14"/>
  <c r="I65" i="14"/>
  <c r="M65" i="14"/>
  <c r="Q65" i="14"/>
  <c r="G66" i="14"/>
  <c r="I66" i="14"/>
  <c r="K66" i="14"/>
  <c r="K65" i="14" s="1"/>
  <c r="M66" i="14"/>
  <c r="O66" i="14"/>
  <c r="O65" i="14" s="1"/>
  <c r="Q66" i="14"/>
  <c r="V66" i="14"/>
  <c r="V65" i="14" s="1"/>
  <c r="K67" i="14"/>
  <c r="G68" i="14"/>
  <c r="I68" i="14"/>
  <c r="I67" i="14" s="1"/>
  <c r="K68" i="14"/>
  <c r="M68" i="14"/>
  <c r="O68" i="14"/>
  <c r="O67" i="14" s="1"/>
  <c r="Q68" i="14"/>
  <c r="V68" i="14"/>
  <c r="V67" i="14" s="1"/>
  <c r="G69" i="14"/>
  <c r="I69" i="14"/>
  <c r="K69" i="14"/>
  <c r="M69" i="14"/>
  <c r="O69" i="14"/>
  <c r="Q69" i="14"/>
  <c r="Q67" i="14" s="1"/>
  <c r="V69" i="14"/>
  <c r="G70" i="14"/>
  <c r="M70" i="14" s="1"/>
  <c r="I70" i="14"/>
  <c r="K70" i="14"/>
  <c r="O70" i="14"/>
  <c r="Q70" i="14"/>
  <c r="V70" i="14"/>
  <c r="G72" i="14"/>
  <c r="M72" i="14" s="1"/>
  <c r="I72" i="14"/>
  <c r="K72" i="14"/>
  <c r="K71" i="14" s="1"/>
  <c r="O72" i="14"/>
  <c r="O71" i="14" s="1"/>
  <c r="Q72" i="14"/>
  <c r="Q71" i="14" s="1"/>
  <c r="V72" i="14"/>
  <c r="G77" i="14"/>
  <c r="M77" i="14" s="1"/>
  <c r="I77" i="14"/>
  <c r="I71" i="14" s="1"/>
  <c r="K77" i="14"/>
  <c r="O77" i="14"/>
  <c r="Q77" i="14"/>
  <c r="V77" i="14"/>
  <c r="G82" i="14"/>
  <c r="I82" i="14"/>
  <c r="K82" i="14"/>
  <c r="M82" i="14"/>
  <c r="O82" i="14"/>
  <c r="Q82" i="14"/>
  <c r="V82" i="14"/>
  <c r="G84" i="14"/>
  <c r="M84" i="14" s="1"/>
  <c r="I84" i="14"/>
  <c r="K84" i="14"/>
  <c r="O84" i="14"/>
  <c r="Q84" i="14"/>
  <c r="V84" i="14"/>
  <c r="G86" i="14"/>
  <c r="I86" i="14"/>
  <c r="K86" i="14"/>
  <c r="M86" i="14"/>
  <c r="O86" i="14"/>
  <c r="Q86" i="14"/>
  <c r="V86" i="14"/>
  <c r="V71" i="14" s="1"/>
  <c r="G88" i="14"/>
  <c r="M88" i="14" s="1"/>
  <c r="I88" i="14"/>
  <c r="K88" i="14"/>
  <c r="O88" i="14"/>
  <c r="Q88" i="14"/>
  <c r="V88" i="14"/>
  <c r="G91" i="14"/>
  <c r="M91" i="14" s="1"/>
  <c r="I91" i="14"/>
  <c r="K91" i="14"/>
  <c r="O91" i="14"/>
  <c r="Q91" i="14"/>
  <c r="V91" i="14"/>
  <c r="G94" i="14"/>
  <c r="M94" i="14" s="1"/>
  <c r="I94" i="14"/>
  <c r="K94" i="14"/>
  <c r="O94" i="14"/>
  <c r="Q94" i="14"/>
  <c r="V94" i="14"/>
  <c r="G99" i="14"/>
  <c r="M99" i="14" s="1"/>
  <c r="I99" i="14"/>
  <c r="K99" i="14"/>
  <c r="O99" i="14"/>
  <c r="Q99" i="14"/>
  <c r="V99" i="14"/>
  <c r="G104" i="14"/>
  <c r="M104" i="14" s="1"/>
  <c r="I104" i="14"/>
  <c r="K104" i="14"/>
  <c r="O104" i="14"/>
  <c r="Q104" i="14"/>
  <c r="V104" i="14"/>
  <c r="G109" i="14"/>
  <c r="M109" i="14" s="1"/>
  <c r="I109" i="14"/>
  <c r="K109" i="14"/>
  <c r="O109" i="14"/>
  <c r="Q109" i="14"/>
  <c r="V109" i="14"/>
  <c r="G115" i="14"/>
  <c r="I115" i="14"/>
  <c r="K115" i="14"/>
  <c r="M115" i="14"/>
  <c r="O115" i="14"/>
  <c r="Q115" i="14"/>
  <c r="V115" i="14"/>
  <c r="G121" i="14"/>
  <c r="I121" i="14"/>
  <c r="K121" i="14"/>
  <c r="M121" i="14"/>
  <c r="O121" i="14"/>
  <c r="Q121" i="14"/>
  <c r="V121" i="14"/>
  <c r="G134" i="14"/>
  <c r="M134" i="14" s="1"/>
  <c r="I134" i="14"/>
  <c r="K134" i="14"/>
  <c r="O134" i="14"/>
  <c r="Q134" i="14"/>
  <c r="V134" i="14"/>
  <c r="G136" i="14"/>
  <c r="M136" i="14" s="1"/>
  <c r="I136" i="14"/>
  <c r="K136" i="14"/>
  <c r="O136" i="14"/>
  <c r="Q136" i="14"/>
  <c r="V136" i="14"/>
  <c r="G138" i="14"/>
  <c r="M138" i="14" s="1"/>
  <c r="I138" i="14"/>
  <c r="K138" i="14"/>
  <c r="K137" i="14" s="1"/>
  <c r="O138" i="14"/>
  <c r="O137" i="14" s="1"/>
  <c r="Q138" i="14"/>
  <c r="Q137" i="14" s="1"/>
  <c r="V138" i="14"/>
  <c r="G140" i="14"/>
  <c r="M140" i="14" s="1"/>
  <c r="I140" i="14"/>
  <c r="I137" i="14" s="1"/>
  <c r="K140" i="14"/>
  <c r="O140" i="14"/>
  <c r="Q140" i="14"/>
  <c r="V140" i="14"/>
  <c r="G142" i="14"/>
  <c r="I142" i="14"/>
  <c r="K142" i="14"/>
  <c r="M142" i="14"/>
  <c r="O142" i="14"/>
  <c r="Q142" i="14"/>
  <c r="V142" i="14"/>
  <c r="G145" i="14"/>
  <c r="I145" i="14"/>
  <c r="K145" i="14"/>
  <c r="M145" i="14"/>
  <c r="O145" i="14"/>
  <c r="Q145" i="14"/>
  <c r="V145" i="14"/>
  <c r="G148" i="14"/>
  <c r="M148" i="14" s="1"/>
  <c r="I148" i="14"/>
  <c r="K148" i="14"/>
  <c r="O148" i="14"/>
  <c r="Q148" i="14"/>
  <c r="V148" i="14"/>
  <c r="V137" i="14" s="1"/>
  <c r="G150" i="14"/>
  <c r="I150" i="14"/>
  <c r="K150" i="14"/>
  <c r="M150" i="14"/>
  <c r="O150" i="14"/>
  <c r="Q150" i="14"/>
  <c r="V150" i="14"/>
  <c r="G152" i="14"/>
  <c r="M152" i="14" s="1"/>
  <c r="I152" i="14"/>
  <c r="I151" i="14" s="1"/>
  <c r="K152" i="14"/>
  <c r="O152" i="14"/>
  <c r="O151" i="14" s="1"/>
  <c r="Q152" i="14"/>
  <c r="V152" i="14"/>
  <c r="G153" i="14"/>
  <c r="I153" i="14"/>
  <c r="K153" i="14"/>
  <c r="K151" i="14" s="1"/>
  <c r="O153" i="14"/>
  <c r="Q153" i="14"/>
  <c r="V153" i="14"/>
  <c r="G154" i="14"/>
  <c r="I154" i="14"/>
  <c r="K154" i="14"/>
  <c r="M154" i="14"/>
  <c r="O154" i="14"/>
  <c r="Q154" i="14"/>
  <c r="V154" i="14"/>
  <c r="G155" i="14"/>
  <c r="I155" i="14"/>
  <c r="K155" i="14"/>
  <c r="M155" i="14"/>
  <c r="O155" i="14"/>
  <c r="Q155" i="14"/>
  <c r="V155" i="14"/>
  <c r="G156" i="14"/>
  <c r="M156" i="14" s="1"/>
  <c r="I156" i="14"/>
  <c r="K156" i="14"/>
  <c r="O156" i="14"/>
  <c r="Q156" i="14"/>
  <c r="Q151" i="14" s="1"/>
  <c r="V156" i="14"/>
  <c r="G157" i="14"/>
  <c r="I157" i="14"/>
  <c r="K157" i="14"/>
  <c r="M157" i="14"/>
  <c r="O157" i="14"/>
  <c r="Q157" i="14"/>
  <c r="V157" i="14"/>
  <c r="V151" i="14" s="1"/>
  <c r="G158" i="14"/>
  <c r="M158" i="14" s="1"/>
  <c r="I158" i="14"/>
  <c r="K158" i="14"/>
  <c r="O158" i="14"/>
  <c r="Q158" i="14"/>
  <c r="V158" i="14"/>
  <c r="G159" i="14"/>
  <c r="M159" i="14" s="1"/>
  <c r="I159" i="14"/>
  <c r="K159" i="14"/>
  <c r="O159" i="14"/>
  <c r="Q159" i="14"/>
  <c r="V159" i="14"/>
  <c r="G160" i="14"/>
  <c r="M160" i="14" s="1"/>
  <c r="I160" i="14"/>
  <c r="K160" i="14"/>
  <c r="O160" i="14"/>
  <c r="Q160" i="14"/>
  <c r="V160" i="14"/>
  <c r="G161" i="14"/>
  <c r="M161" i="14" s="1"/>
  <c r="I161" i="14"/>
  <c r="K161" i="14"/>
  <c r="O161" i="14"/>
  <c r="Q161" i="14"/>
  <c r="V161" i="14"/>
  <c r="G162" i="14"/>
  <c r="M162" i="14" s="1"/>
  <c r="I162" i="14"/>
  <c r="K162" i="14"/>
  <c r="O162" i="14"/>
  <c r="Q162" i="14"/>
  <c r="V162" i="14"/>
  <c r="G163" i="14"/>
  <c r="I163" i="14"/>
  <c r="K163" i="14"/>
  <c r="M163" i="14"/>
  <c r="O163" i="14"/>
  <c r="Q163" i="14"/>
  <c r="V163" i="14"/>
  <c r="G164" i="14"/>
  <c r="M164" i="14" s="1"/>
  <c r="I164" i="14"/>
  <c r="K164" i="14"/>
  <c r="O164" i="14"/>
  <c r="Q164" i="14"/>
  <c r="V164" i="14"/>
  <c r="G165" i="14"/>
  <c r="M165" i="14" s="1"/>
  <c r="I165" i="14"/>
  <c r="K165" i="14"/>
  <c r="O165" i="14"/>
  <c r="Q165" i="14"/>
  <c r="V165" i="14"/>
  <c r="G166" i="14"/>
  <c r="M166" i="14" s="1"/>
  <c r="I166" i="14"/>
  <c r="K166" i="14"/>
  <c r="O166" i="14"/>
  <c r="Q166" i="14"/>
  <c r="V166" i="14"/>
  <c r="G167" i="14"/>
  <c r="M167" i="14" s="1"/>
  <c r="I167" i="14"/>
  <c r="K167" i="14"/>
  <c r="O167" i="14"/>
  <c r="Q167" i="14"/>
  <c r="V167" i="14"/>
  <c r="G168" i="14"/>
  <c r="M168" i="14" s="1"/>
  <c r="I168" i="14"/>
  <c r="K168" i="14"/>
  <c r="O168" i="14"/>
  <c r="Q168" i="14"/>
  <c r="V168" i="14"/>
  <c r="G169" i="14"/>
  <c r="M169" i="14" s="1"/>
  <c r="I169" i="14"/>
  <c r="K169" i="14"/>
  <c r="O169" i="14"/>
  <c r="Q169" i="14"/>
  <c r="V169" i="14"/>
  <c r="G170" i="14"/>
  <c r="I170" i="14"/>
  <c r="K170" i="14"/>
  <c r="M170" i="14"/>
  <c r="O170" i="14"/>
  <c r="Q170" i="14"/>
  <c r="V170" i="14"/>
  <c r="G171" i="14"/>
  <c r="I171" i="14"/>
  <c r="K171" i="14"/>
  <c r="M171" i="14"/>
  <c r="O171" i="14"/>
  <c r="Q171" i="14"/>
  <c r="V171" i="14"/>
  <c r="G172" i="14"/>
  <c r="M172" i="14" s="1"/>
  <c r="I172" i="14"/>
  <c r="K172" i="14"/>
  <c r="O172" i="14"/>
  <c r="Q172" i="14"/>
  <c r="V172" i="14"/>
  <c r="G173" i="14"/>
  <c r="I173" i="14"/>
  <c r="K173" i="14"/>
  <c r="M173" i="14"/>
  <c r="O173" i="14"/>
  <c r="Q173" i="14"/>
  <c r="V173" i="14"/>
  <c r="G174" i="14"/>
  <c r="M174" i="14" s="1"/>
  <c r="I174" i="14"/>
  <c r="K174" i="14"/>
  <c r="O174" i="14"/>
  <c r="Q174" i="14"/>
  <c r="V174" i="14"/>
  <c r="G175" i="14"/>
  <c r="M175" i="14" s="1"/>
  <c r="I175" i="14"/>
  <c r="K175" i="14"/>
  <c r="O175" i="14"/>
  <c r="Q175" i="14"/>
  <c r="V175" i="14"/>
  <c r="G176" i="14"/>
  <c r="M176" i="14" s="1"/>
  <c r="I176" i="14"/>
  <c r="K176" i="14"/>
  <c r="O176" i="14"/>
  <c r="Q176" i="14"/>
  <c r="V176" i="14"/>
  <c r="G177" i="14"/>
  <c r="M177" i="14" s="1"/>
  <c r="I177" i="14"/>
  <c r="K177" i="14"/>
  <c r="O177" i="14"/>
  <c r="Q177" i="14"/>
  <c r="V177" i="14"/>
  <c r="G178" i="14"/>
  <c r="M178" i="14" s="1"/>
  <c r="I178" i="14"/>
  <c r="K178" i="14"/>
  <c r="O178" i="14"/>
  <c r="Q178" i="14"/>
  <c r="V178" i="14"/>
  <c r="G179" i="14"/>
  <c r="I179" i="14"/>
  <c r="K179" i="14"/>
  <c r="M179" i="14"/>
  <c r="O179" i="14"/>
  <c r="Q179" i="14"/>
  <c r="V179" i="14"/>
  <c r="G181" i="14"/>
  <c r="M181" i="14" s="1"/>
  <c r="I181" i="14"/>
  <c r="I180" i="14" s="1"/>
  <c r="K181" i="14"/>
  <c r="O181" i="14"/>
  <c r="O180" i="14" s="1"/>
  <c r="Q181" i="14"/>
  <c r="V181" i="14"/>
  <c r="V180" i="14" s="1"/>
  <c r="G182" i="14"/>
  <c r="M182" i="14" s="1"/>
  <c r="I182" i="14"/>
  <c r="K182" i="14"/>
  <c r="O182" i="14"/>
  <c r="Q182" i="14"/>
  <c r="Q180" i="14" s="1"/>
  <c r="V182" i="14"/>
  <c r="G183" i="14"/>
  <c r="M183" i="14" s="1"/>
  <c r="I183" i="14"/>
  <c r="K183" i="14"/>
  <c r="O183" i="14"/>
  <c r="Q183" i="14"/>
  <c r="V183" i="14"/>
  <c r="G184" i="14"/>
  <c r="M184" i="14" s="1"/>
  <c r="I184" i="14"/>
  <c r="K184" i="14"/>
  <c r="O184" i="14"/>
  <c r="Q184" i="14"/>
  <c r="V184" i="14"/>
  <c r="G185" i="14"/>
  <c r="M185" i="14" s="1"/>
  <c r="I185" i="14"/>
  <c r="K185" i="14"/>
  <c r="K180" i="14" s="1"/>
  <c r="O185" i="14"/>
  <c r="Q185" i="14"/>
  <c r="V185" i="14"/>
  <c r="G186" i="14"/>
  <c r="M186" i="14" s="1"/>
  <c r="I186" i="14"/>
  <c r="K186" i="14"/>
  <c r="O186" i="14"/>
  <c r="Q186" i="14"/>
  <c r="V186" i="14"/>
  <c r="G187" i="14"/>
  <c r="I187" i="14"/>
  <c r="K187" i="14"/>
  <c r="M187" i="14"/>
  <c r="O187" i="14"/>
  <c r="Q187" i="14"/>
  <c r="V187" i="14"/>
  <c r="AF189" i="14"/>
  <c r="G43" i="1" s="1"/>
  <c r="G9" i="13"/>
  <c r="M9" i="13" s="1"/>
  <c r="I9" i="13"/>
  <c r="I8" i="13" s="1"/>
  <c r="K9" i="13"/>
  <c r="K8" i="13" s="1"/>
  <c r="O9" i="13"/>
  <c r="O8" i="13" s="1"/>
  <c r="Q9" i="13"/>
  <c r="Q8" i="13" s="1"/>
  <c r="V9" i="13"/>
  <c r="G25" i="13"/>
  <c r="M25" i="13" s="1"/>
  <c r="I25" i="13"/>
  <c r="K25" i="13"/>
  <c r="O25" i="13"/>
  <c r="Q25" i="13"/>
  <c r="V25" i="13"/>
  <c r="G41" i="13"/>
  <c r="I41" i="13"/>
  <c r="K41" i="13"/>
  <c r="M41" i="13"/>
  <c r="O41" i="13"/>
  <c r="Q41" i="13"/>
  <c r="V41" i="13"/>
  <c r="G57" i="13"/>
  <c r="I57" i="13"/>
  <c r="K57" i="13"/>
  <c r="M57" i="13"/>
  <c r="O57" i="13"/>
  <c r="Q57" i="13"/>
  <c r="V57" i="13"/>
  <c r="G58" i="13"/>
  <c r="M58" i="13" s="1"/>
  <c r="I58" i="13"/>
  <c r="K58" i="13"/>
  <c r="O58" i="13"/>
  <c r="Q58" i="13"/>
  <c r="V58" i="13"/>
  <c r="G65" i="13"/>
  <c r="I65" i="13"/>
  <c r="K65" i="13"/>
  <c r="M65" i="13"/>
  <c r="O65" i="13"/>
  <c r="Q65" i="13"/>
  <c r="V65" i="13"/>
  <c r="V8" i="13" s="1"/>
  <c r="G70" i="13"/>
  <c r="M70" i="13" s="1"/>
  <c r="I70" i="13"/>
  <c r="K70" i="13"/>
  <c r="O70" i="13"/>
  <c r="Q70" i="13"/>
  <c r="V70" i="13"/>
  <c r="G87" i="13"/>
  <c r="M87" i="13" s="1"/>
  <c r="I87" i="13"/>
  <c r="I86" i="13" s="1"/>
  <c r="K87" i="13"/>
  <c r="K86" i="13" s="1"/>
  <c r="O87" i="13"/>
  <c r="O86" i="13" s="1"/>
  <c r="Q87" i="13"/>
  <c r="Q86" i="13" s="1"/>
  <c r="V87" i="13"/>
  <c r="G96" i="13"/>
  <c r="M96" i="13" s="1"/>
  <c r="I96" i="13"/>
  <c r="K96" i="13"/>
  <c r="O96" i="13"/>
  <c r="Q96" i="13"/>
  <c r="V96" i="13"/>
  <c r="G105" i="13"/>
  <c r="I105" i="13"/>
  <c r="K105" i="13"/>
  <c r="M105" i="13"/>
  <c r="O105" i="13"/>
  <c r="Q105" i="13"/>
  <c r="V105" i="13"/>
  <c r="G111" i="13"/>
  <c r="M111" i="13" s="1"/>
  <c r="I111" i="13"/>
  <c r="K111" i="13"/>
  <c r="O111" i="13"/>
  <c r="Q111" i="13"/>
  <c r="V111" i="13"/>
  <c r="G117" i="13"/>
  <c r="I117" i="13"/>
  <c r="K117" i="13"/>
  <c r="M117" i="13"/>
  <c r="O117" i="13"/>
  <c r="Q117" i="13"/>
  <c r="V117" i="13"/>
  <c r="G123" i="13"/>
  <c r="M123" i="13" s="1"/>
  <c r="I123" i="13"/>
  <c r="K123" i="13"/>
  <c r="O123" i="13"/>
  <c r="Q123" i="13"/>
  <c r="V123" i="13"/>
  <c r="V86" i="13" s="1"/>
  <c r="G129" i="13"/>
  <c r="M129" i="13" s="1"/>
  <c r="I129" i="13"/>
  <c r="K129" i="13"/>
  <c r="O129" i="13"/>
  <c r="Q129" i="13"/>
  <c r="V129" i="13"/>
  <c r="V135" i="13"/>
  <c r="G136" i="13"/>
  <c r="M136" i="13" s="1"/>
  <c r="I136" i="13"/>
  <c r="I135" i="13" s="1"/>
  <c r="K136" i="13"/>
  <c r="K135" i="13" s="1"/>
  <c r="O136" i="13"/>
  <c r="O135" i="13" s="1"/>
  <c r="Q136" i="13"/>
  <c r="Q135" i="13" s="1"/>
  <c r="V136" i="13"/>
  <c r="G137" i="13"/>
  <c r="M137" i="13" s="1"/>
  <c r="I137" i="13"/>
  <c r="K137" i="13"/>
  <c r="O137" i="13"/>
  <c r="Q137" i="13"/>
  <c r="V137" i="13"/>
  <c r="G138" i="13"/>
  <c r="I138" i="13"/>
  <c r="K138" i="13"/>
  <c r="M138" i="13"/>
  <c r="O138" i="13"/>
  <c r="Q138" i="13"/>
  <c r="V138" i="13"/>
  <c r="G139" i="13"/>
  <c r="M139" i="13" s="1"/>
  <c r="I139" i="13"/>
  <c r="K139" i="13"/>
  <c r="O139" i="13"/>
  <c r="Q139" i="13"/>
  <c r="V139" i="13"/>
  <c r="G142" i="13"/>
  <c r="Q142" i="13"/>
  <c r="G143" i="13"/>
  <c r="M143" i="13" s="1"/>
  <c r="M142" i="13" s="1"/>
  <c r="I143" i="13"/>
  <c r="I142" i="13" s="1"/>
  <c r="K143" i="13"/>
  <c r="K142" i="13" s="1"/>
  <c r="O143" i="13"/>
  <c r="O142" i="13" s="1"/>
  <c r="Q143" i="13"/>
  <c r="V143" i="13"/>
  <c r="V142" i="13" s="1"/>
  <c r="G151" i="13"/>
  <c r="I151" i="13"/>
  <c r="I150" i="13" s="1"/>
  <c r="K151" i="13"/>
  <c r="O151" i="13"/>
  <c r="O150" i="13" s="1"/>
  <c r="Q151" i="13"/>
  <c r="V151" i="13"/>
  <c r="V150" i="13" s="1"/>
  <c r="G158" i="13"/>
  <c r="M158" i="13" s="1"/>
  <c r="I158" i="13"/>
  <c r="K158" i="13"/>
  <c r="O158" i="13"/>
  <c r="Q158" i="13"/>
  <c r="V158" i="13"/>
  <c r="G159" i="13"/>
  <c r="M159" i="13" s="1"/>
  <c r="I159" i="13"/>
  <c r="K159" i="13"/>
  <c r="K150" i="13" s="1"/>
  <c r="O159" i="13"/>
  <c r="Q159" i="13"/>
  <c r="Q150" i="13" s="1"/>
  <c r="V159" i="13"/>
  <c r="G167" i="13"/>
  <c r="I167" i="13"/>
  <c r="I166" i="13" s="1"/>
  <c r="K167" i="13"/>
  <c r="K166" i="13" s="1"/>
  <c r="M167" i="13"/>
  <c r="O167" i="13"/>
  <c r="O166" i="13" s="1"/>
  <c r="Q167" i="13"/>
  <c r="Q166" i="13" s="1"/>
  <c r="V167" i="13"/>
  <c r="G171" i="13"/>
  <c r="I171" i="13"/>
  <c r="K171" i="13"/>
  <c r="O171" i="13"/>
  <c r="Q171" i="13"/>
  <c r="V171" i="13"/>
  <c r="G173" i="13"/>
  <c r="M173" i="13" s="1"/>
  <c r="I173" i="13"/>
  <c r="K173" i="13"/>
  <c r="O173" i="13"/>
  <c r="Q173" i="13"/>
  <c r="V173" i="13"/>
  <c r="V166" i="13" s="1"/>
  <c r="G176" i="13"/>
  <c r="M176" i="13" s="1"/>
  <c r="I176" i="13"/>
  <c r="K176" i="13"/>
  <c r="O176" i="13"/>
  <c r="Q176" i="13"/>
  <c r="V176" i="13"/>
  <c r="G183" i="13"/>
  <c r="M183" i="13" s="1"/>
  <c r="I183" i="13"/>
  <c r="K183" i="13"/>
  <c r="O183" i="13"/>
  <c r="Q183" i="13"/>
  <c r="V183" i="13"/>
  <c r="G199" i="13"/>
  <c r="M199" i="13" s="1"/>
  <c r="I199" i="13"/>
  <c r="K199" i="13"/>
  <c r="O199" i="13"/>
  <c r="Q199" i="13"/>
  <c r="V199" i="13"/>
  <c r="G215" i="13"/>
  <c r="M215" i="13" s="1"/>
  <c r="I215" i="13"/>
  <c r="K215" i="13"/>
  <c r="O215" i="13"/>
  <c r="Q215" i="13"/>
  <c r="V215" i="13"/>
  <c r="G216" i="13"/>
  <c r="M216" i="13"/>
  <c r="V216" i="13"/>
  <c r="G217" i="13"/>
  <c r="I217" i="13"/>
  <c r="I216" i="13" s="1"/>
  <c r="K217" i="13"/>
  <c r="K216" i="13" s="1"/>
  <c r="M217" i="13"/>
  <c r="O217" i="13"/>
  <c r="O216" i="13" s="1"/>
  <c r="Q217" i="13"/>
  <c r="Q216" i="13" s="1"/>
  <c r="V217" i="13"/>
  <c r="Q218" i="13"/>
  <c r="G219" i="13"/>
  <c r="I219" i="13"/>
  <c r="I218" i="13" s="1"/>
  <c r="K219" i="13"/>
  <c r="M219" i="13"/>
  <c r="O219" i="13"/>
  <c r="O218" i="13" s="1"/>
  <c r="Q219" i="13"/>
  <c r="V219" i="13"/>
  <c r="V218" i="13" s="1"/>
  <c r="G225" i="13"/>
  <c r="M225" i="13" s="1"/>
  <c r="I225" i="13"/>
  <c r="K225" i="13"/>
  <c r="K218" i="13" s="1"/>
  <c r="O225" i="13"/>
  <c r="Q225" i="13"/>
  <c r="V225" i="13"/>
  <c r="G231" i="13"/>
  <c r="I231" i="13"/>
  <c r="K231" i="13"/>
  <c r="O231" i="13"/>
  <c r="Q231" i="13"/>
  <c r="V231" i="13"/>
  <c r="G237" i="13"/>
  <c r="M237" i="13" s="1"/>
  <c r="I237" i="13"/>
  <c r="K237" i="13"/>
  <c r="O237" i="13"/>
  <c r="Q237" i="13"/>
  <c r="V237" i="13"/>
  <c r="G246" i="13"/>
  <c r="M246" i="13" s="1"/>
  <c r="I246" i="13"/>
  <c r="K246" i="13"/>
  <c r="O246" i="13"/>
  <c r="Q246" i="13"/>
  <c r="V246" i="13"/>
  <c r="V247" i="13"/>
  <c r="G248" i="13"/>
  <c r="G247" i="13" s="1"/>
  <c r="I61" i="1" s="1"/>
  <c r="I248" i="13"/>
  <c r="I247" i="13" s="1"/>
  <c r="K248" i="13"/>
  <c r="K247" i="13" s="1"/>
  <c r="M248" i="13"/>
  <c r="M247" i="13" s="1"/>
  <c r="O248" i="13"/>
  <c r="O247" i="13" s="1"/>
  <c r="Q248" i="13"/>
  <c r="Q247" i="13" s="1"/>
  <c r="V248" i="13"/>
  <c r="Q249" i="13"/>
  <c r="G250" i="13"/>
  <c r="I250" i="13"/>
  <c r="I249" i="13" s="1"/>
  <c r="K250" i="13"/>
  <c r="M250" i="13"/>
  <c r="O250" i="13"/>
  <c r="O249" i="13" s="1"/>
  <c r="Q250" i="13"/>
  <c r="V250" i="13"/>
  <c r="V249" i="13" s="1"/>
  <c r="G251" i="13"/>
  <c r="M251" i="13" s="1"/>
  <c r="I251" i="13"/>
  <c r="K251" i="13"/>
  <c r="K249" i="13" s="1"/>
  <c r="O251" i="13"/>
  <c r="Q251" i="13"/>
  <c r="V251" i="13"/>
  <c r="G252" i="13"/>
  <c r="I252" i="13"/>
  <c r="K252" i="13"/>
  <c r="O252" i="13"/>
  <c r="Q252" i="13"/>
  <c r="V252" i="13"/>
  <c r="G253" i="13"/>
  <c r="M253" i="13" s="1"/>
  <c r="I253" i="13"/>
  <c r="K253" i="13"/>
  <c r="O253" i="13"/>
  <c r="Q253" i="13"/>
  <c r="V253" i="13"/>
  <c r="G254" i="13"/>
  <c r="I254" i="13"/>
  <c r="K254" i="13"/>
  <c r="M254" i="13"/>
  <c r="O254" i="13"/>
  <c r="Q254" i="13"/>
  <c r="V254" i="13"/>
  <c r="G255" i="13"/>
  <c r="I255" i="13"/>
  <c r="K255" i="13"/>
  <c r="M255" i="13"/>
  <c r="O255" i="13"/>
  <c r="Q255" i="13"/>
  <c r="V255" i="13"/>
  <c r="G256" i="13"/>
  <c r="I256" i="13"/>
  <c r="K256" i="13"/>
  <c r="M256" i="13"/>
  <c r="O256" i="13"/>
  <c r="Q256" i="13"/>
  <c r="V256" i="13"/>
  <c r="G258" i="13"/>
  <c r="M258" i="13" s="1"/>
  <c r="I258" i="13"/>
  <c r="I257" i="13" s="1"/>
  <c r="K258" i="13"/>
  <c r="O258" i="13"/>
  <c r="O257" i="13" s="1"/>
  <c r="Q258" i="13"/>
  <c r="V258" i="13"/>
  <c r="V257" i="13" s="1"/>
  <c r="G259" i="13"/>
  <c r="M259" i="13" s="1"/>
  <c r="I259" i="13"/>
  <c r="K259" i="13"/>
  <c r="K257" i="13" s="1"/>
  <c r="O259" i="13"/>
  <c r="Q259" i="13"/>
  <c r="V259" i="13"/>
  <c r="G260" i="13"/>
  <c r="G257" i="13" s="1"/>
  <c r="I260" i="13"/>
  <c r="K260" i="13"/>
  <c r="O260" i="13"/>
  <c r="Q260" i="13"/>
  <c r="V260" i="13"/>
  <c r="G261" i="13"/>
  <c r="M261" i="13" s="1"/>
  <c r="I261" i="13"/>
  <c r="K261" i="13"/>
  <c r="O261" i="13"/>
  <c r="Q261" i="13"/>
  <c r="V261" i="13"/>
  <c r="G262" i="13"/>
  <c r="I262" i="13"/>
  <c r="K262" i="13"/>
  <c r="M262" i="13"/>
  <c r="O262" i="13"/>
  <c r="Q262" i="13"/>
  <c r="V262" i="13"/>
  <c r="G263" i="13"/>
  <c r="M263" i="13" s="1"/>
  <c r="I263" i="13"/>
  <c r="K263" i="13"/>
  <c r="O263" i="13"/>
  <c r="Q263" i="13"/>
  <c r="V263" i="13"/>
  <c r="G264" i="13"/>
  <c r="I264" i="13"/>
  <c r="K264" i="13"/>
  <c r="M264" i="13"/>
  <c r="O264" i="13"/>
  <c r="Q264" i="13"/>
  <c r="V264" i="13"/>
  <c r="G265" i="13"/>
  <c r="M265" i="13" s="1"/>
  <c r="I265" i="13"/>
  <c r="K265" i="13"/>
  <c r="O265" i="13"/>
  <c r="Q265" i="13"/>
  <c r="Q257" i="13" s="1"/>
  <c r="V265" i="13"/>
  <c r="G267" i="13"/>
  <c r="M267" i="13" s="1"/>
  <c r="I267" i="13"/>
  <c r="K267" i="13"/>
  <c r="K266" i="13" s="1"/>
  <c r="O267" i="13"/>
  <c r="O266" i="13" s="1"/>
  <c r="Q267" i="13"/>
  <c r="Q266" i="13" s="1"/>
  <c r="V267" i="13"/>
  <c r="G268" i="13"/>
  <c r="I268" i="13"/>
  <c r="K268" i="13"/>
  <c r="O268" i="13"/>
  <c r="Q268" i="13"/>
  <c r="V268" i="13"/>
  <c r="G269" i="13"/>
  <c r="M269" i="13" s="1"/>
  <c r="I269" i="13"/>
  <c r="I266" i="13" s="1"/>
  <c r="K269" i="13"/>
  <c r="O269" i="13"/>
  <c r="Q269" i="13"/>
  <c r="V269" i="13"/>
  <c r="G270" i="13"/>
  <c r="I270" i="13"/>
  <c r="K270" i="13"/>
  <c r="M270" i="13"/>
  <c r="O270" i="13"/>
  <c r="Q270" i="13"/>
  <c r="V270" i="13"/>
  <c r="G271" i="13"/>
  <c r="I271" i="13"/>
  <c r="K271" i="13"/>
  <c r="M271" i="13"/>
  <c r="O271" i="13"/>
  <c r="Q271" i="13"/>
  <c r="V271" i="13"/>
  <c r="G272" i="13"/>
  <c r="M272" i="13" s="1"/>
  <c r="I272" i="13"/>
  <c r="K272" i="13"/>
  <c r="O272" i="13"/>
  <c r="Q272" i="13"/>
  <c r="V272" i="13"/>
  <c r="G273" i="13"/>
  <c r="M273" i="13" s="1"/>
  <c r="I273" i="13"/>
  <c r="K273" i="13"/>
  <c r="O273" i="13"/>
  <c r="Q273" i="13"/>
  <c r="V273" i="13"/>
  <c r="G274" i="13"/>
  <c r="M274" i="13" s="1"/>
  <c r="I274" i="13"/>
  <c r="K274" i="13"/>
  <c r="O274" i="13"/>
  <c r="Q274" i="13"/>
  <c r="V274" i="13"/>
  <c r="V266" i="13" s="1"/>
  <c r="G275" i="13"/>
  <c r="M275" i="13" s="1"/>
  <c r="I275" i="13"/>
  <c r="K275" i="13"/>
  <c r="O275" i="13"/>
  <c r="Q275" i="13"/>
  <c r="V275" i="13"/>
  <c r="G277" i="13"/>
  <c r="I277" i="13"/>
  <c r="I276" i="13" s="1"/>
  <c r="K277" i="13"/>
  <c r="M277" i="13"/>
  <c r="O277" i="13"/>
  <c r="O276" i="13" s="1"/>
  <c r="Q277" i="13"/>
  <c r="V277" i="13"/>
  <c r="V276" i="13" s="1"/>
  <c r="G278" i="13"/>
  <c r="M278" i="13" s="1"/>
  <c r="I278" i="13"/>
  <c r="K278" i="13"/>
  <c r="K276" i="13" s="1"/>
  <c r="O278" i="13"/>
  <c r="Q278" i="13"/>
  <c r="Q276" i="13" s="1"/>
  <c r="V278" i="13"/>
  <c r="G279" i="13"/>
  <c r="M279" i="13" s="1"/>
  <c r="I279" i="13"/>
  <c r="K279" i="13"/>
  <c r="O279" i="13"/>
  <c r="Q279" i="13"/>
  <c r="V279" i="13"/>
  <c r="G280" i="13"/>
  <c r="I280" i="13"/>
  <c r="K280" i="13"/>
  <c r="M280" i="13"/>
  <c r="O280" i="13"/>
  <c r="Q280" i="13"/>
  <c r="V280" i="13"/>
  <c r="G281" i="13"/>
  <c r="M281" i="13" s="1"/>
  <c r="I281" i="13"/>
  <c r="K281" i="13"/>
  <c r="O281" i="13"/>
  <c r="Q281" i="13"/>
  <c r="V281" i="13"/>
  <c r="G282" i="13"/>
  <c r="M282" i="13" s="1"/>
  <c r="I282" i="13"/>
  <c r="K282" i="13"/>
  <c r="O282" i="13"/>
  <c r="Q282" i="13"/>
  <c r="V282" i="13"/>
  <c r="G283" i="13"/>
  <c r="M283" i="13" s="1"/>
  <c r="I283" i="13"/>
  <c r="K283" i="13"/>
  <c r="O283" i="13"/>
  <c r="Q283" i="13"/>
  <c r="V283" i="13"/>
  <c r="G284" i="13"/>
  <c r="I284" i="13"/>
  <c r="K284" i="13"/>
  <c r="O284" i="13"/>
  <c r="Q284" i="13"/>
  <c r="V284" i="13"/>
  <c r="G285" i="13"/>
  <c r="I285" i="13"/>
  <c r="K285" i="13"/>
  <c r="M285" i="13"/>
  <c r="O285" i="13"/>
  <c r="Q285" i="13"/>
  <c r="V285" i="13"/>
  <c r="G286" i="13"/>
  <c r="M286" i="13" s="1"/>
  <c r="I286" i="13"/>
  <c r="K286" i="13"/>
  <c r="O286" i="13"/>
  <c r="Q286" i="13"/>
  <c r="V286" i="13"/>
  <c r="G287" i="13"/>
  <c r="I287" i="13"/>
  <c r="K287" i="13"/>
  <c r="M287" i="13"/>
  <c r="O287" i="13"/>
  <c r="Q287" i="13"/>
  <c r="V287" i="13"/>
  <c r="G288" i="13"/>
  <c r="M288" i="13" s="1"/>
  <c r="I288" i="13"/>
  <c r="K288" i="13"/>
  <c r="O288" i="13"/>
  <c r="Q288" i="13"/>
  <c r="V288" i="13"/>
  <c r="G289" i="13"/>
  <c r="M289" i="13" s="1"/>
  <c r="I289" i="13"/>
  <c r="K289" i="13"/>
  <c r="O289" i="13"/>
  <c r="Q289" i="13"/>
  <c r="V289" i="13"/>
  <c r="G290" i="13"/>
  <c r="M290" i="13" s="1"/>
  <c r="I290" i="13"/>
  <c r="K290" i="13"/>
  <c r="O290" i="13"/>
  <c r="Q290" i="13"/>
  <c r="V290" i="13"/>
  <c r="G291" i="13"/>
  <c r="I291" i="13"/>
  <c r="K291" i="13"/>
  <c r="M291" i="13"/>
  <c r="O291" i="13"/>
  <c r="Q291" i="13"/>
  <c r="V291" i="13"/>
  <c r="G293" i="13"/>
  <c r="I293" i="13"/>
  <c r="I292" i="13" s="1"/>
  <c r="K293" i="13"/>
  <c r="M293" i="13"/>
  <c r="O293" i="13"/>
  <c r="O292" i="13" s="1"/>
  <c r="Q293" i="13"/>
  <c r="V293" i="13"/>
  <c r="G294" i="13"/>
  <c r="M294" i="13" s="1"/>
  <c r="I294" i="13"/>
  <c r="K294" i="13"/>
  <c r="K292" i="13" s="1"/>
  <c r="O294" i="13"/>
  <c r="Q294" i="13"/>
  <c r="Q292" i="13" s="1"/>
  <c r="V294" i="13"/>
  <c r="G295" i="13"/>
  <c r="I295" i="13"/>
  <c r="K295" i="13"/>
  <c r="M295" i="13"/>
  <c r="O295" i="13"/>
  <c r="Q295" i="13"/>
  <c r="V295" i="13"/>
  <c r="V292" i="13" s="1"/>
  <c r="G296" i="13"/>
  <c r="M296" i="13" s="1"/>
  <c r="I296" i="13"/>
  <c r="K296" i="13"/>
  <c r="O296" i="13"/>
  <c r="Q296" i="13"/>
  <c r="V296" i="13"/>
  <c r="G297" i="13"/>
  <c r="M297" i="13" s="1"/>
  <c r="I297" i="13"/>
  <c r="K297" i="13"/>
  <c r="O297" i="13"/>
  <c r="Q297" i="13"/>
  <c r="V297" i="13"/>
  <c r="V298" i="13"/>
  <c r="G299" i="13"/>
  <c r="I299" i="13"/>
  <c r="K299" i="13"/>
  <c r="K298" i="13" s="1"/>
  <c r="M299" i="13"/>
  <c r="O299" i="13"/>
  <c r="O298" i="13" s="1"/>
  <c r="Q299" i="13"/>
  <c r="Q298" i="13" s="1"/>
  <c r="V299" i="13"/>
  <c r="G300" i="13"/>
  <c r="I300" i="13"/>
  <c r="K300" i="13"/>
  <c r="O300" i="13"/>
  <c r="Q300" i="13"/>
  <c r="V300" i="13"/>
  <c r="G301" i="13"/>
  <c r="I301" i="13"/>
  <c r="I298" i="13" s="1"/>
  <c r="K301" i="13"/>
  <c r="M301" i="13"/>
  <c r="O301" i="13"/>
  <c r="Q301" i="13"/>
  <c r="V301" i="13"/>
  <c r="K302" i="13"/>
  <c r="G303" i="13"/>
  <c r="I303" i="13"/>
  <c r="I302" i="13" s="1"/>
  <c r="K303" i="13"/>
  <c r="M303" i="13"/>
  <c r="O303" i="13"/>
  <c r="Q303" i="13"/>
  <c r="V303" i="13"/>
  <c r="V302" i="13" s="1"/>
  <c r="G304" i="13"/>
  <c r="I304" i="13"/>
  <c r="K304" i="13"/>
  <c r="M304" i="13"/>
  <c r="O304" i="13"/>
  <c r="O302" i="13" s="1"/>
  <c r="Q304" i="13"/>
  <c r="V304" i="13"/>
  <c r="G305" i="13"/>
  <c r="G302" i="13" s="1"/>
  <c r="I305" i="13"/>
  <c r="K305" i="13"/>
  <c r="O305" i="13"/>
  <c r="Q305" i="13"/>
  <c r="Q302" i="13" s="1"/>
  <c r="V305" i="13"/>
  <c r="G306" i="13"/>
  <c r="M306" i="13" s="1"/>
  <c r="I306" i="13"/>
  <c r="K306" i="13"/>
  <c r="O306" i="13"/>
  <c r="Q306" i="13"/>
  <c r="V306" i="13"/>
  <c r="G307" i="13"/>
  <c r="M307" i="13" s="1"/>
  <c r="I307" i="13"/>
  <c r="K307" i="13"/>
  <c r="O307" i="13"/>
  <c r="Q307" i="13"/>
  <c r="V307" i="13"/>
  <c r="G308" i="13"/>
  <c r="M308" i="13" s="1"/>
  <c r="I308" i="13"/>
  <c r="K308" i="13"/>
  <c r="O308" i="13"/>
  <c r="Q308" i="13"/>
  <c r="V308" i="13"/>
  <c r="G310" i="13"/>
  <c r="M310" i="13" s="1"/>
  <c r="I310" i="13"/>
  <c r="K310" i="13"/>
  <c r="K309" i="13" s="1"/>
  <c r="O310" i="13"/>
  <c r="Q310" i="13"/>
  <c r="Q309" i="13" s="1"/>
  <c r="V310" i="13"/>
  <c r="V309" i="13" s="1"/>
  <c r="G311" i="13"/>
  <c r="I311" i="13"/>
  <c r="K311" i="13"/>
  <c r="M311" i="13"/>
  <c r="O311" i="13"/>
  <c r="Q311" i="13"/>
  <c r="V311" i="13"/>
  <c r="G312" i="13"/>
  <c r="I312" i="13"/>
  <c r="K312" i="13"/>
  <c r="M312" i="13"/>
  <c r="O312" i="13"/>
  <c r="O309" i="13" s="1"/>
  <c r="Q312" i="13"/>
  <c r="V312" i="13"/>
  <c r="G313" i="13"/>
  <c r="M313" i="13" s="1"/>
  <c r="I313" i="13"/>
  <c r="K313" i="13"/>
  <c r="O313" i="13"/>
  <c r="Q313" i="13"/>
  <c r="V313" i="13"/>
  <c r="G314" i="13"/>
  <c r="M314" i="13" s="1"/>
  <c r="I314" i="13"/>
  <c r="K314" i="13"/>
  <c r="O314" i="13"/>
  <c r="Q314" i="13"/>
  <c r="V314" i="13"/>
  <c r="G315" i="13"/>
  <c r="M315" i="13" s="1"/>
  <c r="I315" i="13"/>
  <c r="K315" i="13"/>
  <c r="O315" i="13"/>
  <c r="Q315" i="13"/>
  <c r="V315" i="13"/>
  <c r="G316" i="13"/>
  <c r="M316" i="13" s="1"/>
  <c r="I316" i="13"/>
  <c r="K316" i="13"/>
  <c r="O316" i="13"/>
  <c r="Q316" i="13"/>
  <c r="V316" i="13"/>
  <c r="G317" i="13"/>
  <c r="M317" i="13" s="1"/>
  <c r="I317" i="13"/>
  <c r="I309" i="13" s="1"/>
  <c r="K317" i="13"/>
  <c r="O317" i="13"/>
  <c r="Q317" i="13"/>
  <c r="V317" i="13"/>
  <c r="G318" i="13"/>
  <c r="M318" i="13" s="1"/>
  <c r="I318" i="13"/>
  <c r="K318" i="13"/>
  <c r="O318" i="13"/>
  <c r="Q318" i="13"/>
  <c r="V318" i="13"/>
  <c r="G319" i="13"/>
  <c r="I319" i="13"/>
  <c r="K319" i="13"/>
  <c r="M319" i="13"/>
  <c r="O319" i="13"/>
  <c r="Q319" i="13"/>
  <c r="V319" i="13"/>
  <c r="G320" i="13"/>
  <c r="M320" i="13" s="1"/>
  <c r="I320" i="13"/>
  <c r="K320" i="13"/>
  <c r="O320" i="13"/>
  <c r="Q320" i="13"/>
  <c r="V320" i="13"/>
  <c r="G321" i="13"/>
  <c r="M321" i="13" s="1"/>
  <c r="I321" i="13"/>
  <c r="K321" i="13"/>
  <c r="O321" i="13"/>
  <c r="Q321" i="13"/>
  <c r="V321" i="13"/>
  <c r="G322" i="13"/>
  <c r="M322" i="13" s="1"/>
  <c r="I322" i="13"/>
  <c r="K322" i="13"/>
  <c r="O322" i="13"/>
  <c r="Q322" i="13"/>
  <c r="V322" i="13"/>
  <c r="G323" i="13"/>
  <c r="M323" i="13" s="1"/>
  <c r="I323" i="13"/>
  <c r="K323" i="13"/>
  <c r="O323" i="13"/>
  <c r="Q323" i="13"/>
  <c r="V323" i="13"/>
  <c r="G337" i="13"/>
  <c r="M337" i="13" s="1"/>
  <c r="I337" i="13"/>
  <c r="K337" i="13"/>
  <c r="O337" i="13"/>
  <c r="Q337" i="13"/>
  <c r="V337" i="13"/>
  <c r="I338" i="13"/>
  <c r="G339" i="13"/>
  <c r="M339" i="13" s="1"/>
  <c r="I339" i="13"/>
  <c r="K339" i="13"/>
  <c r="K338" i="13" s="1"/>
  <c r="O339" i="13"/>
  <c r="Q339" i="13"/>
  <c r="Q338" i="13" s="1"/>
  <c r="V339" i="13"/>
  <c r="V338" i="13" s="1"/>
  <c r="G341" i="13"/>
  <c r="M341" i="13" s="1"/>
  <c r="I341" i="13"/>
  <c r="K341" i="13"/>
  <c r="O341" i="13"/>
  <c r="Q341" i="13"/>
  <c r="V341" i="13"/>
  <c r="G343" i="13"/>
  <c r="I343" i="13"/>
  <c r="K343" i="13"/>
  <c r="M343" i="13"/>
  <c r="O343" i="13"/>
  <c r="O338" i="13" s="1"/>
  <c r="Q343" i="13"/>
  <c r="V343" i="13"/>
  <c r="G345" i="13"/>
  <c r="M345" i="13" s="1"/>
  <c r="I345" i="13"/>
  <c r="K345" i="13"/>
  <c r="O345" i="13"/>
  <c r="Q345" i="13"/>
  <c r="V345" i="13"/>
  <c r="G347" i="13"/>
  <c r="M347" i="13" s="1"/>
  <c r="I347" i="13"/>
  <c r="K347" i="13"/>
  <c r="O347" i="13"/>
  <c r="Q347" i="13"/>
  <c r="V347" i="13"/>
  <c r="G349" i="13"/>
  <c r="M349" i="13" s="1"/>
  <c r="I349" i="13"/>
  <c r="K349" i="13"/>
  <c r="O349" i="13"/>
  <c r="Q349" i="13"/>
  <c r="V349" i="13"/>
  <c r="G351" i="13"/>
  <c r="M351" i="13" s="1"/>
  <c r="I351" i="13"/>
  <c r="K351" i="13"/>
  <c r="O351" i="13"/>
  <c r="Q351" i="13"/>
  <c r="V351" i="13"/>
  <c r="G353" i="13"/>
  <c r="M353" i="13" s="1"/>
  <c r="I353" i="13"/>
  <c r="K353" i="13"/>
  <c r="K352" i="13" s="1"/>
  <c r="O353" i="13"/>
  <c r="Q353" i="13"/>
  <c r="Q352" i="13" s="1"/>
  <c r="V353" i="13"/>
  <c r="V352" i="13" s="1"/>
  <c r="G358" i="13"/>
  <c r="M358" i="13" s="1"/>
  <c r="I358" i="13"/>
  <c r="K358" i="13"/>
  <c r="O358" i="13"/>
  <c r="Q358" i="13"/>
  <c r="V358" i="13"/>
  <c r="G363" i="13"/>
  <c r="I363" i="13"/>
  <c r="K363" i="13"/>
  <c r="M363" i="13"/>
  <c r="O363" i="13"/>
  <c r="O352" i="13" s="1"/>
  <c r="Q363" i="13"/>
  <c r="V363" i="13"/>
  <c r="G368" i="13"/>
  <c r="M368" i="13" s="1"/>
  <c r="I368" i="13"/>
  <c r="K368" i="13"/>
  <c r="O368" i="13"/>
  <c r="Q368" i="13"/>
  <c r="V368" i="13"/>
  <c r="G376" i="13"/>
  <c r="M376" i="13" s="1"/>
  <c r="I376" i="13"/>
  <c r="K376" i="13"/>
  <c r="O376" i="13"/>
  <c r="Q376" i="13"/>
  <c r="V376" i="13"/>
  <c r="G381" i="13"/>
  <c r="I381" i="13"/>
  <c r="K381" i="13"/>
  <c r="M381" i="13"/>
  <c r="O381" i="13"/>
  <c r="Q381" i="13"/>
  <c r="V381" i="13"/>
  <c r="G383" i="13"/>
  <c r="M383" i="13" s="1"/>
  <c r="I383" i="13"/>
  <c r="K383" i="13"/>
  <c r="O383" i="13"/>
  <c r="Q383" i="13"/>
  <c r="V383" i="13"/>
  <c r="G384" i="13"/>
  <c r="M384" i="13" s="1"/>
  <c r="I384" i="13"/>
  <c r="I352" i="13" s="1"/>
  <c r="K384" i="13"/>
  <c r="O384" i="13"/>
  <c r="Q384" i="13"/>
  <c r="V384" i="13"/>
  <c r="G386" i="13"/>
  <c r="M386" i="13" s="1"/>
  <c r="I386" i="13"/>
  <c r="K386" i="13"/>
  <c r="O386" i="13"/>
  <c r="Q386" i="13"/>
  <c r="V386" i="13"/>
  <c r="V385" i="13" s="1"/>
  <c r="G387" i="13"/>
  <c r="M387" i="13" s="1"/>
  <c r="I387" i="13"/>
  <c r="K387" i="13"/>
  <c r="O387" i="13"/>
  <c r="O385" i="13" s="1"/>
  <c r="Q387" i="13"/>
  <c r="V387" i="13"/>
  <c r="G388" i="13"/>
  <c r="I388" i="13"/>
  <c r="K388" i="13"/>
  <c r="M388" i="13"/>
  <c r="O388" i="13"/>
  <c r="Q388" i="13"/>
  <c r="Q385" i="13" s="1"/>
  <c r="V388" i="13"/>
  <c r="G392" i="13"/>
  <c r="M392" i="13" s="1"/>
  <c r="I392" i="13"/>
  <c r="K392" i="13"/>
  <c r="O392" i="13"/>
  <c r="Q392" i="13"/>
  <c r="V392" i="13"/>
  <c r="G396" i="13"/>
  <c r="M396" i="13" s="1"/>
  <c r="I396" i="13"/>
  <c r="K396" i="13"/>
  <c r="O396" i="13"/>
  <c r="Q396" i="13"/>
  <c r="V396" i="13"/>
  <c r="G400" i="13"/>
  <c r="M400" i="13" s="1"/>
  <c r="I400" i="13"/>
  <c r="K400" i="13"/>
  <c r="O400" i="13"/>
  <c r="Q400" i="13"/>
  <c r="V400" i="13"/>
  <c r="G402" i="13"/>
  <c r="M402" i="13" s="1"/>
  <c r="I402" i="13"/>
  <c r="I385" i="13" s="1"/>
  <c r="K402" i="13"/>
  <c r="O402" i="13"/>
  <c r="Q402" i="13"/>
  <c r="V402" i="13"/>
  <c r="G409" i="13"/>
  <c r="M409" i="13" s="1"/>
  <c r="I409" i="13"/>
  <c r="K409" i="13"/>
  <c r="K385" i="13" s="1"/>
  <c r="O409" i="13"/>
  <c r="Q409" i="13"/>
  <c r="V409" i="13"/>
  <c r="G410" i="13"/>
  <c r="M410" i="13" s="1"/>
  <c r="I410" i="13"/>
  <c r="K410" i="13"/>
  <c r="O410" i="13"/>
  <c r="Q410" i="13"/>
  <c r="V410" i="13"/>
  <c r="O411" i="13"/>
  <c r="G412" i="13"/>
  <c r="M412" i="13" s="1"/>
  <c r="I412" i="13"/>
  <c r="I411" i="13" s="1"/>
  <c r="K412" i="13"/>
  <c r="O412" i="13"/>
  <c r="Q412" i="13"/>
  <c r="Q411" i="13" s="1"/>
  <c r="V412" i="13"/>
  <c r="V411" i="13" s="1"/>
  <c r="G413" i="13"/>
  <c r="M413" i="13" s="1"/>
  <c r="I413" i="13"/>
  <c r="K413" i="13"/>
  <c r="K411" i="13" s="1"/>
  <c r="O413" i="13"/>
  <c r="Q413" i="13"/>
  <c r="V413" i="13"/>
  <c r="G414" i="13"/>
  <c r="M414" i="13" s="1"/>
  <c r="I414" i="13"/>
  <c r="K414" i="13"/>
  <c r="O414" i="13"/>
  <c r="Q414" i="13"/>
  <c r="V414" i="13"/>
  <c r="G419" i="13"/>
  <c r="M419" i="13" s="1"/>
  <c r="I419" i="13"/>
  <c r="I418" i="13" s="1"/>
  <c r="K419" i="13"/>
  <c r="K418" i="13" s="1"/>
  <c r="O419" i="13"/>
  <c r="O418" i="13" s="1"/>
  <c r="Q419" i="13"/>
  <c r="Q418" i="13" s="1"/>
  <c r="V419" i="13"/>
  <c r="G426" i="13"/>
  <c r="M426" i="13" s="1"/>
  <c r="I426" i="13"/>
  <c r="K426" i="13"/>
  <c r="O426" i="13"/>
  <c r="Q426" i="13"/>
  <c r="V426" i="13"/>
  <c r="G433" i="13"/>
  <c r="I433" i="13"/>
  <c r="K433" i="13"/>
  <c r="M433" i="13"/>
  <c r="O433" i="13"/>
  <c r="Q433" i="13"/>
  <c r="V433" i="13"/>
  <c r="G436" i="13"/>
  <c r="M436" i="13" s="1"/>
  <c r="I436" i="13"/>
  <c r="K436" i="13"/>
  <c r="O436" i="13"/>
  <c r="Q436" i="13"/>
  <c r="V436" i="13"/>
  <c r="G439" i="13"/>
  <c r="I439" i="13"/>
  <c r="K439" i="13"/>
  <c r="M439" i="13"/>
  <c r="O439" i="13"/>
  <c r="Q439" i="13"/>
  <c r="V439" i="13"/>
  <c r="G446" i="13"/>
  <c r="M446" i="13" s="1"/>
  <c r="I446" i="13"/>
  <c r="K446" i="13"/>
  <c r="O446" i="13"/>
  <c r="Q446" i="13"/>
  <c r="V446" i="13"/>
  <c r="V418" i="13" s="1"/>
  <c r="G448" i="13"/>
  <c r="I448" i="13"/>
  <c r="I447" i="13" s="1"/>
  <c r="K448" i="13"/>
  <c r="O448" i="13"/>
  <c r="O447" i="13" s="1"/>
  <c r="Q448" i="13"/>
  <c r="V448" i="13"/>
  <c r="G449" i="13"/>
  <c r="M449" i="13" s="1"/>
  <c r="I449" i="13"/>
  <c r="K449" i="13"/>
  <c r="K447" i="13" s="1"/>
  <c r="O449" i="13"/>
  <c r="Q449" i="13"/>
  <c r="V449" i="13"/>
  <c r="G450" i="13"/>
  <c r="M450" i="13" s="1"/>
  <c r="I450" i="13"/>
  <c r="K450" i="13"/>
  <c r="O450" i="13"/>
  <c r="Q450" i="13"/>
  <c r="V450" i="13"/>
  <c r="G451" i="13"/>
  <c r="I451" i="13"/>
  <c r="K451" i="13"/>
  <c r="M451" i="13"/>
  <c r="O451" i="13"/>
  <c r="Q451" i="13"/>
  <c r="V451" i="13"/>
  <c r="G452" i="13"/>
  <c r="M452" i="13" s="1"/>
  <c r="I452" i="13"/>
  <c r="K452" i="13"/>
  <c r="O452" i="13"/>
  <c r="Q452" i="13"/>
  <c r="Q447" i="13" s="1"/>
  <c r="V452" i="13"/>
  <c r="G453" i="13"/>
  <c r="M453" i="13" s="1"/>
  <c r="I453" i="13"/>
  <c r="K453" i="13"/>
  <c r="O453" i="13"/>
  <c r="Q453" i="13"/>
  <c r="V453" i="13"/>
  <c r="G454" i="13"/>
  <c r="M454" i="13" s="1"/>
  <c r="I454" i="13"/>
  <c r="K454" i="13"/>
  <c r="O454" i="13"/>
  <c r="Q454" i="13"/>
  <c r="V454" i="13"/>
  <c r="V447" i="13" s="1"/>
  <c r="G455" i="13"/>
  <c r="M455" i="13" s="1"/>
  <c r="I455" i="13"/>
  <c r="K455" i="13"/>
  <c r="O455" i="13"/>
  <c r="Q455" i="13"/>
  <c r="V455" i="13"/>
  <c r="G456" i="13"/>
  <c r="M456" i="13" s="1"/>
  <c r="I456" i="13"/>
  <c r="K456" i="13"/>
  <c r="O456" i="13"/>
  <c r="Q456" i="13"/>
  <c r="V456" i="13"/>
  <c r="G457" i="13"/>
  <c r="M457" i="13" s="1"/>
  <c r="I457" i="13"/>
  <c r="K457" i="13"/>
  <c r="O457" i="13"/>
  <c r="Q457" i="13"/>
  <c r="V457" i="13"/>
  <c r="G458" i="13"/>
  <c r="M458" i="13" s="1"/>
  <c r="I458" i="13"/>
  <c r="K458" i="13"/>
  <c r="O458" i="13"/>
  <c r="Q458" i="13"/>
  <c r="V458" i="13"/>
  <c r="G459" i="13"/>
  <c r="I459" i="13"/>
  <c r="K459" i="13"/>
  <c r="M459" i="13"/>
  <c r="O459" i="13"/>
  <c r="Q459" i="13"/>
  <c r="V459" i="13"/>
  <c r="G460" i="13"/>
  <c r="M460" i="13" s="1"/>
  <c r="I460" i="13"/>
  <c r="K460" i="13"/>
  <c r="O460" i="13"/>
  <c r="Q460" i="13"/>
  <c r="V460" i="13"/>
  <c r="G461" i="13"/>
  <c r="I461" i="13"/>
  <c r="K461" i="13"/>
  <c r="M461" i="13"/>
  <c r="O461" i="13"/>
  <c r="Q461" i="13"/>
  <c r="V461" i="13"/>
  <c r="G462" i="13"/>
  <c r="M462" i="13" s="1"/>
  <c r="I462" i="13"/>
  <c r="K462" i="13"/>
  <c r="O462" i="13"/>
  <c r="Q462" i="13"/>
  <c r="V462" i="13"/>
  <c r="G463" i="13"/>
  <c r="M463" i="13" s="1"/>
  <c r="I463" i="13"/>
  <c r="K463" i="13"/>
  <c r="O463" i="13"/>
  <c r="Q463" i="13"/>
  <c r="V463" i="13"/>
  <c r="G464" i="13"/>
  <c r="M464" i="13" s="1"/>
  <c r="I464" i="13"/>
  <c r="K464" i="13"/>
  <c r="O464" i="13"/>
  <c r="Q464" i="13"/>
  <c r="V464" i="13"/>
  <c r="G465" i="13"/>
  <c r="M465" i="13" s="1"/>
  <c r="I465" i="13"/>
  <c r="K465" i="13"/>
  <c r="O465" i="13"/>
  <c r="Q465" i="13"/>
  <c r="V465" i="13"/>
  <c r="G466" i="13"/>
  <c r="M466" i="13" s="1"/>
  <c r="I466" i="13"/>
  <c r="K466" i="13"/>
  <c r="O466" i="13"/>
  <c r="Q466" i="13"/>
  <c r="V466" i="13"/>
  <c r="G467" i="13"/>
  <c r="M467" i="13" s="1"/>
  <c r="I467" i="13"/>
  <c r="K467" i="13"/>
  <c r="O467" i="13"/>
  <c r="Q467" i="13"/>
  <c r="V467" i="13"/>
  <c r="G468" i="13"/>
  <c r="I468" i="13"/>
  <c r="K468" i="13"/>
  <c r="M468" i="13"/>
  <c r="O468" i="13"/>
  <c r="Q468" i="13"/>
  <c r="V468" i="13"/>
  <c r="G469" i="13"/>
  <c r="I469" i="13"/>
  <c r="K469" i="13"/>
  <c r="M469" i="13"/>
  <c r="O469" i="13"/>
  <c r="Q469" i="13"/>
  <c r="V469" i="13"/>
  <c r="G470" i="13"/>
  <c r="M470" i="13" s="1"/>
  <c r="I470" i="13"/>
  <c r="K470" i="13"/>
  <c r="O470" i="13"/>
  <c r="Q470" i="13"/>
  <c r="V470" i="13"/>
  <c r="G471" i="13"/>
  <c r="M471" i="13" s="1"/>
  <c r="I471" i="13"/>
  <c r="K471" i="13"/>
  <c r="O471" i="13"/>
  <c r="Q471" i="13"/>
  <c r="V471" i="13"/>
  <c r="G472" i="13"/>
  <c r="M472" i="13" s="1"/>
  <c r="I472" i="13"/>
  <c r="K472" i="13"/>
  <c r="O472" i="13"/>
  <c r="Q472" i="13"/>
  <c r="V472" i="13"/>
  <c r="G473" i="13"/>
  <c r="M473" i="13" s="1"/>
  <c r="I473" i="13"/>
  <c r="K473" i="13"/>
  <c r="O473" i="13"/>
  <c r="Q473" i="13"/>
  <c r="V473" i="13"/>
  <c r="G474" i="13"/>
  <c r="M474" i="13" s="1"/>
  <c r="I474" i="13"/>
  <c r="K474" i="13"/>
  <c r="O474" i="13"/>
  <c r="Q474" i="13"/>
  <c r="V474" i="13"/>
  <c r="G475" i="13"/>
  <c r="I475" i="13"/>
  <c r="K475" i="13"/>
  <c r="M475" i="13"/>
  <c r="O475" i="13"/>
  <c r="Q475" i="13"/>
  <c r="V475" i="13"/>
  <c r="G476" i="13"/>
  <c r="I476" i="13"/>
  <c r="K476" i="13"/>
  <c r="M476" i="13"/>
  <c r="O476" i="13"/>
  <c r="Q476" i="13"/>
  <c r="V476" i="13"/>
  <c r="G477" i="13"/>
  <c r="M477" i="13" s="1"/>
  <c r="I477" i="13"/>
  <c r="K477" i="13"/>
  <c r="O477" i="13"/>
  <c r="Q477" i="13"/>
  <c r="V477" i="13"/>
  <c r="G478" i="13"/>
  <c r="M478" i="13" s="1"/>
  <c r="I478" i="13"/>
  <c r="K478" i="13"/>
  <c r="O478" i="13"/>
  <c r="Q478" i="13"/>
  <c r="V478" i="13"/>
  <c r="G479" i="13"/>
  <c r="M479" i="13" s="1"/>
  <c r="I479" i="13"/>
  <c r="K479" i="13"/>
  <c r="O479" i="13"/>
  <c r="Q479" i="13"/>
  <c r="V479" i="13"/>
  <c r="G480" i="13"/>
  <c r="M480" i="13" s="1"/>
  <c r="I480" i="13"/>
  <c r="K480" i="13"/>
  <c r="O480" i="13"/>
  <c r="Q480" i="13"/>
  <c r="V480" i="13"/>
  <c r="G481" i="13"/>
  <c r="M481" i="13" s="1"/>
  <c r="I481" i="13"/>
  <c r="K481" i="13"/>
  <c r="O481" i="13"/>
  <c r="Q481" i="13"/>
  <c r="V481" i="13"/>
  <c r="G482" i="13"/>
  <c r="M482" i="13" s="1"/>
  <c r="I482" i="13"/>
  <c r="K482" i="13"/>
  <c r="O482" i="13"/>
  <c r="Q482" i="13"/>
  <c r="V482" i="13"/>
  <c r="G483" i="13"/>
  <c r="I483" i="13"/>
  <c r="K483" i="13"/>
  <c r="M483" i="13"/>
  <c r="O483" i="13"/>
  <c r="Q483" i="13"/>
  <c r="V483" i="13"/>
  <c r="G484" i="13"/>
  <c r="I484" i="13"/>
  <c r="K484" i="13"/>
  <c r="M484" i="13"/>
  <c r="O484" i="13"/>
  <c r="Q484" i="13"/>
  <c r="V484" i="13"/>
  <c r="G485" i="13"/>
  <c r="I485" i="13"/>
  <c r="K485" i="13"/>
  <c r="M485" i="13"/>
  <c r="O485" i="13"/>
  <c r="Q485" i="13"/>
  <c r="V485" i="13"/>
  <c r="G486" i="13"/>
  <c r="M486" i="13" s="1"/>
  <c r="I486" i="13"/>
  <c r="K486" i="13"/>
  <c r="O486" i="13"/>
  <c r="Q486" i="13"/>
  <c r="V486" i="13"/>
  <c r="V487" i="13"/>
  <c r="G488" i="13"/>
  <c r="I488" i="13"/>
  <c r="K488" i="13"/>
  <c r="K487" i="13" s="1"/>
  <c r="O488" i="13"/>
  <c r="O487" i="13" s="1"/>
  <c r="Q488" i="13"/>
  <c r="V488" i="13"/>
  <c r="G489" i="13"/>
  <c r="M489" i="13" s="1"/>
  <c r="I489" i="13"/>
  <c r="I487" i="13" s="1"/>
  <c r="K489" i="13"/>
  <c r="O489" i="13"/>
  <c r="Q489" i="13"/>
  <c r="V489" i="13"/>
  <c r="G490" i="13"/>
  <c r="I490" i="13"/>
  <c r="K490" i="13"/>
  <c r="M490" i="13"/>
  <c r="O490" i="13"/>
  <c r="Q490" i="13"/>
  <c r="V490" i="13"/>
  <c r="G491" i="13"/>
  <c r="I491" i="13"/>
  <c r="K491" i="13"/>
  <c r="M491" i="13"/>
  <c r="O491" i="13"/>
  <c r="Q491" i="13"/>
  <c r="Q487" i="13" s="1"/>
  <c r="V491" i="13"/>
  <c r="O492" i="13"/>
  <c r="G493" i="13"/>
  <c r="I493" i="13"/>
  <c r="I492" i="13" s="1"/>
  <c r="K493" i="13"/>
  <c r="M493" i="13"/>
  <c r="O493" i="13"/>
  <c r="Q493" i="13"/>
  <c r="Q492" i="13" s="1"/>
  <c r="V493" i="13"/>
  <c r="G494" i="13"/>
  <c r="I494" i="13"/>
  <c r="K494" i="13"/>
  <c r="K492" i="13" s="1"/>
  <c r="O494" i="13"/>
  <c r="Q494" i="13"/>
  <c r="V494" i="13"/>
  <c r="V492" i="13" s="1"/>
  <c r="G495" i="13"/>
  <c r="I495" i="13"/>
  <c r="K495" i="13"/>
  <c r="M495" i="13"/>
  <c r="O495" i="13"/>
  <c r="Q495" i="13"/>
  <c r="V495" i="13"/>
  <c r="G496" i="13"/>
  <c r="M496" i="13" s="1"/>
  <c r="I496" i="13"/>
  <c r="K496" i="13"/>
  <c r="O496" i="13"/>
  <c r="Q496" i="13"/>
  <c r="V496" i="13"/>
  <c r="G497" i="13"/>
  <c r="M497" i="13" s="1"/>
  <c r="I497" i="13"/>
  <c r="K497" i="13"/>
  <c r="O497" i="13"/>
  <c r="Q497" i="13"/>
  <c r="V497" i="13"/>
  <c r="G498" i="13"/>
  <c r="I498" i="13"/>
  <c r="K498" i="13"/>
  <c r="M498" i="13"/>
  <c r="O498" i="13"/>
  <c r="Q498" i="13"/>
  <c r="V498" i="13"/>
  <c r="G499" i="13"/>
  <c r="I499" i="13"/>
  <c r="K499" i="13"/>
  <c r="M499" i="13"/>
  <c r="O499" i="13"/>
  <c r="Q499" i="13"/>
  <c r="V499" i="13"/>
  <c r="AF501" i="13"/>
  <c r="G9" i="12"/>
  <c r="M9" i="12" s="1"/>
  <c r="I9" i="12"/>
  <c r="I8" i="12" s="1"/>
  <c r="K9" i="12"/>
  <c r="K8" i="12" s="1"/>
  <c r="O9" i="12"/>
  <c r="O8" i="12" s="1"/>
  <c r="Q9" i="12"/>
  <c r="Q8" i="12" s="1"/>
  <c r="V9" i="12"/>
  <c r="V8" i="12" s="1"/>
  <c r="G29" i="12"/>
  <c r="M29" i="12" s="1"/>
  <c r="I29" i="12"/>
  <c r="K29" i="12"/>
  <c r="O29" i="12"/>
  <c r="Q29" i="12"/>
  <c r="V29" i="12"/>
  <c r="G49" i="12"/>
  <c r="I49" i="12"/>
  <c r="K49" i="12"/>
  <c r="M49" i="12"/>
  <c r="O49" i="12"/>
  <c r="Q49" i="12"/>
  <c r="V49" i="12"/>
  <c r="G69" i="12"/>
  <c r="I69" i="12"/>
  <c r="K69" i="12"/>
  <c r="M69" i="12"/>
  <c r="O69" i="12"/>
  <c r="Q69" i="12"/>
  <c r="V69" i="12"/>
  <c r="G70" i="12"/>
  <c r="M70" i="12" s="1"/>
  <c r="I70" i="12"/>
  <c r="K70" i="12"/>
  <c r="O70" i="12"/>
  <c r="Q70" i="12"/>
  <c r="V70" i="12"/>
  <c r="G78" i="12"/>
  <c r="M78" i="12" s="1"/>
  <c r="I78" i="12"/>
  <c r="K78" i="12"/>
  <c r="O78" i="12"/>
  <c r="Q78" i="12"/>
  <c r="V78" i="12"/>
  <c r="G84" i="12"/>
  <c r="M84" i="12" s="1"/>
  <c r="I84" i="12"/>
  <c r="K84" i="12"/>
  <c r="O84" i="12"/>
  <c r="Q84" i="12"/>
  <c r="V84" i="12"/>
  <c r="G105" i="12"/>
  <c r="M105" i="12" s="1"/>
  <c r="I105" i="12"/>
  <c r="I104" i="12" s="1"/>
  <c r="K105" i="12"/>
  <c r="K104" i="12" s="1"/>
  <c r="O105" i="12"/>
  <c r="O104" i="12" s="1"/>
  <c r="Q105" i="12"/>
  <c r="Q104" i="12" s="1"/>
  <c r="V105" i="12"/>
  <c r="G114" i="12"/>
  <c r="M114" i="12" s="1"/>
  <c r="I114" i="12"/>
  <c r="K114" i="12"/>
  <c r="O114" i="12"/>
  <c r="Q114" i="12"/>
  <c r="V114" i="12"/>
  <c r="G123" i="12"/>
  <c r="I123" i="12"/>
  <c r="K123" i="12"/>
  <c r="M123" i="12"/>
  <c r="O123" i="12"/>
  <c r="Q123" i="12"/>
  <c r="V123" i="12"/>
  <c r="G130" i="12"/>
  <c r="I130" i="12"/>
  <c r="K130" i="12"/>
  <c r="M130" i="12"/>
  <c r="O130" i="12"/>
  <c r="Q130" i="12"/>
  <c r="V130" i="12"/>
  <c r="G136" i="12"/>
  <c r="M136" i="12" s="1"/>
  <c r="I136" i="12"/>
  <c r="K136" i="12"/>
  <c r="O136" i="12"/>
  <c r="Q136" i="12"/>
  <c r="V136" i="12"/>
  <c r="G142" i="12"/>
  <c r="M142" i="12" s="1"/>
  <c r="I142" i="12"/>
  <c r="K142" i="12"/>
  <c r="O142" i="12"/>
  <c r="Q142" i="12"/>
  <c r="V142" i="12"/>
  <c r="V104" i="12" s="1"/>
  <c r="G149" i="12"/>
  <c r="M149" i="12" s="1"/>
  <c r="I149" i="12"/>
  <c r="K149" i="12"/>
  <c r="O149" i="12"/>
  <c r="Q149" i="12"/>
  <c r="V149" i="12"/>
  <c r="V156" i="12"/>
  <c r="G157" i="12"/>
  <c r="M157" i="12" s="1"/>
  <c r="I157" i="12"/>
  <c r="I156" i="12" s="1"/>
  <c r="K157" i="12"/>
  <c r="K156" i="12" s="1"/>
  <c r="O157" i="12"/>
  <c r="O156" i="12" s="1"/>
  <c r="Q157" i="12"/>
  <c r="Q156" i="12" s="1"/>
  <c r="V157" i="12"/>
  <c r="G158" i="12"/>
  <c r="M158" i="12" s="1"/>
  <c r="I158" i="12"/>
  <c r="K158" i="12"/>
  <c r="O158" i="12"/>
  <c r="Q158" i="12"/>
  <c r="V158" i="12"/>
  <c r="G159" i="12"/>
  <c r="I159" i="12"/>
  <c r="K159" i="12"/>
  <c r="M159" i="12"/>
  <c r="O159" i="12"/>
  <c r="Q159" i="12"/>
  <c r="V159" i="12"/>
  <c r="G160" i="12"/>
  <c r="I160" i="12"/>
  <c r="K160" i="12"/>
  <c r="M160" i="12"/>
  <c r="O160" i="12"/>
  <c r="Q160" i="12"/>
  <c r="V160" i="12"/>
  <c r="G163" i="12"/>
  <c r="Q163" i="12"/>
  <c r="G164" i="12"/>
  <c r="M164" i="12" s="1"/>
  <c r="M163" i="12" s="1"/>
  <c r="I164" i="12"/>
  <c r="I163" i="12" s="1"/>
  <c r="K164" i="12"/>
  <c r="K163" i="12" s="1"/>
  <c r="O164" i="12"/>
  <c r="O163" i="12" s="1"/>
  <c r="Q164" i="12"/>
  <c r="V164" i="12"/>
  <c r="V163" i="12" s="1"/>
  <c r="G173" i="12"/>
  <c r="I173" i="12"/>
  <c r="I172" i="12" s="1"/>
  <c r="K173" i="12"/>
  <c r="O173" i="12"/>
  <c r="O172" i="12" s="1"/>
  <c r="Q173" i="12"/>
  <c r="V173" i="12"/>
  <c r="V172" i="12" s="1"/>
  <c r="G181" i="12"/>
  <c r="M181" i="12" s="1"/>
  <c r="I181" i="12"/>
  <c r="K181" i="12"/>
  <c r="O181" i="12"/>
  <c r="Q181" i="12"/>
  <c r="V181" i="12"/>
  <c r="G182" i="12"/>
  <c r="M182" i="12" s="1"/>
  <c r="I182" i="12"/>
  <c r="K182" i="12"/>
  <c r="K172" i="12" s="1"/>
  <c r="O182" i="12"/>
  <c r="Q182" i="12"/>
  <c r="Q172" i="12" s="1"/>
  <c r="V182" i="12"/>
  <c r="G191" i="12"/>
  <c r="M191" i="12" s="1"/>
  <c r="I191" i="12"/>
  <c r="I190" i="12" s="1"/>
  <c r="K191" i="12"/>
  <c r="K190" i="12" s="1"/>
  <c r="O191" i="12"/>
  <c r="O190" i="12" s="1"/>
  <c r="Q191" i="12"/>
  <c r="Q190" i="12" s="1"/>
  <c r="V191" i="12"/>
  <c r="G193" i="12"/>
  <c r="I193" i="12"/>
  <c r="K193" i="12"/>
  <c r="O193" i="12"/>
  <c r="Q193" i="12"/>
  <c r="V193" i="12"/>
  <c r="G195" i="12"/>
  <c r="I195" i="12"/>
  <c r="K195" i="12"/>
  <c r="M195" i="12"/>
  <c r="O195" i="12"/>
  <c r="Q195" i="12"/>
  <c r="V195" i="12"/>
  <c r="V190" i="12" s="1"/>
  <c r="G199" i="12"/>
  <c r="M199" i="12" s="1"/>
  <c r="I199" i="12"/>
  <c r="K199" i="12"/>
  <c r="O199" i="12"/>
  <c r="Q199" i="12"/>
  <c r="V199" i="12"/>
  <c r="G202" i="12"/>
  <c r="M202" i="12" s="1"/>
  <c r="I202" i="12"/>
  <c r="K202" i="12"/>
  <c r="O202" i="12"/>
  <c r="Q202" i="12"/>
  <c r="V202" i="12"/>
  <c r="G210" i="12"/>
  <c r="M210" i="12" s="1"/>
  <c r="I210" i="12"/>
  <c r="K210" i="12"/>
  <c r="O210" i="12"/>
  <c r="Q210" i="12"/>
  <c r="V210" i="12"/>
  <c r="G230" i="12"/>
  <c r="I230" i="12"/>
  <c r="K230" i="12"/>
  <c r="M230" i="12"/>
  <c r="O230" i="12"/>
  <c r="Q230" i="12"/>
  <c r="V230" i="12"/>
  <c r="G250" i="12"/>
  <c r="I250" i="12"/>
  <c r="K250" i="12"/>
  <c r="M250" i="12"/>
  <c r="O250" i="12"/>
  <c r="Q250" i="12"/>
  <c r="V250" i="12"/>
  <c r="O251" i="12"/>
  <c r="G252" i="12"/>
  <c r="G251" i="12" s="1"/>
  <c r="I59" i="1" s="1"/>
  <c r="I252" i="12"/>
  <c r="I251" i="12" s="1"/>
  <c r="K252" i="12"/>
  <c r="K251" i="12" s="1"/>
  <c r="O252" i="12"/>
  <c r="Q252" i="12"/>
  <c r="Q251" i="12" s="1"/>
  <c r="V252" i="12"/>
  <c r="V251" i="12" s="1"/>
  <c r="V253" i="12"/>
  <c r="G254" i="12"/>
  <c r="M254" i="12" s="1"/>
  <c r="I254" i="12"/>
  <c r="I253" i="12" s="1"/>
  <c r="K254" i="12"/>
  <c r="K253" i="12" s="1"/>
  <c r="O254" i="12"/>
  <c r="O253" i="12" s="1"/>
  <c r="Q254" i="12"/>
  <c r="Q253" i="12" s="1"/>
  <c r="V254" i="12"/>
  <c r="G260" i="12"/>
  <c r="I260" i="12"/>
  <c r="K260" i="12"/>
  <c r="O260" i="12"/>
  <c r="Q260" i="12"/>
  <c r="V260" i="12"/>
  <c r="G266" i="12"/>
  <c r="M266" i="12" s="1"/>
  <c r="I266" i="12"/>
  <c r="K266" i="12"/>
  <c r="O266" i="12"/>
  <c r="Q266" i="12"/>
  <c r="V266" i="12"/>
  <c r="G272" i="12"/>
  <c r="I272" i="12"/>
  <c r="K272" i="12"/>
  <c r="M272" i="12"/>
  <c r="O272" i="12"/>
  <c r="Q272" i="12"/>
  <c r="V272" i="12"/>
  <c r="G281" i="12"/>
  <c r="I281" i="12"/>
  <c r="K281" i="12"/>
  <c r="M281" i="12"/>
  <c r="O281" i="12"/>
  <c r="Q281" i="12"/>
  <c r="V281" i="12"/>
  <c r="O282" i="12"/>
  <c r="V282" i="12"/>
  <c r="G283" i="12"/>
  <c r="G282" i="12" s="1"/>
  <c r="I283" i="12"/>
  <c r="I282" i="12" s="1"/>
  <c r="K283" i="12"/>
  <c r="K282" i="12" s="1"/>
  <c r="O283" i="12"/>
  <c r="Q283" i="12"/>
  <c r="Q282" i="12" s="1"/>
  <c r="V283" i="12"/>
  <c r="V284" i="12"/>
  <c r="G285" i="12"/>
  <c r="I285" i="12"/>
  <c r="I284" i="12" s="1"/>
  <c r="K285" i="12"/>
  <c r="K284" i="12" s="1"/>
  <c r="M285" i="12"/>
  <c r="O285" i="12"/>
  <c r="O284" i="12" s="1"/>
  <c r="Q285" i="12"/>
  <c r="Q284" i="12" s="1"/>
  <c r="V285" i="12"/>
  <c r="G286" i="12"/>
  <c r="I286" i="12"/>
  <c r="K286" i="12"/>
  <c r="O286" i="12"/>
  <c r="Q286" i="12"/>
  <c r="V286" i="12"/>
  <c r="G287" i="12"/>
  <c r="M287" i="12" s="1"/>
  <c r="I287" i="12"/>
  <c r="K287" i="12"/>
  <c r="O287" i="12"/>
  <c r="Q287" i="12"/>
  <c r="V287" i="12"/>
  <c r="G288" i="12"/>
  <c r="I288" i="12"/>
  <c r="K288" i="12"/>
  <c r="M288" i="12"/>
  <c r="O288" i="12"/>
  <c r="Q288" i="12"/>
  <c r="V288" i="12"/>
  <c r="G289" i="12"/>
  <c r="M289" i="12" s="1"/>
  <c r="I289" i="12"/>
  <c r="K289" i="12"/>
  <c r="O289" i="12"/>
  <c r="Q289" i="12"/>
  <c r="V289" i="12"/>
  <c r="G290" i="12"/>
  <c r="M290" i="12" s="1"/>
  <c r="I290" i="12"/>
  <c r="K290" i="12"/>
  <c r="O290" i="12"/>
  <c r="Q290" i="12"/>
  <c r="V290" i="12"/>
  <c r="G291" i="12"/>
  <c r="M291" i="12" s="1"/>
  <c r="I291" i="12"/>
  <c r="K291" i="12"/>
  <c r="O291" i="12"/>
  <c r="Q291" i="12"/>
  <c r="V291" i="12"/>
  <c r="G293" i="12"/>
  <c r="I293" i="12"/>
  <c r="I292" i="12" s="1"/>
  <c r="K293" i="12"/>
  <c r="K292" i="12" s="1"/>
  <c r="M293" i="12"/>
  <c r="O293" i="12"/>
  <c r="O292" i="12" s="1"/>
  <c r="Q293" i="12"/>
  <c r="Q292" i="12" s="1"/>
  <c r="V293" i="12"/>
  <c r="G294" i="12"/>
  <c r="I294" i="12"/>
  <c r="K294" i="12"/>
  <c r="O294" i="12"/>
  <c r="Q294" i="12"/>
  <c r="V294" i="12"/>
  <c r="G295" i="12"/>
  <c r="M295" i="12" s="1"/>
  <c r="I295" i="12"/>
  <c r="K295" i="12"/>
  <c r="O295" i="12"/>
  <c r="Q295" i="12"/>
  <c r="V295" i="12"/>
  <c r="G296" i="12"/>
  <c r="M296" i="12" s="1"/>
  <c r="I296" i="12"/>
  <c r="K296" i="12"/>
  <c r="O296" i="12"/>
  <c r="Q296" i="12"/>
  <c r="V296" i="12"/>
  <c r="G297" i="12"/>
  <c r="I297" i="12"/>
  <c r="K297" i="12"/>
  <c r="M297" i="12"/>
  <c r="O297" i="12"/>
  <c r="Q297" i="12"/>
  <c r="V297" i="12"/>
  <c r="G298" i="12"/>
  <c r="M298" i="12" s="1"/>
  <c r="I298" i="12"/>
  <c r="K298" i="12"/>
  <c r="O298" i="12"/>
  <c r="Q298" i="12"/>
  <c r="V298" i="12"/>
  <c r="G299" i="12"/>
  <c r="M299" i="12" s="1"/>
  <c r="I299" i="12"/>
  <c r="K299" i="12"/>
  <c r="O299" i="12"/>
  <c r="Q299" i="12"/>
  <c r="V299" i="12"/>
  <c r="G300" i="12"/>
  <c r="M300" i="12" s="1"/>
  <c r="I300" i="12"/>
  <c r="K300" i="12"/>
  <c r="O300" i="12"/>
  <c r="Q300" i="12"/>
  <c r="V300" i="12"/>
  <c r="V292" i="12" s="1"/>
  <c r="G302" i="12"/>
  <c r="G301" i="12" s="1"/>
  <c r="I302" i="12"/>
  <c r="K302" i="12"/>
  <c r="K301" i="12" s="1"/>
  <c r="O302" i="12"/>
  <c r="O301" i="12" s="1"/>
  <c r="Q302" i="12"/>
  <c r="Q301" i="12" s="1"/>
  <c r="V302" i="12"/>
  <c r="V301" i="12" s="1"/>
  <c r="G303" i="12"/>
  <c r="I303" i="12"/>
  <c r="I301" i="12" s="1"/>
  <c r="K303" i="12"/>
  <c r="M303" i="12"/>
  <c r="O303" i="12"/>
  <c r="Q303" i="12"/>
  <c r="V303" i="12"/>
  <c r="G304" i="12"/>
  <c r="I304" i="12"/>
  <c r="K304" i="12"/>
  <c r="M304" i="12"/>
  <c r="O304" i="12"/>
  <c r="Q304" i="12"/>
  <c r="V304" i="12"/>
  <c r="G305" i="12"/>
  <c r="I305" i="12"/>
  <c r="K305" i="12"/>
  <c r="M305" i="12"/>
  <c r="O305" i="12"/>
  <c r="Q305" i="12"/>
  <c r="V305" i="12"/>
  <c r="G306" i="12"/>
  <c r="M306" i="12" s="1"/>
  <c r="I306" i="12"/>
  <c r="K306" i="12"/>
  <c r="O306" i="12"/>
  <c r="Q306" i="12"/>
  <c r="V306" i="12"/>
  <c r="G307" i="12"/>
  <c r="M307" i="12" s="1"/>
  <c r="I307" i="12"/>
  <c r="K307" i="12"/>
  <c r="O307" i="12"/>
  <c r="Q307" i="12"/>
  <c r="V307" i="12"/>
  <c r="G308" i="12"/>
  <c r="M308" i="12" s="1"/>
  <c r="I308" i="12"/>
  <c r="K308" i="12"/>
  <c r="O308" i="12"/>
  <c r="Q308" i="12"/>
  <c r="V308" i="12"/>
  <c r="G309" i="12"/>
  <c r="M309" i="12" s="1"/>
  <c r="I309" i="12"/>
  <c r="K309" i="12"/>
  <c r="O309" i="12"/>
  <c r="Q309" i="12"/>
  <c r="V309" i="12"/>
  <c r="G310" i="12"/>
  <c r="M310" i="12" s="1"/>
  <c r="I310" i="12"/>
  <c r="K310" i="12"/>
  <c r="O310" i="12"/>
  <c r="Q310" i="12"/>
  <c r="V310" i="12"/>
  <c r="G312" i="12"/>
  <c r="M312" i="12" s="1"/>
  <c r="I312" i="12"/>
  <c r="K312" i="12"/>
  <c r="K311" i="12" s="1"/>
  <c r="O312" i="12"/>
  <c r="O311" i="12" s="1"/>
  <c r="Q312" i="12"/>
  <c r="V312" i="12"/>
  <c r="V311" i="12" s="1"/>
  <c r="G313" i="12"/>
  <c r="M313" i="12" s="1"/>
  <c r="I313" i="12"/>
  <c r="K313" i="12"/>
  <c r="O313" i="12"/>
  <c r="Q313" i="12"/>
  <c r="Q311" i="12" s="1"/>
  <c r="V313" i="12"/>
  <c r="G314" i="12"/>
  <c r="I314" i="12"/>
  <c r="K314" i="12"/>
  <c r="M314" i="12"/>
  <c r="O314" i="12"/>
  <c r="Q314" i="12"/>
  <c r="V314" i="12"/>
  <c r="G315" i="12"/>
  <c r="I315" i="12"/>
  <c r="K315" i="12"/>
  <c r="M315" i="12"/>
  <c r="O315" i="12"/>
  <c r="Q315" i="12"/>
  <c r="V315" i="12"/>
  <c r="G316" i="12"/>
  <c r="M316" i="12" s="1"/>
  <c r="I316" i="12"/>
  <c r="K316" i="12"/>
  <c r="O316" i="12"/>
  <c r="Q316" i="12"/>
  <c r="V316" i="12"/>
  <c r="G317" i="12"/>
  <c r="M317" i="12" s="1"/>
  <c r="I317" i="12"/>
  <c r="K317" i="12"/>
  <c r="O317" i="12"/>
  <c r="Q317" i="12"/>
  <c r="V317" i="12"/>
  <c r="G318" i="12"/>
  <c r="M318" i="12" s="1"/>
  <c r="I318" i="12"/>
  <c r="K318" i="12"/>
  <c r="O318" i="12"/>
  <c r="Q318" i="12"/>
  <c r="V318" i="12"/>
  <c r="G319" i="12"/>
  <c r="I319" i="12"/>
  <c r="I311" i="12" s="1"/>
  <c r="K319" i="12"/>
  <c r="M319" i="12"/>
  <c r="O319" i="12"/>
  <c r="Q319" i="12"/>
  <c r="V319" i="12"/>
  <c r="G320" i="12"/>
  <c r="I320" i="12"/>
  <c r="K320" i="12"/>
  <c r="M320" i="12"/>
  <c r="O320" i="12"/>
  <c r="Q320" i="12"/>
  <c r="V320" i="12"/>
  <c r="G321" i="12"/>
  <c r="I321" i="12"/>
  <c r="K321" i="12"/>
  <c r="M321" i="12"/>
  <c r="O321" i="12"/>
  <c r="Q321" i="12"/>
  <c r="V321" i="12"/>
  <c r="G322" i="12"/>
  <c r="I322" i="12"/>
  <c r="K322" i="12"/>
  <c r="M322" i="12"/>
  <c r="O322" i="12"/>
  <c r="Q322" i="12"/>
  <c r="V322" i="12"/>
  <c r="G323" i="12"/>
  <c r="M323" i="12" s="1"/>
  <c r="I323" i="12"/>
  <c r="K323" i="12"/>
  <c r="O323" i="12"/>
  <c r="Q323" i="12"/>
  <c r="V323" i="12"/>
  <c r="G324" i="12"/>
  <c r="M324" i="12" s="1"/>
  <c r="I324" i="12"/>
  <c r="K324" i="12"/>
  <c r="O324" i="12"/>
  <c r="Q324" i="12"/>
  <c r="V324" i="12"/>
  <c r="G325" i="12"/>
  <c r="M325" i="12" s="1"/>
  <c r="I325" i="12"/>
  <c r="K325" i="12"/>
  <c r="O325" i="12"/>
  <c r="Q325" i="12"/>
  <c r="V325" i="12"/>
  <c r="G326" i="12"/>
  <c r="M326" i="12" s="1"/>
  <c r="I326" i="12"/>
  <c r="K326" i="12"/>
  <c r="O326" i="12"/>
  <c r="Q326" i="12"/>
  <c r="V326" i="12"/>
  <c r="I327" i="12"/>
  <c r="G328" i="12"/>
  <c r="I328" i="12"/>
  <c r="K328" i="12"/>
  <c r="K327" i="12" s="1"/>
  <c r="M328" i="12"/>
  <c r="O328" i="12"/>
  <c r="O327" i="12" s="1"/>
  <c r="Q328" i="12"/>
  <c r="Q327" i="12" s="1"/>
  <c r="V328" i="12"/>
  <c r="V327" i="12" s="1"/>
  <c r="G329" i="12"/>
  <c r="M329" i="12" s="1"/>
  <c r="I329" i="12"/>
  <c r="K329" i="12"/>
  <c r="O329" i="12"/>
  <c r="Q329" i="12"/>
  <c r="V329" i="12"/>
  <c r="G330" i="12"/>
  <c r="I330" i="12"/>
  <c r="K330" i="12"/>
  <c r="M330" i="12"/>
  <c r="O330" i="12"/>
  <c r="Q330" i="12"/>
  <c r="V330" i="12"/>
  <c r="G331" i="12"/>
  <c r="M331" i="12" s="1"/>
  <c r="I331" i="12"/>
  <c r="K331" i="12"/>
  <c r="O331" i="12"/>
  <c r="Q331" i="12"/>
  <c r="V331" i="12"/>
  <c r="G332" i="12"/>
  <c r="M332" i="12" s="1"/>
  <c r="I332" i="12"/>
  <c r="K332" i="12"/>
  <c r="O332" i="12"/>
  <c r="Q332" i="12"/>
  <c r="V332" i="12"/>
  <c r="V333" i="12"/>
  <c r="G334" i="12"/>
  <c r="I334" i="12"/>
  <c r="K334" i="12"/>
  <c r="K333" i="12" s="1"/>
  <c r="O334" i="12"/>
  <c r="O333" i="12" s="1"/>
  <c r="Q334" i="12"/>
  <c r="V334" i="12"/>
  <c r="G335" i="12"/>
  <c r="I335" i="12"/>
  <c r="I333" i="12" s="1"/>
  <c r="K335" i="12"/>
  <c r="M335" i="12"/>
  <c r="O335" i="12"/>
  <c r="Q335" i="12"/>
  <c r="Q333" i="12" s="1"/>
  <c r="V335" i="12"/>
  <c r="G336" i="12"/>
  <c r="I336" i="12"/>
  <c r="K336" i="12"/>
  <c r="M336" i="12"/>
  <c r="O336" i="12"/>
  <c r="Q336" i="12"/>
  <c r="V336" i="12"/>
  <c r="G338" i="12"/>
  <c r="M338" i="12" s="1"/>
  <c r="I338" i="12"/>
  <c r="I337" i="12" s="1"/>
  <c r="K338" i="12"/>
  <c r="O338" i="12"/>
  <c r="O337" i="12" s="1"/>
  <c r="Q338" i="12"/>
  <c r="V338" i="12"/>
  <c r="V337" i="12" s="1"/>
  <c r="G339" i="12"/>
  <c r="I339" i="12"/>
  <c r="K339" i="12"/>
  <c r="M339" i="12"/>
  <c r="O339" i="12"/>
  <c r="Q339" i="12"/>
  <c r="Q337" i="12" s="1"/>
  <c r="V339" i="12"/>
  <c r="G340" i="12"/>
  <c r="G337" i="12" s="1"/>
  <c r="I340" i="12"/>
  <c r="K340" i="12"/>
  <c r="O340" i="12"/>
  <c r="Q340" i="12"/>
  <c r="V340" i="12"/>
  <c r="G341" i="12"/>
  <c r="M341" i="12" s="1"/>
  <c r="I341" i="12"/>
  <c r="K341" i="12"/>
  <c r="O341" i="12"/>
  <c r="Q341" i="12"/>
  <c r="V341" i="12"/>
  <c r="G342" i="12"/>
  <c r="M342" i="12" s="1"/>
  <c r="I342" i="12"/>
  <c r="K342" i="12"/>
  <c r="K337" i="12" s="1"/>
  <c r="O342" i="12"/>
  <c r="Q342" i="12"/>
  <c r="V342" i="12"/>
  <c r="G343" i="12"/>
  <c r="M343" i="12" s="1"/>
  <c r="I343" i="12"/>
  <c r="K343" i="12"/>
  <c r="O343" i="12"/>
  <c r="Q343" i="12"/>
  <c r="V343" i="12"/>
  <c r="G345" i="12"/>
  <c r="I345" i="12"/>
  <c r="I344" i="12" s="1"/>
  <c r="K345" i="12"/>
  <c r="M345" i="12"/>
  <c r="O345" i="12"/>
  <c r="Q345" i="12"/>
  <c r="Q344" i="12" s="1"/>
  <c r="V345" i="12"/>
  <c r="V344" i="12" s="1"/>
  <c r="G346" i="12"/>
  <c r="M346" i="12" s="1"/>
  <c r="I346" i="12"/>
  <c r="K346" i="12"/>
  <c r="O346" i="12"/>
  <c r="O344" i="12" s="1"/>
  <c r="Q346" i="12"/>
  <c r="V346" i="12"/>
  <c r="G347" i="12"/>
  <c r="M347" i="12" s="1"/>
  <c r="I347" i="12"/>
  <c r="K347" i="12"/>
  <c r="O347" i="12"/>
  <c r="Q347" i="12"/>
  <c r="V347" i="12"/>
  <c r="G348" i="12"/>
  <c r="M348" i="12" s="1"/>
  <c r="I348" i="12"/>
  <c r="K348" i="12"/>
  <c r="O348" i="12"/>
  <c r="Q348" i="12"/>
  <c r="V348" i="12"/>
  <c r="G349" i="12"/>
  <c r="M349" i="12" s="1"/>
  <c r="I349" i="12"/>
  <c r="K349" i="12"/>
  <c r="O349" i="12"/>
  <c r="Q349" i="12"/>
  <c r="V349" i="12"/>
  <c r="G350" i="12"/>
  <c r="M350" i="12" s="1"/>
  <c r="I350" i="12"/>
  <c r="K350" i="12"/>
  <c r="O350" i="12"/>
  <c r="Q350" i="12"/>
  <c r="V350" i="12"/>
  <c r="G351" i="12"/>
  <c r="M351" i="12" s="1"/>
  <c r="I351" i="12"/>
  <c r="K351" i="12"/>
  <c r="O351" i="12"/>
  <c r="Q351" i="12"/>
  <c r="V351" i="12"/>
  <c r="G352" i="12"/>
  <c r="M352" i="12" s="1"/>
  <c r="I352" i="12"/>
  <c r="K352" i="12"/>
  <c r="K344" i="12" s="1"/>
  <c r="O352" i="12"/>
  <c r="Q352" i="12"/>
  <c r="V352" i="12"/>
  <c r="G353" i="12"/>
  <c r="I353" i="12"/>
  <c r="K353" i="12"/>
  <c r="M353" i="12"/>
  <c r="O353" i="12"/>
  <c r="Q353" i="12"/>
  <c r="V353" i="12"/>
  <c r="G354" i="12"/>
  <c r="I354" i="12"/>
  <c r="K354" i="12"/>
  <c r="M354" i="12"/>
  <c r="O354" i="12"/>
  <c r="Q354" i="12"/>
  <c r="V354" i="12"/>
  <c r="G355" i="12"/>
  <c r="I355" i="12"/>
  <c r="K355" i="12"/>
  <c r="M355" i="12"/>
  <c r="O355" i="12"/>
  <c r="Q355" i="12"/>
  <c r="V355" i="12"/>
  <c r="G356" i="12"/>
  <c r="M356" i="12" s="1"/>
  <c r="I356" i="12"/>
  <c r="K356" i="12"/>
  <c r="O356" i="12"/>
  <c r="Q356" i="12"/>
  <c r="V356" i="12"/>
  <c r="G370" i="12"/>
  <c r="M370" i="12" s="1"/>
  <c r="I370" i="12"/>
  <c r="K370" i="12"/>
  <c r="O370" i="12"/>
  <c r="Q370" i="12"/>
  <c r="V370" i="12"/>
  <c r="G372" i="12"/>
  <c r="G371" i="12" s="1"/>
  <c r="I372" i="12"/>
  <c r="I371" i="12" s="1"/>
  <c r="K372" i="12"/>
  <c r="O372" i="12"/>
  <c r="O371" i="12" s="1"/>
  <c r="Q372" i="12"/>
  <c r="Q371" i="12" s="1"/>
  <c r="V372" i="12"/>
  <c r="G374" i="12"/>
  <c r="M374" i="12" s="1"/>
  <c r="I374" i="12"/>
  <c r="K374" i="12"/>
  <c r="K371" i="12" s="1"/>
  <c r="O374" i="12"/>
  <c r="Q374" i="12"/>
  <c r="V374" i="12"/>
  <c r="G376" i="12"/>
  <c r="I376" i="12"/>
  <c r="K376" i="12"/>
  <c r="M376" i="12"/>
  <c r="O376" i="12"/>
  <c r="Q376" i="12"/>
  <c r="V376" i="12"/>
  <c r="G378" i="12"/>
  <c r="I378" i="12"/>
  <c r="K378" i="12"/>
  <c r="M378" i="12"/>
  <c r="O378" i="12"/>
  <c r="Q378" i="12"/>
  <c r="V378" i="12"/>
  <c r="V371" i="12" s="1"/>
  <c r="G380" i="12"/>
  <c r="M380" i="12" s="1"/>
  <c r="I380" i="12"/>
  <c r="K380" i="12"/>
  <c r="O380" i="12"/>
  <c r="Q380" i="12"/>
  <c r="V380" i="12"/>
  <c r="G382" i="12"/>
  <c r="M382" i="12" s="1"/>
  <c r="I382" i="12"/>
  <c r="K382" i="12"/>
  <c r="O382" i="12"/>
  <c r="Q382" i="12"/>
  <c r="V382" i="12"/>
  <c r="G384" i="12"/>
  <c r="M384" i="12" s="1"/>
  <c r="I384" i="12"/>
  <c r="K384" i="12"/>
  <c r="O384" i="12"/>
  <c r="Q384" i="12"/>
  <c r="V384" i="12"/>
  <c r="G386" i="12"/>
  <c r="G385" i="12" s="1"/>
  <c r="I386" i="12"/>
  <c r="I385" i="12" s="1"/>
  <c r="K386" i="12"/>
  <c r="O386" i="12"/>
  <c r="O385" i="12" s="1"/>
  <c r="Q386" i="12"/>
  <c r="Q385" i="12" s="1"/>
  <c r="V386" i="12"/>
  <c r="G392" i="12"/>
  <c r="M392" i="12" s="1"/>
  <c r="I392" i="12"/>
  <c r="K392" i="12"/>
  <c r="K385" i="12" s="1"/>
  <c r="O392" i="12"/>
  <c r="Q392" i="12"/>
  <c r="V392" i="12"/>
  <c r="G398" i="12"/>
  <c r="I398" i="12"/>
  <c r="K398" i="12"/>
  <c r="M398" i="12"/>
  <c r="O398" i="12"/>
  <c r="Q398" i="12"/>
  <c r="V398" i="12"/>
  <c r="G404" i="12"/>
  <c r="I404" i="12"/>
  <c r="K404" i="12"/>
  <c r="M404" i="12"/>
  <c r="O404" i="12"/>
  <c r="Q404" i="12"/>
  <c r="V404" i="12"/>
  <c r="V385" i="12" s="1"/>
  <c r="G413" i="12"/>
  <c r="M413" i="12" s="1"/>
  <c r="I413" i="12"/>
  <c r="K413" i="12"/>
  <c r="O413" i="12"/>
  <c r="Q413" i="12"/>
  <c r="V413" i="12"/>
  <c r="G419" i="12"/>
  <c r="M419" i="12" s="1"/>
  <c r="I419" i="12"/>
  <c r="K419" i="12"/>
  <c r="O419" i="12"/>
  <c r="Q419" i="12"/>
  <c r="V419" i="12"/>
  <c r="G421" i="12"/>
  <c r="M421" i="12" s="1"/>
  <c r="I421" i="12"/>
  <c r="K421" i="12"/>
  <c r="O421" i="12"/>
  <c r="Q421" i="12"/>
  <c r="V421" i="12"/>
  <c r="G422" i="12"/>
  <c r="M422" i="12" s="1"/>
  <c r="I422" i="12"/>
  <c r="K422" i="12"/>
  <c r="O422" i="12"/>
  <c r="Q422" i="12"/>
  <c r="V422" i="12"/>
  <c r="G424" i="12"/>
  <c r="M424" i="12" s="1"/>
  <c r="I424" i="12"/>
  <c r="K424" i="12"/>
  <c r="K423" i="12" s="1"/>
  <c r="O424" i="12"/>
  <c r="O423" i="12" s="1"/>
  <c r="Q424" i="12"/>
  <c r="V424" i="12"/>
  <c r="V423" i="12" s="1"/>
  <c r="G425" i="12"/>
  <c r="M425" i="12" s="1"/>
  <c r="I425" i="12"/>
  <c r="K425" i="12"/>
  <c r="O425" i="12"/>
  <c r="Q425" i="12"/>
  <c r="Q423" i="12" s="1"/>
  <c r="V425" i="12"/>
  <c r="G426" i="12"/>
  <c r="I426" i="12"/>
  <c r="K426" i="12"/>
  <c r="M426" i="12"/>
  <c r="O426" i="12"/>
  <c r="Q426" i="12"/>
  <c r="V426" i="12"/>
  <c r="G430" i="12"/>
  <c r="M430" i="12" s="1"/>
  <c r="I430" i="12"/>
  <c r="K430" i="12"/>
  <c r="O430" i="12"/>
  <c r="Q430" i="12"/>
  <c r="V430" i="12"/>
  <c r="G434" i="12"/>
  <c r="M434" i="12" s="1"/>
  <c r="I434" i="12"/>
  <c r="K434" i="12"/>
  <c r="O434" i="12"/>
  <c r="Q434" i="12"/>
  <c r="V434" i="12"/>
  <c r="G435" i="12"/>
  <c r="I435" i="12"/>
  <c r="K435" i="12"/>
  <c r="M435" i="12"/>
  <c r="O435" i="12"/>
  <c r="Q435" i="12"/>
  <c r="V435" i="12"/>
  <c r="G437" i="12"/>
  <c r="M437" i="12" s="1"/>
  <c r="I437" i="12"/>
  <c r="K437" i="12"/>
  <c r="O437" i="12"/>
  <c r="Q437" i="12"/>
  <c r="V437" i="12"/>
  <c r="G444" i="12"/>
  <c r="M444" i="12" s="1"/>
  <c r="I444" i="12"/>
  <c r="I423" i="12" s="1"/>
  <c r="K444" i="12"/>
  <c r="O444" i="12"/>
  <c r="Q444" i="12"/>
  <c r="V444" i="12"/>
  <c r="G445" i="12"/>
  <c r="M445" i="12" s="1"/>
  <c r="I445" i="12"/>
  <c r="K445" i="12"/>
  <c r="O445" i="12"/>
  <c r="Q445" i="12"/>
  <c r="V445" i="12"/>
  <c r="I446" i="12"/>
  <c r="G447" i="12"/>
  <c r="M447" i="12" s="1"/>
  <c r="I447" i="12"/>
  <c r="K447" i="12"/>
  <c r="K446" i="12" s="1"/>
  <c r="O447" i="12"/>
  <c r="O446" i="12" s="1"/>
  <c r="Q447" i="12"/>
  <c r="V447" i="12"/>
  <c r="V446" i="12" s="1"/>
  <c r="G448" i="12"/>
  <c r="M448" i="12" s="1"/>
  <c r="I448" i="12"/>
  <c r="K448" i="12"/>
  <c r="O448" i="12"/>
  <c r="Q448" i="12"/>
  <c r="Q446" i="12" s="1"/>
  <c r="V448" i="12"/>
  <c r="G449" i="12"/>
  <c r="I449" i="12"/>
  <c r="K449" i="12"/>
  <c r="O449" i="12"/>
  <c r="Q449" i="12"/>
  <c r="V449" i="12"/>
  <c r="G454" i="12"/>
  <c r="I454" i="12"/>
  <c r="K454" i="12"/>
  <c r="K453" i="12" s="1"/>
  <c r="O454" i="12"/>
  <c r="Q454" i="12"/>
  <c r="V454" i="12"/>
  <c r="V453" i="12" s="1"/>
  <c r="G462" i="12"/>
  <c r="I462" i="12"/>
  <c r="I453" i="12" s="1"/>
  <c r="K462" i="12"/>
  <c r="M462" i="12"/>
  <c r="O462" i="12"/>
  <c r="Q462" i="12"/>
  <c r="V462" i="12"/>
  <c r="G470" i="12"/>
  <c r="M470" i="12" s="1"/>
  <c r="I470" i="12"/>
  <c r="K470" i="12"/>
  <c r="O470" i="12"/>
  <c r="O453" i="12" s="1"/>
  <c r="Q470" i="12"/>
  <c r="V470" i="12"/>
  <c r="G473" i="12"/>
  <c r="M473" i="12" s="1"/>
  <c r="I473" i="12"/>
  <c r="K473" i="12"/>
  <c r="O473" i="12"/>
  <c r="Q473" i="12"/>
  <c r="Q453" i="12" s="1"/>
  <c r="V473" i="12"/>
  <c r="G476" i="12"/>
  <c r="I476" i="12"/>
  <c r="K476" i="12"/>
  <c r="M476" i="12"/>
  <c r="O476" i="12"/>
  <c r="Q476" i="12"/>
  <c r="V476" i="12"/>
  <c r="G484" i="12"/>
  <c r="I484" i="12"/>
  <c r="K484" i="12"/>
  <c r="M484" i="12"/>
  <c r="O484" i="12"/>
  <c r="Q484" i="12"/>
  <c r="V484" i="12"/>
  <c r="G486" i="12"/>
  <c r="M486" i="12" s="1"/>
  <c r="I486" i="12"/>
  <c r="I485" i="12" s="1"/>
  <c r="K486" i="12"/>
  <c r="K485" i="12" s="1"/>
  <c r="O486" i="12"/>
  <c r="Q486" i="12"/>
  <c r="Q485" i="12" s="1"/>
  <c r="V486" i="12"/>
  <c r="G487" i="12"/>
  <c r="I487" i="12"/>
  <c r="K487" i="12"/>
  <c r="O487" i="12"/>
  <c r="Q487" i="12"/>
  <c r="V487" i="12"/>
  <c r="G488" i="12"/>
  <c r="M488" i="12" s="1"/>
  <c r="I488" i="12"/>
  <c r="K488" i="12"/>
  <c r="O488" i="12"/>
  <c r="Q488" i="12"/>
  <c r="V488" i="12"/>
  <c r="G489" i="12"/>
  <c r="M489" i="12" s="1"/>
  <c r="I489" i="12"/>
  <c r="K489" i="12"/>
  <c r="O489" i="12"/>
  <c r="O485" i="12" s="1"/>
  <c r="Q489" i="12"/>
  <c r="V489" i="12"/>
  <c r="G490" i="12"/>
  <c r="I490" i="12"/>
  <c r="K490" i="12"/>
  <c r="M490" i="12"/>
  <c r="O490" i="12"/>
  <c r="Q490" i="12"/>
  <c r="V490" i="12"/>
  <c r="G491" i="12"/>
  <c r="I491" i="12"/>
  <c r="K491" i="12"/>
  <c r="M491" i="12"/>
  <c r="O491" i="12"/>
  <c r="Q491" i="12"/>
  <c r="V491" i="12"/>
  <c r="G492" i="12"/>
  <c r="M492" i="12" s="1"/>
  <c r="I492" i="12"/>
  <c r="K492" i="12"/>
  <c r="O492" i="12"/>
  <c r="Q492" i="12"/>
  <c r="V492" i="12"/>
  <c r="G493" i="12"/>
  <c r="M493" i="12" s="1"/>
  <c r="I493" i="12"/>
  <c r="K493" i="12"/>
  <c r="O493" i="12"/>
  <c r="Q493" i="12"/>
  <c r="V493" i="12"/>
  <c r="V485" i="12" s="1"/>
  <c r="G494" i="12"/>
  <c r="M494" i="12" s="1"/>
  <c r="I494" i="12"/>
  <c r="K494" i="12"/>
  <c r="O494" i="12"/>
  <c r="Q494" i="12"/>
  <c r="V494" i="12"/>
  <c r="G495" i="12"/>
  <c r="M495" i="12" s="1"/>
  <c r="I495" i="12"/>
  <c r="K495" i="12"/>
  <c r="O495" i="12"/>
  <c r="Q495" i="12"/>
  <c r="V495" i="12"/>
  <c r="G496" i="12"/>
  <c r="I496" i="12"/>
  <c r="K496" i="12"/>
  <c r="M496" i="12"/>
  <c r="O496" i="12"/>
  <c r="Q496" i="12"/>
  <c r="V496" i="12"/>
  <c r="G497" i="12"/>
  <c r="M497" i="12" s="1"/>
  <c r="I497" i="12"/>
  <c r="K497" i="12"/>
  <c r="O497" i="12"/>
  <c r="Q497" i="12"/>
  <c r="V497" i="12"/>
  <c r="G498" i="12"/>
  <c r="I498" i="12"/>
  <c r="K498" i="12"/>
  <c r="M498" i="12"/>
  <c r="O498" i="12"/>
  <c r="Q498" i="12"/>
  <c r="V498" i="12"/>
  <c r="G499" i="12"/>
  <c r="M499" i="12" s="1"/>
  <c r="I499" i="12"/>
  <c r="K499" i="12"/>
  <c r="O499" i="12"/>
  <c r="Q499" i="12"/>
  <c r="V499" i="12"/>
  <c r="G500" i="12"/>
  <c r="I500" i="12"/>
  <c r="K500" i="12"/>
  <c r="M500" i="12"/>
  <c r="O500" i="12"/>
  <c r="Q500" i="12"/>
  <c r="V500" i="12"/>
  <c r="G501" i="12"/>
  <c r="M501" i="12" s="1"/>
  <c r="I501" i="12"/>
  <c r="K501" i="12"/>
  <c r="O501" i="12"/>
  <c r="Q501" i="12"/>
  <c r="V501" i="12"/>
  <c r="G502" i="12"/>
  <c r="I502" i="12"/>
  <c r="K502" i="12"/>
  <c r="M502" i="12"/>
  <c r="O502" i="12"/>
  <c r="Q502" i="12"/>
  <c r="V502" i="12"/>
  <c r="G503" i="12"/>
  <c r="M503" i="12" s="1"/>
  <c r="I503" i="12"/>
  <c r="K503" i="12"/>
  <c r="O503" i="12"/>
  <c r="Q503" i="12"/>
  <c r="V503" i="12"/>
  <c r="G504" i="12"/>
  <c r="M504" i="12" s="1"/>
  <c r="I504" i="12"/>
  <c r="K504" i="12"/>
  <c r="O504" i="12"/>
  <c r="Q504" i="12"/>
  <c r="V504" i="12"/>
  <c r="G505" i="12"/>
  <c r="M505" i="12" s="1"/>
  <c r="I505" i="12"/>
  <c r="K505" i="12"/>
  <c r="O505" i="12"/>
  <c r="Q505" i="12"/>
  <c r="V505" i="12"/>
  <c r="G506" i="12"/>
  <c r="I506" i="12"/>
  <c r="K506" i="12"/>
  <c r="M506" i="12"/>
  <c r="O506" i="12"/>
  <c r="Q506" i="12"/>
  <c r="V506" i="12"/>
  <c r="G507" i="12"/>
  <c r="M507" i="12" s="1"/>
  <c r="I507" i="12"/>
  <c r="K507" i="12"/>
  <c r="O507" i="12"/>
  <c r="Q507" i="12"/>
  <c r="V507" i="12"/>
  <c r="G508" i="12"/>
  <c r="M508" i="12" s="1"/>
  <c r="I508" i="12"/>
  <c r="K508" i="12"/>
  <c r="O508" i="12"/>
  <c r="Q508" i="12"/>
  <c r="V508" i="12"/>
  <c r="G509" i="12"/>
  <c r="M509" i="12" s="1"/>
  <c r="I509" i="12"/>
  <c r="K509" i="12"/>
  <c r="O509" i="12"/>
  <c r="Q509" i="12"/>
  <c r="V509" i="12"/>
  <c r="G510" i="12"/>
  <c r="M510" i="12" s="1"/>
  <c r="I510" i="12"/>
  <c r="K510" i="12"/>
  <c r="O510" i="12"/>
  <c r="Q510" i="12"/>
  <c r="V510" i="12"/>
  <c r="G511" i="12"/>
  <c r="M511" i="12" s="1"/>
  <c r="I511" i="12"/>
  <c r="K511" i="12"/>
  <c r="O511" i="12"/>
  <c r="Q511" i="12"/>
  <c r="V511" i="12"/>
  <c r="G512" i="12"/>
  <c r="I512" i="12"/>
  <c r="K512" i="12"/>
  <c r="M512" i="12"/>
  <c r="O512" i="12"/>
  <c r="Q512" i="12"/>
  <c r="V512" i="12"/>
  <c r="G513" i="12"/>
  <c r="M513" i="12" s="1"/>
  <c r="I513" i="12"/>
  <c r="K513" i="12"/>
  <c r="O513" i="12"/>
  <c r="Q513" i="12"/>
  <c r="V513" i="12"/>
  <c r="G514" i="12"/>
  <c r="I514" i="12"/>
  <c r="K514" i="12"/>
  <c r="M514" i="12"/>
  <c r="O514" i="12"/>
  <c r="Q514" i="12"/>
  <c r="V514" i="12"/>
  <c r="G515" i="12"/>
  <c r="M515" i="12" s="1"/>
  <c r="I515" i="12"/>
  <c r="K515" i="12"/>
  <c r="O515" i="12"/>
  <c r="Q515" i="12"/>
  <c r="V515" i="12"/>
  <c r="G516" i="12"/>
  <c r="I516" i="12"/>
  <c r="K516" i="12"/>
  <c r="M516" i="12"/>
  <c r="O516" i="12"/>
  <c r="Q516" i="12"/>
  <c r="V516" i="12"/>
  <c r="G517" i="12"/>
  <c r="M517" i="12" s="1"/>
  <c r="I517" i="12"/>
  <c r="K517" i="12"/>
  <c r="O517" i="12"/>
  <c r="Q517" i="12"/>
  <c r="V517" i="12"/>
  <c r="G518" i="12"/>
  <c r="I518" i="12"/>
  <c r="K518" i="12"/>
  <c r="M518" i="12"/>
  <c r="O518" i="12"/>
  <c r="Q518" i="12"/>
  <c r="V518" i="12"/>
  <c r="G519" i="12"/>
  <c r="M519" i="12" s="1"/>
  <c r="I519" i="12"/>
  <c r="K519" i="12"/>
  <c r="O519" i="12"/>
  <c r="Q519" i="12"/>
  <c r="V519" i="12"/>
  <c r="G520" i="12"/>
  <c r="M520" i="12" s="1"/>
  <c r="I520" i="12"/>
  <c r="K520" i="12"/>
  <c r="O520" i="12"/>
  <c r="Q520" i="12"/>
  <c r="V520" i="12"/>
  <c r="G521" i="12"/>
  <c r="M521" i="12" s="1"/>
  <c r="I521" i="12"/>
  <c r="K521" i="12"/>
  <c r="O521" i="12"/>
  <c r="Q521" i="12"/>
  <c r="V521" i="12"/>
  <c r="G522" i="12"/>
  <c r="I522" i="12"/>
  <c r="K522" i="12"/>
  <c r="M522" i="12"/>
  <c r="O522" i="12"/>
  <c r="Q522" i="12"/>
  <c r="V522" i="12"/>
  <c r="G523" i="12"/>
  <c r="M523" i="12" s="1"/>
  <c r="I523" i="12"/>
  <c r="K523" i="12"/>
  <c r="O523" i="12"/>
  <c r="Q523" i="12"/>
  <c r="V523" i="12"/>
  <c r="G524" i="12"/>
  <c r="M524" i="12" s="1"/>
  <c r="I524" i="12"/>
  <c r="K524" i="12"/>
  <c r="O524" i="12"/>
  <c r="Q524" i="12"/>
  <c r="V524" i="12"/>
  <c r="V525" i="12"/>
  <c r="G526" i="12"/>
  <c r="M526" i="12" s="1"/>
  <c r="I526" i="12"/>
  <c r="I525" i="12" s="1"/>
  <c r="K526" i="12"/>
  <c r="O526" i="12"/>
  <c r="Q526" i="12"/>
  <c r="Q525" i="12" s="1"/>
  <c r="V526" i="12"/>
  <c r="G527" i="12"/>
  <c r="I527" i="12"/>
  <c r="K527" i="12"/>
  <c r="K525" i="12" s="1"/>
  <c r="O527" i="12"/>
  <c r="O525" i="12" s="1"/>
  <c r="Q527" i="12"/>
  <c r="V527" i="12"/>
  <c r="G528" i="12"/>
  <c r="M528" i="12" s="1"/>
  <c r="I528" i="12"/>
  <c r="K528" i="12"/>
  <c r="O528" i="12"/>
  <c r="Q528" i="12"/>
  <c r="V528" i="12"/>
  <c r="G529" i="12"/>
  <c r="M529" i="12" s="1"/>
  <c r="I529" i="12"/>
  <c r="K529" i="12"/>
  <c r="O529" i="12"/>
  <c r="Q529" i="12"/>
  <c r="V529" i="12"/>
  <c r="G531" i="12"/>
  <c r="I531" i="12"/>
  <c r="I530" i="12" s="1"/>
  <c r="K531" i="12"/>
  <c r="K530" i="12" s="1"/>
  <c r="O531" i="12"/>
  <c r="O530" i="12" s="1"/>
  <c r="Q531" i="12"/>
  <c r="V531" i="12"/>
  <c r="V530" i="12" s="1"/>
  <c r="G532" i="12"/>
  <c r="M532" i="12" s="1"/>
  <c r="I532" i="12"/>
  <c r="K532" i="12"/>
  <c r="O532" i="12"/>
  <c r="Q532" i="12"/>
  <c r="Q530" i="12" s="1"/>
  <c r="V532" i="12"/>
  <c r="G533" i="12"/>
  <c r="M533" i="12" s="1"/>
  <c r="I533" i="12"/>
  <c r="K533" i="12"/>
  <c r="O533" i="12"/>
  <c r="Q533" i="12"/>
  <c r="V533" i="12"/>
  <c r="G534" i="12"/>
  <c r="M534" i="12" s="1"/>
  <c r="I534" i="12"/>
  <c r="K534" i="12"/>
  <c r="O534" i="12"/>
  <c r="Q534" i="12"/>
  <c r="V534" i="12"/>
  <c r="G535" i="12"/>
  <c r="M535" i="12" s="1"/>
  <c r="I535" i="12"/>
  <c r="K535" i="12"/>
  <c r="O535" i="12"/>
  <c r="Q535" i="12"/>
  <c r="V535" i="12"/>
  <c r="G536" i="12"/>
  <c r="I536" i="12"/>
  <c r="K536" i="12"/>
  <c r="M536" i="12"/>
  <c r="O536" i="12"/>
  <c r="Q536" i="12"/>
  <c r="V536" i="12"/>
  <c r="G537" i="12"/>
  <c r="M537" i="12" s="1"/>
  <c r="I537" i="12"/>
  <c r="K537" i="12"/>
  <c r="O537" i="12"/>
  <c r="Q537" i="12"/>
  <c r="V537" i="12"/>
  <c r="AF539" i="12"/>
  <c r="I19" i="1"/>
  <c r="G8" i="15" l="1"/>
  <c r="G54" i="14"/>
  <c r="G189" i="14" s="1"/>
  <c r="G67" i="14"/>
  <c r="I56" i="1"/>
  <c r="M137" i="14"/>
  <c r="G180" i="14"/>
  <c r="G151" i="14"/>
  <c r="M67" i="14"/>
  <c r="M34" i="14"/>
  <c r="I68" i="1"/>
  <c r="G418" i="13"/>
  <c r="G276" i="13"/>
  <c r="G218" i="13"/>
  <c r="G150" i="13"/>
  <c r="G447" i="13"/>
  <c r="G385" i="13"/>
  <c r="G266" i="13"/>
  <c r="I64" i="1" s="1"/>
  <c r="G8" i="13"/>
  <c r="G492" i="13"/>
  <c r="G298" i="13"/>
  <c r="G86" i="13"/>
  <c r="G411" i="13"/>
  <c r="G292" i="13"/>
  <c r="G135" i="13"/>
  <c r="G487" i="13"/>
  <c r="M411" i="13"/>
  <c r="G249" i="13"/>
  <c r="I71" i="1"/>
  <c r="G40" i="1"/>
  <c r="M338" i="13"/>
  <c r="G166" i="13"/>
  <c r="G41" i="1"/>
  <c r="G446" i="12"/>
  <c r="I73" i="1" s="1"/>
  <c r="G284" i="12"/>
  <c r="I62" i="1" s="1"/>
  <c r="G172" i="12"/>
  <c r="I57" i="1" s="1"/>
  <c r="G530" i="12"/>
  <c r="G453" i="12"/>
  <c r="G39" i="1"/>
  <c r="G45" i="1" s="1"/>
  <c r="G25" i="1" s="1"/>
  <c r="A25" i="1" s="1"/>
  <c r="A26" i="1" s="1"/>
  <c r="M386" i="12"/>
  <c r="M372" i="12"/>
  <c r="G292" i="12"/>
  <c r="I63" i="1" s="1"/>
  <c r="M156" i="12"/>
  <c r="AE539" i="12"/>
  <c r="G525" i="12"/>
  <c r="G485" i="12"/>
  <c r="G253" i="12"/>
  <c r="I60" i="1" s="1"/>
  <c r="G156" i="12"/>
  <c r="I55" i="1" s="1"/>
  <c r="G104" i="12"/>
  <c r="I54" i="1" s="1"/>
  <c r="G8" i="12"/>
  <c r="G333" i="12"/>
  <c r="I67" i="1" s="1"/>
  <c r="G190" i="12"/>
  <c r="AE18" i="15"/>
  <c r="F44" i="1" s="1"/>
  <c r="H44" i="1" s="1"/>
  <c r="I44" i="1" s="1"/>
  <c r="M16" i="15"/>
  <c r="M8" i="15" s="1"/>
  <c r="M180" i="14"/>
  <c r="M15" i="14"/>
  <c r="M71" i="14"/>
  <c r="M54" i="14"/>
  <c r="G137" i="14"/>
  <c r="G71" i="14"/>
  <c r="G15" i="14"/>
  <c r="AE189" i="14"/>
  <c r="F43" i="1" s="1"/>
  <c r="H43" i="1" s="1"/>
  <c r="I43" i="1" s="1"/>
  <c r="M57" i="14"/>
  <c r="M153" i="14"/>
  <c r="M151" i="14" s="1"/>
  <c r="M385" i="13"/>
  <c r="M292" i="13"/>
  <c r="M418" i="13"/>
  <c r="M309" i="13"/>
  <c r="M249" i="13"/>
  <c r="M8" i="13"/>
  <c r="M352" i="13"/>
  <c r="M135" i="13"/>
  <c r="M86" i="13"/>
  <c r="G352" i="13"/>
  <c r="G338" i="13"/>
  <c r="G309" i="13"/>
  <c r="M305" i="13"/>
  <c r="M302" i="13" s="1"/>
  <c r="M171" i="13"/>
  <c r="M166" i="13" s="1"/>
  <c r="M494" i="13"/>
  <c r="M492" i="13" s="1"/>
  <c r="AE501" i="13"/>
  <c r="F42" i="1" s="1"/>
  <c r="H42" i="1" s="1"/>
  <c r="I42" i="1" s="1"/>
  <c r="M488" i="13"/>
  <c r="M487" i="13" s="1"/>
  <c r="M448" i="13"/>
  <c r="M447" i="13" s="1"/>
  <c r="M300" i="13"/>
  <c r="M298" i="13" s="1"/>
  <c r="M284" i="13"/>
  <c r="M276" i="13" s="1"/>
  <c r="M268" i="13"/>
  <c r="M266" i="13" s="1"/>
  <c r="M260" i="13"/>
  <c r="M257" i="13" s="1"/>
  <c r="M252" i="13"/>
  <c r="M231" i="13"/>
  <c r="M218" i="13" s="1"/>
  <c r="M151" i="13"/>
  <c r="M150" i="13" s="1"/>
  <c r="M327" i="12"/>
  <c r="M423" i="12"/>
  <c r="M344" i="12"/>
  <c r="M385" i="12"/>
  <c r="M371" i="12"/>
  <c r="M311" i="12"/>
  <c r="M104" i="12"/>
  <c r="M8" i="12"/>
  <c r="M531" i="12"/>
  <c r="M530" i="12" s="1"/>
  <c r="G423" i="12"/>
  <c r="I72" i="1" s="1"/>
  <c r="G327" i="12"/>
  <c r="I66" i="1" s="1"/>
  <c r="G311" i="12"/>
  <c r="I65" i="1" s="1"/>
  <c r="G344" i="12"/>
  <c r="M283" i="12"/>
  <c r="M282" i="12" s="1"/>
  <c r="M252" i="12"/>
  <c r="M251" i="12" s="1"/>
  <c r="M193" i="12"/>
  <c r="M190" i="12" s="1"/>
  <c r="M449" i="12"/>
  <c r="M446" i="12" s="1"/>
  <c r="M340" i="12"/>
  <c r="M337" i="12" s="1"/>
  <c r="M527" i="12"/>
  <c r="M525" i="12" s="1"/>
  <c r="M487" i="12"/>
  <c r="M485" i="12" s="1"/>
  <c r="M454" i="12"/>
  <c r="M453" i="12" s="1"/>
  <c r="M334" i="12"/>
  <c r="M333" i="12" s="1"/>
  <c r="M302" i="12"/>
  <c r="M301" i="12" s="1"/>
  <c r="M294" i="12"/>
  <c r="M292" i="12" s="1"/>
  <c r="M286" i="12"/>
  <c r="M284" i="12" s="1"/>
  <c r="M260" i="12"/>
  <c r="M253" i="12" s="1"/>
  <c r="M173" i="12"/>
  <c r="M172" i="12" s="1"/>
  <c r="J28" i="1"/>
  <c r="J26" i="1"/>
  <c r="G38" i="1"/>
  <c r="F38" i="1"/>
  <c r="J23" i="1"/>
  <c r="J24" i="1"/>
  <c r="J25" i="1"/>
  <c r="J27" i="1"/>
  <c r="E24" i="1"/>
  <c r="E26" i="1"/>
  <c r="I78" i="1" l="1"/>
  <c r="I20" i="1" s="1"/>
  <c r="G18" i="15"/>
  <c r="I70" i="1"/>
  <c r="I75" i="1"/>
  <c r="I74" i="1"/>
  <c r="I18" i="1"/>
  <c r="G26" i="1"/>
  <c r="I76" i="1"/>
  <c r="I77" i="1"/>
  <c r="I58" i="1"/>
  <c r="I69" i="1"/>
  <c r="G501" i="13"/>
  <c r="I53" i="1"/>
  <c r="G539" i="12"/>
  <c r="I17" i="1"/>
  <c r="F41" i="1"/>
  <c r="H41" i="1" s="1"/>
  <c r="I41" i="1" s="1"/>
  <c r="F40" i="1"/>
  <c r="H40" i="1" s="1"/>
  <c r="I40" i="1" s="1"/>
  <c r="F39" i="1"/>
  <c r="H39" i="1" l="1"/>
  <c r="H45" i="1" s="1"/>
  <c r="F45" i="1"/>
  <c r="I79" i="1"/>
  <c r="I16" i="1"/>
  <c r="I21" i="1" s="1"/>
  <c r="I39" i="1" l="1"/>
  <c r="I45" i="1" s="1"/>
  <c r="J71" i="1"/>
  <c r="J67" i="1"/>
  <c r="J62" i="1"/>
  <c r="J75" i="1"/>
  <c r="J52" i="1"/>
  <c r="J76" i="1"/>
  <c r="J77" i="1"/>
  <c r="J60" i="1"/>
  <c r="J55" i="1"/>
  <c r="J72" i="1"/>
  <c r="J70" i="1"/>
  <c r="J59" i="1"/>
  <c r="J56" i="1"/>
  <c r="J57" i="1"/>
  <c r="J68" i="1"/>
  <c r="J63" i="1"/>
  <c r="J78" i="1"/>
  <c r="J58" i="1"/>
  <c r="J53" i="1"/>
  <c r="J73" i="1"/>
  <c r="J61" i="1"/>
  <c r="J65" i="1"/>
  <c r="J69" i="1"/>
  <c r="J64" i="1"/>
  <c r="J66" i="1"/>
  <c r="J54" i="1"/>
  <c r="J74" i="1"/>
  <c r="J44" i="1"/>
  <c r="J41" i="1"/>
  <c r="J40" i="1"/>
  <c r="J43" i="1"/>
  <c r="J42" i="1"/>
  <c r="J39" i="1"/>
  <c r="J45" i="1" s="1"/>
  <c r="G23" i="1"/>
  <c r="G28" i="1"/>
  <c r="J79" i="1" l="1"/>
  <c r="A23" i="1"/>
  <c r="G24" i="1" l="1"/>
  <c r="A27" i="1" s="1"/>
  <c r="A24" i="1"/>
  <c r="A29" i="1" l="1"/>
  <c r="G29" i="1"/>
  <c r="G27" i="1" s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Rozpočty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Rozpočty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Rozpočty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Rozpočty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<sst xmlns="http://schemas.openxmlformats.org/spreadsheetml/2006/main" count="5238" uniqueCount="745">
  <si>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</si>
  <si>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</si>
  <si>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</si>
  <si>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</si>
  <si>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</si>
  <si>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</si>
  <si>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</si>
  <si>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</si>
  <si>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</si>
  <si>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</si>
  <si>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</si>
  <si>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</si>
  <si>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</si>
  <si>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</si>
  <si>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</si>
  <si>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</si>
  <si>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</si>
  <si>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</si>
  <si>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</si>
  <si>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</si>
  <si>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</si>
  <si>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</si>
  <si>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</si>
  <si>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</si>
  <si>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</si>
  <si>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</si>
  <si>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</si>
  <si>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</si>
  <si>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</si>
  <si>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</si>
  <si>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</si>
  <si>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</si>
  <si>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</si>
  <si>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</si>
  <si>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</si>
  <si>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</si>
  <si>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</si>
  <si>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</si>
  <si>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</si>
  <si>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</si>
  <si>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</si>
  <si>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</si>
  <si>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</si>
  <si>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 xml:space="preserve">Stavební práce </t>
  </si>
  <si>
    <t>Stavba</t>
  </si>
  <si>
    <t>Celkem za stavbu</t>
  </si>
  <si>
    <t>CZK</t>
  </si>
  <si>
    <t>Rekapitulace dílů</t>
  </si>
  <si>
    <t>Typ dílu</t>
  </si>
  <si>
    <t>3</t>
  </si>
  <si>
    <t>Svislé a kompletní konstrukce</t>
  </si>
  <si>
    <t>61</t>
  </si>
  <si>
    <t>Úpravy povrchů vnitřní</t>
  </si>
  <si>
    <t>63</t>
  </si>
  <si>
    <t>Podlahy a podlahové konstrukce</t>
  </si>
  <si>
    <t>64</t>
  </si>
  <si>
    <t>Výplně otvorů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</si>
  <si>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</si>
  <si>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</si>
  <si>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</si>
  <si>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</si>
  <si>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</si>
  <si>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</si>
  <si>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</si>
  <si>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</si>
  <si>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713</t>
  </si>
  <si>
    <t>Izolace tepelné</t>
  </si>
  <si>
    <t>720</t>
  </si>
  <si>
    <t>Zdravotechnická instalace</t>
  </si>
  <si>
    <t>721</t>
  </si>
  <si>
    <t>Vnitřní kanalizace</t>
  </si>
  <si>
    <t>722</t>
  </si>
  <si>
    <t>Vnitřní vodovod</t>
  </si>
  <si>
    <t>723</t>
  </si>
  <si>
    <t>Vnitřní plynovod</t>
  </si>
  <si>
    <t>725</t>
  </si>
  <si>
    <t>Zařizovací předměty</t>
  </si>
  <si>
    <t>728</t>
  </si>
  <si>
    <t>Vzduchotechnika</t>
  </si>
  <si>
    <t>734</t>
  </si>
  <si>
    <t>Armatury</t>
  </si>
  <si>
    <t>735</t>
  </si>
  <si>
    <t>Otopná tělesa</t>
  </si>
  <si>
    <t>766</t>
  </si>
  <si>
    <t>Konstrukce truhlářské</t>
  </si>
  <si>
    <t>771</t>
  </si>
  <si>
    <t>Podlahy z dlaždic a obklady</t>
  </si>
  <si>
    <t>776</t>
  </si>
  <si>
    <t>Podlahy povlakové</t>
  </si>
  <si>
    <t>781</t>
  </si>
  <si>
    <t>Obklady keramické</t>
  </si>
  <si>
    <t>783</t>
  </si>
  <si>
    <t>Nátěry</t>
  </si>
  <si>
    <t>784</t>
  </si>
  <si>
    <t>Malby</t>
  </si>
  <si>
    <t>M21</t>
  </si>
  <si>
    <t>Elektromontáže</t>
  </si>
  <si>
    <t>M22</t>
  </si>
  <si>
    <t>Montáž sdělovací a zabezp. techniky</t>
  </si>
  <si>
    <t>D96</t>
  </si>
  <si>
    <t>Přesuny suti a vybouraných hmot</t>
  </si>
  <si>
    <t>PSU</t>
  </si>
  <si>
    <t>ON</t>
  </si>
  <si>
    <t>VN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</si>
  <si>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</si>
  <si>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</si>
  <si>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</si>
  <si>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</si>
  <si>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</si>
  <si>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</si>
  <si>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</si>
  <si>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</si>
  <si>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</si>
  <si>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</si>
  <si>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</si>
  <si>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</si>
  <si>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</si>
  <si>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</si>
  <si>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</si>
  <si>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</si>
  <si>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</si>
  <si>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</si>
  <si>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</si>
  <si>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</si>
  <si>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</si>
  <si>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</si>
  <si>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</si>
  <si>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</si>
  <si>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</si>
  <si>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</si>
  <si>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</si>
  <si>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602011105</t>
  </si>
  <si>
    <t>Postřik maltou sanační, ručně</t>
  </si>
  <si>
    <t>m2</t>
  </si>
  <si>
    <t>RTS 21/ II</t>
  </si>
  <si>
    <t>Indiv</t>
  </si>
  <si>
    <t>Práce</t>
  </si>
  <si>
    <t>POL1_</t>
  </si>
  <si>
    <t>102 : (2,08*2+1,78*2)*3,0</t>
  </si>
  <si>
    <t>VV</t>
  </si>
  <si>
    <t>-0,6*1,97</t>
  </si>
  <si>
    <t>-0,8*1,97*3</t>
  </si>
  <si>
    <t>-0,9*1,97</t>
  </si>
  <si>
    <t>103 : (1,01*2+1,39*2)*2,55</t>
  </si>
  <si>
    <t>104 : (1,01*2+3,13*2)*2,05</t>
  </si>
  <si>
    <t>105 : (3,25*2+4,62*2)*3,0</t>
  </si>
  <si>
    <t>-0,8*1,97</t>
  </si>
  <si>
    <t>-1,1*1,9</t>
  </si>
  <si>
    <t xml:space="preserve">106 : </t>
  </si>
  <si>
    <t>107 : (4,73*2+4,36*2)*3,0</t>
  </si>
  <si>
    <t>-0,8*1,97*2</t>
  </si>
  <si>
    <t>-1,1*1,9*2</t>
  </si>
  <si>
    <t>108 : (2,52*2+5,0*2)*3,0</t>
  </si>
  <si>
    <t>602011151</t>
  </si>
  <si>
    <t>Štuk na stěnách sanační, ručně tloušťka vrstvy 3,5 mm</t>
  </si>
  <si>
    <t>103 : (1,01*2+1,39*2)*(2,55-1,5)</t>
  </si>
  <si>
    <t>-0,6*(1,97-1,5)</t>
  </si>
  <si>
    <t>602022121</t>
  </si>
  <si>
    <t xml:space="preserve">Omítka jádrová sanační, ručně tloušťka vrstvy 30 mm </t>
  </si>
  <si>
    <t>610991111</t>
  </si>
  <si>
    <t>Zakrývání výplní vnitřních otvorů</t>
  </si>
  <si>
    <t>Soubor</t>
  </si>
  <si>
    <t>611421331</t>
  </si>
  <si>
    <t>Oprava váp.omítek stropů do 30% plochy - štukových s použitím suché maltové směsi</t>
  </si>
  <si>
    <t>102 : 3,70</t>
  </si>
  <si>
    <t>103 : 1,36</t>
  </si>
  <si>
    <t>104 : 3,16</t>
  </si>
  <si>
    <t>105 : 14,78</t>
  </si>
  <si>
    <t>106 : 3,88</t>
  </si>
  <si>
    <t>107 : 20,62</t>
  </si>
  <si>
    <t>108 : 12,60</t>
  </si>
  <si>
    <t>612425931</t>
  </si>
  <si>
    <t>Omítka sanační vnitřního ostění - štuková</t>
  </si>
  <si>
    <t>(0,6+1,97*2)*0,3</t>
  </si>
  <si>
    <t>(0,8+1,97*2)*0,3</t>
  </si>
  <si>
    <t>(0,8+1,97*2)*0,15</t>
  </si>
  <si>
    <t>(0,47+0,73*2)*0,5</t>
  </si>
  <si>
    <t>(1,1+1,9*2)*0,5*4</t>
  </si>
  <si>
    <t>632411904</t>
  </si>
  <si>
    <t>Penetrace savých podkladů 0,25 l/m2</t>
  </si>
  <si>
    <t>631343824</t>
  </si>
  <si>
    <t>Mazanina z polystyrenbetonu tl. 12 cm, 0,9 MPa</t>
  </si>
  <si>
    <t>m3</t>
  </si>
  <si>
    <t>Začátek provozního součtu</t>
  </si>
  <si>
    <t xml:space="preserve">  103 : 1,36</t>
  </si>
  <si>
    <t xml:space="preserve">  104 : 3,16</t>
  </si>
  <si>
    <t xml:space="preserve">  105 : 14,78</t>
  </si>
  <si>
    <t xml:space="preserve">  107 : 20,62</t>
  </si>
  <si>
    <t xml:space="preserve">  108 : 12,60</t>
  </si>
  <si>
    <t>Konec provozního součtu</t>
  </si>
  <si>
    <t>52,52*(0,04+0,12)*0,5</t>
  </si>
  <si>
    <t>631362021</t>
  </si>
  <si>
    <t>Výztuž mazanin svařovanou sítí z drátů Kari</t>
  </si>
  <si>
    <t>t</t>
  </si>
  <si>
    <t>52,52*3,03*1,3/1000</t>
  </si>
  <si>
    <t>632421125</t>
  </si>
  <si>
    <t>Potěr,ručně zpracovaný,tl.15 mm samonivelační, pevnost 25 MPa</t>
  </si>
  <si>
    <t>632441491</t>
  </si>
  <si>
    <t>Broušení potěrů - odstranění šlemu</t>
  </si>
  <si>
    <t>632443211</t>
  </si>
  <si>
    <t>Potěr cementový litý CF 25, plocha do 100 m2, tl. 50 mm</t>
  </si>
  <si>
    <t>777101101</t>
  </si>
  <si>
    <t>Příprava podkladu - vysávání podlah prům.vysavačem</t>
  </si>
  <si>
    <t>632441904R00</t>
  </si>
  <si>
    <t>Vlastní</t>
  </si>
  <si>
    <t>642942111</t>
  </si>
  <si>
    <t>Osazení zárubní dveřních ocelových, pl. do 2,5 m2 včetně dodávky zárubně  60 x 197 x 11 cm včetně zapravení a zazdění</t>
  </si>
  <si>
    <t>kus</t>
  </si>
  <si>
    <t>Osazení zárubní dveřních ocelových, pl. do 2,5 m2 včetně dodávky zárubně  80 x 197 x 11 cm včetně zapravení a zazdění</t>
  </si>
  <si>
    <t>Osazení zárubní dveřních ocelových, pl. do 2,5 m2 včetně dodávky zárubně  90 x 197 x 11 cm včetně zapravení a zazdění</t>
  </si>
  <si>
    <t>648991113</t>
  </si>
  <si>
    <t>Osazení parapet.desek plast. a lamin. š.nad 20cm včetně dodávky plastové parapetní desky š. 500 mm</t>
  </si>
  <si>
    <t>m</t>
  </si>
  <si>
    <t>0,47</t>
  </si>
  <si>
    <t>1,1*4</t>
  </si>
  <si>
    <t>941955001</t>
  </si>
  <si>
    <t>Lešení lehké pomocné, výška podlahy do 1,2 m</t>
  </si>
  <si>
    <t>952901111</t>
  </si>
  <si>
    <t>Vyčištění budov o výšce podlaží do 4 m</t>
  </si>
  <si>
    <t>952901110</t>
  </si>
  <si>
    <t>Čištění mytím vnitřních stávajících ploch, oken a dveří (čištění saponáty - stávající obklady  dlažby, okna a dveře)</t>
  </si>
  <si>
    <t>hod</t>
  </si>
  <si>
    <t>952902110</t>
  </si>
  <si>
    <t>Čištění zametáním v místnostech a chodbách</t>
  </si>
  <si>
    <t>965048150</t>
  </si>
  <si>
    <t>Dočištění povrchu po vybourání dlažeb, tmel do 50%</t>
  </si>
  <si>
    <t>965081713</t>
  </si>
  <si>
    <t>Bourání dlažeb keramických tl.10 mm, nad 1 m2</t>
  </si>
  <si>
    <t>968072455</t>
  </si>
  <si>
    <t>Vybourání kovových dveřních zárubní pl. do 2 m2</t>
  </si>
  <si>
    <t>0,6*2,0*2</t>
  </si>
  <si>
    <t>0,8*2,0*4</t>
  </si>
  <si>
    <t>0,9*2,0</t>
  </si>
  <si>
    <t>968096002</t>
  </si>
  <si>
    <t xml:space="preserve">Bourání parapetů plastových š. do 50 cm </t>
  </si>
  <si>
    <t>978011141</t>
  </si>
  <si>
    <t>Otlučení omítek vnitřních vápenných stropů do 30 %</t>
  </si>
  <si>
    <t>978013191</t>
  </si>
  <si>
    <t>Otlučení omítek vnitřních stěn v rozsahu do 100 % včetně odsekání obkladů</t>
  </si>
  <si>
    <t>978023411</t>
  </si>
  <si>
    <t>Vysekání a úprava spár zdiva cihelného mimo komín.</t>
  </si>
  <si>
    <t>460680021</t>
  </si>
  <si>
    <t>Průraz zdivem v cihlové zdi tloušťky 15 cm plochy do 0,025 m2</t>
  </si>
  <si>
    <t>999281145</t>
  </si>
  <si>
    <t>Přesun hmot pro opravy a údržbu do v. 6 m, nošením</t>
  </si>
  <si>
    <t>Přesun hmot</t>
  </si>
  <si>
    <t>POL7_</t>
  </si>
  <si>
    <t>713121111</t>
  </si>
  <si>
    <t>Izolace tepelná podlah na sucho, jednovrstvá</t>
  </si>
  <si>
    <t>713191100</t>
  </si>
  <si>
    <t>Položení separační fólie včetně dodávky PE fólie</t>
  </si>
  <si>
    <t>713191221</t>
  </si>
  <si>
    <t>Dilatační pásek podél stěn výšky 100 mm vč.dodávky pásku tl. 20mm</t>
  </si>
  <si>
    <t>103 : (1,01*2+1,39*2)</t>
  </si>
  <si>
    <t>104 : (1,01*2+3,13*2)</t>
  </si>
  <si>
    <t>105 : (3,25*2+4,62*2)</t>
  </si>
  <si>
    <t>107 : (4,73*2+4,36*2)</t>
  </si>
  <si>
    <t>108 : (2,52*2+5,0*2)</t>
  </si>
  <si>
    <t>28375705</t>
  </si>
  <si>
    <t>Deska izolační stabilizov. EPS 150  1000 x 500 mm</t>
  </si>
  <si>
    <t>SPCM</t>
  </si>
  <si>
    <t>Specifikace</t>
  </si>
  <si>
    <t>POL3_</t>
  </si>
  <si>
    <t>52,52*0,08*1,3</t>
  </si>
  <si>
    <t>998713201</t>
  </si>
  <si>
    <t>Přesun hmot pro izolace tepelné, výšky do 6 m</t>
  </si>
  <si>
    <t>7201947774</t>
  </si>
  <si>
    <t>Podružný materiál pro ZTI (vyústění, přechodky, hadice)</t>
  </si>
  <si>
    <t>kpl</t>
  </si>
  <si>
    <t>721176113</t>
  </si>
  <si>
    <t>Potrubí HT odpadní svislé D 50 x 1,8 mm</t>
  </si>
  <si>
    <t>721194104</t>
  </si>
  <si>
    <t>Vyvedení odpadních výpustek D 40 x 1,8</t>
  </si>
  <si>
    <t>721194105</t>
  </si>
  <si>
    <t>Vyvedení odpadních výpustek D 50 x 1,8</t>
  </si>
  <si>
    <t>721194109</t>
  </si>
  <si>
    <t>Vyvedení odpadních výpustek D 110 x 2,3</t>
  </si>
  <si>
    <t>733171140</t>
  </si>
  <si>
    <t>Montáž - napojení potrubí na stoupačku</t>
  </si>
  <si>
    <t>72145488</t>
  </si>
  <si>
    <t>Práce spojené s demontáži rozvodů - kanalizace</t>
  </si>
  <si>
    <t>998721202</t>
  </si>
  <si>
    <t>Přesun hmot pro vnitřní kanalizaci, výšky do 12 m</t>
  </si>
  <si>
    <t>722172311</t>
  </si>
  <si>
    <t>Potrubí z PPR, D 20x2,8 mm, PN 16, vč.zed.výpom.</t>
  </si>
  <si>
    <t>722181213</t>
  </si>
  <si>
    <t>Izolace návleková MIRELON PRO tl. stěny 13 mm vnitřní průměr 22 mm</t>
  </si>
  <si>
    <t>722220111</t>
  </si>
  <si>
    <t>Nástěnka K 247, pro výtokový ventil G 1/2</t>
  </si>
  <si>
    <t>722220121</t>
  </si>
  <si>
    <t>Nástěnka K 247, pro baterii G 1/2</t>
  </si>
  <si>
    <t>pár</t>
  </si>
  <si>
    <t>722290234</t>
  </si>
  <si>
    <t>Proplach a dezinfekce vodovod.potrubí DN 80</t>
  </si>
  <si>
    <t>733190107</t>
  </si>
  <si>
    <t>Tlaková zkouška potrubí  DN 40</t>
  </si>
  <si>
    <t>72245488</t>
  </si>
  <si>
    <t>Práce spojené s demontáži rozvodů - voda</t>
  </si>
  <si>
    <t>998722202</t>
  </si>
  <si>
    <t>Přesun hmot pro vnitřní vodovod, výšky do 12 m</t>
  </si>
  <si>
    <t>723160204</t>
  </si>
  <si>
    <t>Přípojka k plynoměru, závitová bez ochozu G 1 včetně kouhout kulový 1"</t>
  </si>
  <si>
    <t>soubor</t>
  </si>
  <si>
    <t>723160334</t>
  </si>
  <si>
    <t>Rozpěrka přípojky plynoměru G 1</t>
  </si>
  <si>
    <t>723163102</t>
  </si>
  <si>
    <t>Potrubí z měděných plyn.trubek D 15 x 1,0 mm</t>
  </si>
  <si>
    <t>723190251</t>
  </si>
  <si>
    <t>Vyvedení a upevnění plynovodních výpustek DN 15</t>
  </si>
  <si>
    <t>723191113</t>
  </si>
  <si>
    <t>Hadice pro spotřeb. IVAR.FLEXIGAS DN 15,dl. 1,5 m</t>
  </si>
  <si>
    <t>723191118</t>
  </si>
  <si>
    <t>Kohout kulový pro flexigas rohový IVAR.G2T DN 15</t>
  </si>
  <si>
    <t>723236114</t>
  </si>
  <si>
    <t>Kohout kulový, vnitřní-vnitřní závit, HERZ DN 20</t>
  </si>
  <si>
    <t>723548777</t>
  </si>
  <si>
    <t>Revize PLYNU</t>
  </si>
  <si>
    <t>998723202</t>
  </si>
  <si>
    <t>Přesun hmot pro vnitřní plynovod, výšky do 12 m</t>
  </si>
  <si>
    <t>725013138</t>
  </si>
  <si>
    <t xml:space="preserve">Klozet kombi ,nádrž s armat.odpad svislý,bílý včetně sedátka v bílé barvě </t>
  </si>
  <si>
    <t>725119305</t>
  </si>
  <si>
    <t>Montáž klozetových mís kombinovaných</t>
  </si>
  <si>
    <t>725299101</t>
  </si>
  <si>
    <t>Montáž koupelnových doplňků - mýdelníků, držáků ap</t>
  </si>
  <si>
    <t>725619101</t>
  </si>
  <si>
    <t xml:space="preserve">Montáž plynových sporáků </t>
  </si>
  <si>
    <t>725810402</t>
  </si>
  <si>
    <t>Ventil rohový kulový s filtrem 1/2" x 3/8"</t>
  </si>
  <si>
    <t>725814122</t>
  </si>
  <si>
    <t>Ventil pračkový kulový se zpětnou klapkou a filtrem 3/4"</t>
  </si>
  <si>
    <t>725825114</t>
  </si>
  <si>
    <t>Baterie dřezová nástěnná ruční standardní</t>
  </si>
  <si>
    <t>725829202</t>
  </si>
  <si>
    <t>Montáž baterie umyv.a dřezové nástěnné</t>
  </si>
  <si>
    <t>725820801</t>
  </si>
  <si>
    <t>Demontáž baterie nástěnné do G 3/4</t>
  </si>
  <si>
    <t>725860188</t>
  </si>
  <si>
    <t>Sifon pračkový HL440, D 40/50 mm podomítkový, suchá zápachová klapka</t>
  </si>
  <si>
    <t>725860201</t>
  </si>
  <si>
    <t>Sifon dřezový HL100, 6/4 ", přípoj myčka, pračka</t>
  </si>
  <si>
    <t>42377000R</t>
  </si>
  <si>
    <t xml:space="preserve">Dvojháček chrom lesklá </t>
  </si>
  <si>
    <t>551789001R</t>
  </si>
  <si>
    <t>Držák toaletního papíru chrom</t>
  </si>
  <si>
    <t>725110811R00</t>
  </si>
  <si>
    <t>Demontáž klozetů splachovacích</t>
  </si>
  <si>
    <t>R-položka</t>
  </si>
  <si>
    <t>POL12_1</t>
  </si>
  <si>
    <t>998725202</t>
  </si>
  <si>
    <t>Přesun hmot pro zařizovací předměty, výšky do 12 m</t>
  </si>
  <si>
    <t>728115211</t>
  </si>
  <si>
    <t>Montáž potrubí ohebného neizol. z PVC do d 100 mm</t>
  </si>
  <si>
    <t>728611211</t>
  </si>
  <si>
    <t>Mtž ventilátoru radiál.nízkotl.potrub.do d 100 mm včetně napojení - časový spínač</t>
  </si>
  <si>
    <t>728611862</t>
  </si>
  <si>
    <t>Dmtž ventilátoru radiál.nízkotl.nástěn. do d 200mm včetně zaslepení otvoru</t>
  </si>
  <si>
    <t>28611773.AR</t>
  </si>
  <si>
    <t>PVC ventilační trubka ohebná O 100 mm</t>
  </si>
  <si>
    <t>429148013</t>
  </si>
  <si>
    <t>Ventilátor do koupelny s automatickou žaluzií - radiální d=100</t>
  </si>
  <si>
    <t>734200821</t>
  </si>
  <si>
    <t>Demontáž armatur do G 1/2</t>
  </si>
  <si>
    <t>734220871R00</t>
  </si>
  <si>
    <t>Výměna armatur (ventilů) a šroubením, včetně termostatické hlavice pro ocelové těleso</t>
  </si>
  <si>
    <t>998734201</t>
  </si>
  <si>
    <t>Přesun hmot pro armatury, výšky do 6 m</t>
  </si>
  <si>
    <t>735128110</t>
  </si>
  <si>
    <t xml:space="preserve">Tlakové zkoušky těles </t>
  </si>
  <si>
    <t>ks</t>
  </si>
  <si>
    <t>735129140</t>
  </si>
  <si>
    <t xml:space="preserve">Montáž otopných těles ocelových </t>
  </si>
  <si>
    <t>735121810</t>
  </si>
  <si>
    <t xml:space="preserve">Demontáž otopných těles ocelových </t>
  </si>
  <si>
    <t>735191910</t>
  </si>
  <si>
    <t>Napuštění vody do otopného systému</t>
  </si>
  <si>
    <t>735494811</t>
  </si>
  <si>
    <t>Vypuštění vody z otopných těles</t>
  </si>
  <si>
    <t>998735201</t>
  </si>
  <si>
    <t>Přesun hmot pro otopná tělesa, výšky do 6 m</t>
  </si>
  <si>
    <t>766661112</t>
  </si>
  <si>
    <t>Montáž dveří do zárubně,otevíravých 1kř.do 0,8 m</t>
  </si>
  <si>
    <t>766669922</t>
  </si>
  <si>
    <t>Oprava dveří - výměna vložky Fab - wc zámek</t>
  </si>
  <si>
    <t>766695213</t>
  </si>
  <si>
    <t>Montáž prahů dveří jednokřídlových š. nad 10 cm</t>
  </si>
  <si>
    <t>766677301R00</t>
  </si>
  <si>
    <t>Seřízení oken plastových - včetně vyčištění rámu a křídla oken</t>
  </si>
  <si>
    <t>61160101</t>
  </si>
  <si>
    <t>Dveře vnitřní hladké plné 1kř. 60x197 včetně kování</t>
  </si>
  <si>
    <t>61160103</t>
  </si>
  <si>
    <t>Dveře vnitřní hladké plné 1kř. 80x197 včetně kování</t>
  </si>
  <si>
    <t>61187176</t>
  </si>
  <si>
    <t>Prah dubový délka 90 cm šířka 10 cm tl. 2 cm</t>
  </si>
  <si>
    <t>61260603R</t>
  </si>
  <si>
    <t xml:space="preserve">Dveře vnitřní hladké 2/3 sklo 1kř. 80x197 bílé včetně kování </t>
  </si>
  <si>
    <t>76685488</t>
  </si>
  <si>
    <t>D+M Vnitřní vchodové dveře 900/1970  EI 30DP3, VSTUPNÍ, PLNÉ, DEKOR DŘEVO, KOVÁNÍ BEZPEČNOSTNÍ  koule-klika,KUKÁTKO, ZÁMEK S VLOŽKOU (3 KLÍČE), PRÁH</t>
  </si>
  <si>
    <t>04</t>
  </si>
  <si>
    <t>D+M kombi sporák, Počet hořáků 4,senzory StopGas,integrovaným zapalováním a  klasickou elektrickou troubu s dvojicí topných těles a horkovzdušným ventilátorem.</t>
  </si>
  <si>
    <t>06</t>
  </si>
  <si>
    <t>D+M Odsavač par bílý 630W rekuperační š.50cm</t>
  </si>
  <si>
    <t>766877115R00</t>
  </si>
  <si>
    <t>D+M Kuchyňské linky atyp DL=2500mm + 500mm skříňka nad digestoří</t>
  </si>
  <si>
    <t>Lamino barvy dle požadavku invesotra, hrany ABS, : 3,0</t>
  </si>
  <si>
    <t xml:space="preserve">dolní i horní skříňky, dřez se stojánkovou baterií, : </t>
  </si>
  <si>
    <t xml:space="preserve">výškově stavitelné nožky se soklovou lištou. : </t>
  </si>
  <si>
    <t xml:space="preserve">- pracovní deska vysokotlaký HPL tl. 38mm, korpus tl. min. 18mm : </t>
  </si>
  <si>
    <t xml:space="preserve">- v horní části skříněk počítat s digestoří : </t>
  </si>
  <si>
    <t xml:space="preserve">- obkladový panel (včetně boku) i pracovní deska šedá (bez rohové lišty) /transparentní tmel : </t>
  </si>
  <si>
    <t xml:space="preserve">- dvířka i šuplíky osadit kvalitním systémem pro tlumení : </t>
  </si>
  <si>
    <t xml:space="preserve">- výstroj šuplíků : </t>
  </si>
  <si>
    <t xml:space="preserve">- nerezové úchyty skříněk dl=200mm : </t>
  </si>
  <si>
    <t xml:space="preserve">- osvětlení led páskem AL liště : </t>
  </si>
  <si>
    <t xml:space="preserve">- nerezový dřez (chromnikl) 340 mm x 400 mm x 150 mm : </t>
  </si>
  <si>
    <t xml:space="preserve">- pod dřezem prostor pro uzavřené nádoby na tříděný odpad : </t>
  </si>
  <si>
    <t xml:space="preserve">- dřezová baterie stojánková otočná chrom : </t>
  </si>
  <si>
    <t>998766201</t>
  </si>
  <si>
    <t>Přesun hmot pro truhlářské konstr., výšky do 6 m</t>
  </si>
  <si>
    <t>771101101</t>
  </si>
  <si>
    <t>Vysávání podlah prům.vysavačem pro pokládku dlažby</t>
  </si>
  <si>
    <t>771101210</t>
  </si>
  <si>
    <t>Penetrace podkladu pod dlažby</t>
  </si>
  <si>
    <t>771575113</t>
  </si>
  <si>
    <t>Montáž podlah keram.,hladké, tmel, 30x30 cm</t>
  </si>
  <si>
    <t>771579791</t>
  </si>
  <si>
    <t>Příplatek za plochu podlah keram. do 5 m2 jednotl.</t>
  </si>
  <si>
    <t>771579793</t>
  </si>
  <si>
    <t>Příplatek za spárovací hmotu - plošně,keram.dlažba</t>
  </si>
  <si>
    <t>02</t>
  </si>
  <si>
    <t>Keramická dlažba 30x30 - předpoklad ceny 600Kč/m2</t>
  </si>
  <si>
    <t>POL12_0</t>
  </si>
  <si>
    <t>103 : 1,36*1,1</t>
  </si>
  <si>
    <t>998771202</t>
  </si>
  <si>
    <t>Přesun hmot pro podlahy z dlaždic, výšky do 12 m</t>
  </si>
  <si>
    <t>776101101</t>
  </si>
  <si>
    <t>Vysávání podlah prům.vysavačem pod povlak.podlahy</t>
  </si>
  <si>
    <t>776101121</t>
  </si>
  <si>
    <t>Provedení penetrace podkladu pod.povlak.podlahy</t>
  </si>
  <si>
    <t>776421100</t>
  </si>
  <si>
    <t>Lepení podlahových soklíků z PVC a vinylu včetně dodávky soklíku PVC</t>
  </si>
  <si>
    <t>102 : (2,08*2+1,78*2-0,8*3-0,9-0,6)</t>
  </si>
  <si>
    <t>104 : (1,01*2+3,13*2-0,6)</t>
  </si>
  <si>
    <t>105 : (3,25*2+4,62*20,6-0,8)</t>
  </si>
  <si>
    <t>107 : (4,73*2+4,36*2-0,8*2)</t>
  </si>
  <si>
    <t>108 : (2,52*2+5,0*2-0,8)</t>
  </si>
  <si>
    <t>776994111</t>
  </si>
  <si>
    <t xml:space="preserve">Svařování povlakových podlah z pásů nebo čtverců včetně svařovací šňůry PVC </t>
  </si>
  <si>
    <t xml:space="preserve">  102 : 3,70</t>
  </si>
  <si>
    <t>54,86*0,5</t>
  </si>
  <si>
    <t>776521100</t>
  </si>
  <si>
    <t>Lepení povlak.podlah z pásů PVC na Chemopren včetně podlahoviny s nášlapnou vrstvou 0,6mm (dekor dřeva)</t>
  </si>
  <si>
    <t>776981101</t>
  </si>
  <si>
    <t>Montáž přechodové, podlahové lišty samolepicí</t>
  </si>
  <si>
    <t>0,8+0,6</t>
  </si>
  <si>
    <t>5537000111</t>
  </si>
  <si>
    <t>Lišta přechodová Al 30/A lepicí l=93 cm stříbro š 30 mm</t>
  </si>
  <si>
    <t>998776201</t>
  </si>
  <si>
    <t>Přesun hmot pro podlahy povlakové, výšky do 6 m</t>
  </si>
  <si>
    <t>781111116</t>
  </si>
  <si>
    <t>Otvor v obkladačce diamant.korunkou prům.do 90 mm</t>
  </si>
  <si>
    <t>781441906</t>
  </si>
  <si>
    <t>Oprava obkladů z keramických 300x300, včetně odsekání stáv. obkladů, včetně dodávky nových</t>
  </si>
  <si>
    <t>781419711</t>
  </si>
  <si>
    <t>Příplatek k obkladu stěn za plochu do 10 m2 jedntl</t>
  </si>
  <si>
    <t>105 : (1,0+0,6)*1,75</t>
  </si>
  <si>
    <t>103 : (1,01*2+1,39*2)*1,5</t>
  </si>
  <si>
    <t>-0,6*1,5</t>
  </si>
  <si>
    <t>781475120</t>
  </si>
  <si>
    <t xml:space="preserve">Obklad vnitřní stěn keramický, do tmele, 30x60 cm </t>
  </si>
  <si>
    <t>781479705</t>
  </si>
  <si>
    <t>Přípl.za spárovací hmotu-plošně,keram.vnitř.obklad</t>
  </si>
  <si>
    <t>781491001</t>
  </si>
  <si>
    <t>Montáž lišt k obkladům rohových, koutových i dilatačních</t>
  </si>
  <si>
    <t>1,75+1,0+0,6+1,75</t>
  </si>
  <si>
    <t>03</t>
  </si>
  <si>
    <t>Keramický obklad 30x60 - předpoklad ceny 550Kč/m2</t>
  </si>
  <si>
    <t xml:space="preserve">  105 : (1,0+0,6)*1,75</t>
  </si>
  <si>
    <t xml:space="preserve">  103 : (1,01*2+1,39*2)*1,5</t>
  </si>
  <si>
    <t xml:space="preserve">  -0,6*1,5</t>
  </si>
  <si>
    <t>9,1*1,1</t>
  </si>
  <si>
    <t>59760720.AR</t>
  </si>
  <si>
    <t>Lišta obkl/dlažba plast</t>
  </si>
  <si>
    <t>998781202</t>
  </si>
  <si>
    <t>Přesun hmot pro obklady keramické, výšky do 12 m</t>
  </si>
  <si>
    <t>783401812</t>
  </si>
  <si>
    <t>Odstranění nátěru z potrubí DN do 100 mm</t>
  </si>
  <si>
    <t>783425250</t>
  </si>
  <si>
    <t>Nátěr syntet. potrubí do DN 100 mm Z +1x +1x email</t>
  </si>
  <si>
    <t>783225400</t>
  </si>
  <si>
    <t>Nátěr syntetický kov. konstr. 2x + 1x email + tmel</t>
  </si>
  <si>
    <t>(0,9+2*2,1)*(0,15+0,05*2)</t>
  </si>
  <si>
    <t>(0,8+2*2,1)*(0,15+0,05*2)*4</t>
  </si>
  <si>
    <t>(0,6+2*2,1)*(0,15+0,05*2)*2</t>
  </si>
  <si>
    <t>784402801</t>
  </si>
  <si>
    <t>Odstranění malby oškrábáním v místnosti H do 3,8 m</t>
  </si>
  <si>
    <t>784403801</t>
  </si>
  <si>
    <t>Odstranění maleb omytím v místnosti H do 3,8 m</t>
  </si>
  <si>
    <t>784115512</t>
  </si>
  <si>
    <t>Malba silikátová,bílá, 1x penetrace, 2 x barva</t>
  </si>
  <si>
    <t>Stropy : 60,10</t>
  </si>
  <si>
    <t>Stěny : 167,061</t>
  </si>
  <si>
    <t>784011111</t>
  </si>
  <si>
    <t>Oprášení/ometení podkladu</t>
  </si>
  <si>
    <t>784011222</t>
  </si>
  <si>
    <t>Zakrytí podlah včetně papírové lepenky</t>
  </si>
  <si>
    <t>784498932R00</t>
  </si>
  <si>
    <t xml:space="preserve">Tmelení trhlin v omítce š. do 4 mm akryl. tmelem </t>
  </si>
  <si>
    <t>210100001</t>
  </si>
  <si>
    <t>Ukončení vodičů v rozvaděči + zapojení do 2,5 mm2</t>
  </si>
  <si>
    <t>210100002</t>
  </si>
  <si>
    <t>Ukončení vodičů v rozvaděči + zapojení do 6 mm2</t>
  </si>
  <si>
    <t>210110001</t>
  </si>
  <si>
    <t>Spínač nástěnný jednopól.- řaz. 1, obyč.prostředí</t>
  </si>
  <si>
    <t>210111014</t>
  </si>
  <si>
    <t>Zásuvka domovní zapuštěná - provedení 2x (2P+PE) včetně dodávky zásuvky s natočenou dutin.a rámečku</t>
  </si>
  <si>
    <t>210120561</t>
  </si>
  <si>
    <t>Jistič jednopólový do 25 A se zapojením</t>
  </si>
  <si>
    <t>210120901</t>
  </si>
  <si>
    <t>Hlavní vypínač v rozvaděči</t>
  </si>
  <si>
    <t>210160011</t>
  </si>
  <si>
    <t>Spínač časový, včetně zapojení</t>
  </si>
  <si>
    <t>210191532</t>
  </si>
  <si>
    <t>Usazení rozvaděče ER 1.0 +1.1</t>
  </si>
  <si>
    <t>210201514</t>
  </si>
  <si>
    <t>Svítidlo LED bytové stropní závěsné 4 upevňov.body</t>
  </si>
  <si>
    <t>210800004</t>
  </si>
  <si>
    <t>Vodič CYY 6 mm2 uložený pod omítkou</t>
  </si>
  <si>
    <t>210800666</t>
  </si>
  <si>
    <t>Vodič H07V-K (CYA)  6 mm2 uložený v rozvaděčích</t>
  </si>
  <si>
    <t>210800105</t>
  </si>
  <si>
    <t>Kabel CYKY 750 V 3x1,5 mm2 uložený pod omítkou včetně dodávky kabelu</t>
  </si>
  <si>
    <t>210800106</t>
  </si>
  <si>
    <t>Kabel CYKY 750 V 3x2,5 mm2 uložený pod omítkou včetně dodávky kabelu</t>
  </si>
  <si>
    <t>210810013</t>
  </si>
  <si>
    <t>Kabel CYKY-m 750 V 4 x 10 mm2 volně uložený</t>
  </si>
  <si>
    <t>222260020</t>
  </si>
  <si>
    <t>Krabice KU 68 pod omítku + vysekání</t>
  </si>
  <si>
    <t>650063611</t>
  </si>
  <si>
    <t>Montáž chrániče proudového dvoupólového do 25 A</t>
  </si>
  <si>
    <t>210544888</t>
  </si>
  <si>
    <t>Napojení v hlavním rozvaděči</t>
  </si>
  <si>
    <t>2145877558</t>
  </si>
  <si>
    <t xml:space="preserve">Demontáž stávající elektroinstalace </t>
  </si>
  <si>
    <t>21547455</t>
  </si>
  <si>
    <t>Stavební přípomoce HZS včetně materiálu</t>
  </si>
  <si>
    <t>021548885</t>
  </si>
  <si>
    <t>HLAVNÍ JISTIČ 3X25A TŘÍFÁZOVÝ</t>
  </si>
  <si>
    <t>34111100</t>
  </si>
  <si>
    <t>Kabel silový s Cu jádrem 750 V CYKY 5 x 6 mm2</t>
  </si>
  <si>
    <t>34141303</t>
  </si>
  <si>
    <t>Vodič silový pevné uložení CYY 6,0 mm2</t>
  </si>
  <si>
    <t>34142157</t>
  </si>
  <si>
    <t>Vodič silový pevné uložení CYA 6,00 mm2</t>
  </si>
  <si>
    <t>34535400</t>
  </si>
  <si>
    <t>Strojek spínače 1pólového Tango 3558-A01340 řaz.1</t>
  </si>
  <si>
    <t>34535900</t>
  </si>
  <si>
    <t>Spínač 10A časový SA 10/220/1</t>
  </si>
  <si>
    <t>34536490</t>
  </si>
  <si>
    <t>Kryt spínače Tango 3558A-A651</t>
  </si>
  <si>
    <t>34536700</t>
  </si>
  <si>
    <t>Rámeček pro spínače a zásuvky Tango 3901A-B10</t>
  </si>
  <si>
    <t>345601050000</t>
  </si>
  <si>
    <t>Lišta upevňovací   6035-84</t>
  </si>
  <si>
    <t>34571519</t>
  </si>
  <si>
    <t>Krabice univerzální z PH  KU 68</t>
  </si>
  <si>
    <t>348241102</t>
  </si>
  <si>
    <t>LED Stropní svítidlo 12W/230V IP54</t>
  </si>
  <si>
    <t>348247102R</t>
  </si>
  <si>
    <t>LED Stropní svítidlo 24W/230V IP54</t>
  </si>
  <si>
    <t>357377061R</t>
  </si>
  <si>
    <t>ELEKTRICKÝ ROZVADĚČ 12T NÁSTĚNNÝ</t>
  </si>
  <si>
    <t>35822001014</t>
  </si>
  <si>
    <t>Jistič do 80 A 1 pól. charakteristika B, LTN-13B-1</t>
  </si>
  <si>
    <t>35822001015</t>
  </si>
  <si>
    <t>Jistič do 80 A 1 pól. charakteristika B, LTN-16B-1</t>
  </si>
  <si>
    <t>35822003015</t>
  </si>
  <si>
    <t>Jistič S203M-B16, 3pólový, 16A/B, 10kA</t>
  </si>
  <si>
    <t>358890405</t>
  </si>
  <si>
    <t>Proudový chránič PF6-25/2/0,03 na DIN lištu</t>
  </si>
  <si>
    <t>358891530</t>
  </si>
  <si>
    <t>Chránič kombi PFL7-16/1N/B/003 proudový s nadproud.ochranou</t>
  </si>
  <si>
    <t>58541252</t>
  </si>
  <si>
    <t>Sádra stavební bilá         5 kg           bal.</t>
  </si>
  <si>
    <t>kg</t>
  </si>
  <si>
    <t>21548777</t>
  </si>
  <si>
    <t>Revize ELEKTRO vč. přívodu a hlavního jističe</t>
  </si>
  <si>
    <t>220300642</t>
  </si>
  <si>
    <t>Ukončení koaxiálního kabelu do D 10 mm</t>
  </si>
  <si>
    <t>222323307</t>
  </si>
  <si>
    <t>Demontáž a zpětná montáž domacího telefonu</t>
  </si>
  <si>
    <t>222730001</t>
  </si>
  <si>
    <t>Účastnická zásuvka TV+R+SAT koncová pod omítku</t>
  </si>
  <si>
    <t>371202024</t>
  </si>
  <si>
    <t>Zásuvka TV+R koncová, bílá</t>
  </si>
  <si>
    <t>979097011</t>
  </si>
  <si>
    <t>Pronájem kontejneru 4 t</t>
  </si>
  <si>
    <t xml:space="preserve">den   </t>
  </si>
  <si>
    <t>979086112</t>
  </si>
  <si>
    <t>Nakládání nebo překládání suti a vybouraných hmot</t>
  </si>
  <si>
    <t>Přesun suti</t>
  </si>
  <si>
    <t>POL8_</t>
  </si>
  <si>
    <t>979081111</t>
  </si>
  <si>
    <t>Odvoz suti a vybour. hmot na skládku do 1 km</t>
  </si>
  <si>
    <t>979081121</t>
  </si>
  <si>
    <t>Příplatek k odvozu za každý další 1 km</t>
  </si>
  <si>
    <t>979082111</t>
  </si>
  <si>
    <t>Vnitrostaveništní doprava suti do 10 m - kolečko</t>
  </si>
  <si>
    <t>979082121</t>
  </si>
  <si>
    <t>Příplatek k vnitrost. dopravě suti za dalších 5 m - kolečko</t>
  </si>
  <si>
    <t>979990001</t>
  </si>
  <si>
    <t xml:space="preserve">Poplatek za skládku stavební suti </t>
  </si>
  <si>
    <t>RTS 20/ I</t>
  </si>
  <si>
    <t>SUM</t>
  </si>
  <si>
    <t>Poznámky uchazeče k zadání</t>
  </si>
  <si>
    <t>POPUZIV</t>
  </si>
  <si>
    <t>END</t>
  </si>
  <si>
    <t>109 : (2,92*2+1,61*2)*3,0</t>
  </si>
  <si>
    <t>110 : (5,0*2+4,23*2)*3,0</t>
  </si>
  <si>
    <t>112 : (4,46*2+2,68*2)*3,0</t>
  </si>
  <si>
    <t>113 : (0,98*2+2,03*2)*3,0</t>
  </si>
  <si>
    <t>-0,55*0,95</t>
  </si>
  <si>
    <t>114 : (1,08*2+0,98*2)*2,1</t>
  </si>
  <si>
    <t>114 : (1,08*2+0,98*2)*(2,1-1,5)</t>
  </si>
  <si>
    <t>109 : 4,33</t>
  </si>
  <si>
    <t>110 : 21,15</t>
  </si>
  <si>
    <t>111 : 3,32</t>
  </si>
  <si>
    <t>112 : 11,58</t>
  </si>
  <si>
    <t>113 : 1,99</t>
  </si>
  <si>
    <t>114 : 1,06</t>
  </si>
  <si>
    <t>(0,55+0,9*2)*0,5</t>
  </si>
  <si>
    <t>(1,1+1,9*2)*0,5*2</t>
  </si>
  <si>
    <t xml:space="preserve">  109 : 4,33</t>
  </si>
  <si>
    <t xml:space="preserve">  110 : 21,15</t>
  </si>
  <si>
    <t xml:space="preserve">  112 : 11,58</t>
  </si>
  <si>
    <t xml:space="preserve">  113 : 1,99</t>
  </si>
  <si>
    <t xml:space="preserve">  114 : 1,06</t>
  </si>
  <si>
    <t>40,11*(0,04+0,12)*0,5</t>
  </si>
  <si>
    <t>40,11*3,03*1,3/1000</t>
  </si>
  <si>
    <t>0,55</t>
  </si>
  <si>
    <t>1,1*2</t>
  </si>
  <si>
    <t>0,6*2,0</t>
  </si>
  <si>
    <t>968083002</t>
  </si>
  <si>
    <t>Vybourání plastových oken do 2 m2</t>
  </si>
  <si>
    <t>1,1*1,9</t>
  </si>
  <si>
    <t>109 : (2,92*2+1,61*2)</t>
  </si>
  <si>
    <t>110 : (5,0*2+4,23*2)</t>
  </si>
  <si>
    <t>112 : (4,46*2+2,68*2)</t>
  </si>
  <si>
    <t>113 : (0,98*2+2,03*2)</t>
  </si>
  <si>
    <t>114 : (1,08*2+0,98*2)</t>
  </si>
  <si>
    <t>40,11*0,08*1,3</t>
  </si>
  <si>
    <t>766629302</t>
  </si>
  <si>
    <t>Montáž oken plastových plochy do 2,70 m2</t>
  </si>
  <si>
    <t>61143072</t>
  </si>
  <si>
    <t>Okno plastové jednodílné 110 x 190 cm OS</t>
  </si>
  <si>
    <t>114 : 1,06*1,1</t>
  </si>
  <si>
    <t>109 : (2,92*2+1,61*2-0,6-0,8*3-0,9)</t>
  </si>
  <si>
    <t>110 : (5,0*2+4,23*2-0,8)</t>
  </si>
  <si>
    <t>112 : (4,46*2+2,68*2-0,8*2)</t>
  </si>
  <si>
    <t>113 : (0,98*2+2,03*2-0,8)</t>
  </si>
  <si>
    <t>39,05*0,5</t>
  </si>
  <si>
    <t>112 : (1,0+0,6)*1,75</t>
  </si>
  <si>
    <t>114 : (0,98*2+1,08*2)*1,5</t>
  </si>
  <si>
    <t xml:space="preserve">  112 : (1,0+0,6)*1,75</t>
  </si>
  <si>
    <t xml:space="preserve">  114 : (0,98*2+1,08*2)*1,5</t>
  </si>
  <si>
    <t>8,08*1,1</t>
  </si>
  <si>
    <t>(0,6+2*2,1)*(0,15+0,05*2)</t>
  </si>
  <si>
    <t>Stropy : 43,43</t>
  </si>
  <si>
    <t>Stěny : 126,9605</t>
  </si>
  <si>
    <t>340271610</t>
  </si>
  <si>
    <t>Zazdívka otvorů pl.do 4 m2, pórobet.tvár.,tl.10 cm</t>
  </si>
  <si>
    <t xml:space="preserve">  1,24*2,1</t>
  </si>
  <si>
    <t xml:space="preserve">  -0,8*2,0</t>
  </si>
  <si>
    <t>1,004*0,1</t>
  </si>
  <si>
    <t>101 : (6,33*2+2,79*2)*3,905</t>
  </si>
  <si>
    <t>-0,9*1,97*3</t>
  </si>
  <si>
    <t>101 : 17,68</t>
  </si>
  <si>
    <t>612409991</t>
  </si>
  <si>
    <t>Začištění omítek kolem soklu s použitím suché maltové směsi</t>
  </si>
  <si>
    <t>(0,9+1,97*2)*0,4</t>
  </si>
  <si>
    <t>101 : 2,79*2,08</t>
  </si>
  <si>
    <t>1,1*0,4</t>
  </si>
  <si>
    <t>2,79*2,075</t>
  </si>
  <si>
    <t>1,25*1,025</t>
  </si>
  <si>
    <t>771130211</t>
  </si>
  <si>
    <t>Obklad sokl. schodišť. stupňov., TM, v. do 100 mm</t>
  </si>
  <si>
    <t>(0,29+0,15)*5*2</t>
  </si>
  <si>
    <t>771275511</t>
  </si>
  <si>
    <t xml:space="preserve">Montáž keram.dlaždic a schodovek na stupnice,TM tmel </t>
  </si>
  <si>
    <t>POL1_7</t>
  </si>
  <si>
    <t>1,25*5</t>
  </si>
  <si>
    <t>771275521</t>
  </si>
  <si>
    <t>Montáž keramických dlaždic na podstupnice, TM tmel</t>
  </si>
  <si>
    <t>771475014</t>
  </si>
  <si>
    <t>Obklad soklíků keram.rovných, tmel,výška 10 cm</t>
  </si>
  <si>
    <t>101 : 2,79*2+2,048*2-1,1-1,25-0,8</t>
  </si>
  <si>
    <t>3,1*2+2,79*2-0,9*2-1,25-1,24</t>
  </si>
  <si>
    <t>771479001</t>
  </si>
  <si>
    <t>Řezání dlaždic keramických pro soklíky</t>
  </si>
  <si>
    <t>775592005R00</t>
  </si>
  <si>
    <t>Přebroušení stěrky nebo betonov. podkladu strojní</t>
  </si>
  <si>
    <t>1,25*(0,15+0,29)*5</t>
  </si>
  <si>
    <t>776590100RZ2</t>
  </si>
  <si>
    <t>Lokální vyspravení podkladu</t>
  </si>
  <si>
    <t xml:space="preserve">  101 : 2,79*2,08</t>
  </si>
  <si>
    <t xml:space="preserve">  1,1*0,4</t>
  </si>
  <si>
    <t xml:space="preserve">  2,79*2,075</t>
  </si>
  <si>
    <t xml:space="preserve">  1,25*1,025</t>
  </si>
  <si>
    <t>13,3137*1,1</t>
  </si>
  <si>
    <t xml:space="preserve">  2,79*2+2,048*2-1,1-1,25-0,8</t>
  </si>
  <si>
    <t xml:space="preserve">  3,1*2+2,79*2-0,9*2-1,25-1,24</t>
  </si>
  <si>
    <t>14,016*0,1*1,1</t>
  </si>
  <si>
    <t>597642409</t>
  </si>
  <si>
    <t>Dlažba schodovka 30x30 - předpoklad ceny 700kč/m2</t>
  </si>
  <si>
    <t>101 : 1,25*(0,15+0,29)*5*1,2</t>
  </si>
  <si>
    <t>Stropy : 17,68</t>
  </si>
  <si>
    <t>Stěny : 65,9082</t>
  </si>
  <si>
    <t>005121 R</t>
  </si>
  <si>
    <t>Zařízení staveniště</t>
  </si>
  <si>
    <t>VRN</t>
  </si>
  <si>
    <t>POL99_8</t>
  </si>
  <si>
    <t>005122 R</t>
  </si>
  <si>
    <t>Provozní vlivy - stavební práce prováděny dle PD a TZ - technologické přestávky</t>
  </si>
  <si>
    <t>005211080R</t>
  </si>
  <si>
    <t>Bezpečnostní a hygienická opatření na staveništi</t>
  </si>
  <si>
    <t>00523  R</t>
  </si>
  <si>
    <t>Zkoušky a revize celého bytu vč. hlavního jističe</t>
  </si>
  <si>
    <t>00144854</t>
  </si>
  <si>
    <t>Vzorkování dlažeb, obkladů, pvc, kuchyň linky</t>
  </si>
  <si>
    <t>0041477</t>
  </si>
  <si>
    <t>Průběžný úklid společných prostor</t>
  </si>
  <si>
    <t>004211</t>
  </si>
  <si>
    <t>Mimostaveništní doprava materiálu</t>
  </si>
  <si>
    <t>0051444</t>
  </si>
  <si>
    <t>Fotodokumentace</t>
  </si>
  <si>
    <t>Rekonstrukce bytu - Textilní 13</t>
  </si>
  <si>
    <t>byt č.1</t>
  </si>
  <si>
    <t>byt č.2</t>
  </si>
  <si>
    <t>společné prostory</t>
  </si>
  <si>
    <t>vedlejší a ostatní náklady</t>
  </si>
  <si>
    <t>Byt č.1, č.2, společné prostory</t>
  </si>
  <si>
    <t>Město Krnov</t>
  </si>
  <si>
    <t>Hlavní náměstí 96/1</t>
  </si>
  <si>
    <t>Krnov-Pod Bezručovým vrchem</t>
  </si>
  <si>
    <t>CZ00296139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</si>
</sst>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0"/>
  </numFmts>
  <fonts count="19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21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4" xfId="0" applyNumberFormat="1" applyFont="1" applyBorder="1" applyAlignment="1">
      <alignment vertical="center" wrapText="1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4" fontId="3" fillId="0" borderId="35" xfId="0" applyNumberFormat="1" applyFont="1" applyBorder="1" applyAlignment="1">
      <alignment vertical="center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4" fontId="3" fillId="3" borderId="39" xfId="0" applyNumberFormat="1" applyFont="1" applyFill="1" applyBorder="1" applyAlignment="1">
      <alignment vertical="center"/>
    </xf>
    <xf numFmtId="3" fontId="3" fillId="0" borderId="35" xfId="0" applyNumberFormat="1" applyFont="1" applyBorder="1" applyAlignment="1">
      <alignment vertical="center"/>
    </xf>
    <xf numFmtId="3" fontId="3" fillId="3" borderId="39" xfId="0" applyNumberFormat="1" applyFont="1" applyFill="1" applyBorder="1" applyAlignment="1">
      <alignment vertical="center"/>
    </xf>
    <xf numFmtId="4" fontId="3" fillId="0" borderId="35" xfId="0" applyNumberFormat="1" applyFont="1" applyBorder="1" applyAlignment="1">
      <alignment horizontal="center" vertical="center"/>
    </xf>
    <xf numFmtId="4" fontId="3" fillId="3" borderId="39" xfId="0" applyNumberFormat="1" applyFont="1" applyFill="1" applyBorder="1" applyAlignment="1">
      <alignment horizontal="center"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4" fontId="17" fillId="0" borderId="0" xfId="0" applyNumberFormat="1" applyFont="1" applyBorder="1" applyAlignment="1">
      <alignment horizontal="center" vertical="top" wrapText="1" shrinkToFit="1"/>
    </xf>
    <xf numFmtId="164" fontId="17" fillId="0" borderId="0" xfId="0" applyNumberFormat="1" applyFont="1" applyBorder="1" applyAlignment="1">
      <alignment vertical="top" wrapText="1" shrinkToFit="1"/>
    </xf>
    <xf numFmtId="164" fontId="18" fillId="0" borderId="0" xfId="0" applyNumberFormat="1" applyFont="1" applyBorder="1" applyAlignment="1">
      <alignment horizontal="center" vertical="top" wrapText="1" shrinkToFit="1"/>
    </xf>
    <xf numFmtId="164" fontId="18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4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4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4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4" fontId="17" fillId="0" borderId="0" xfId="0" quotePrefix="1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164" fontId="18" fillId="0" borderId="0" xfId="0" applyNumberFormat="1" applyFont="1" applyBorder="1" applyAlignment="1">
      <alignment horizontal="left" vertical="top" wrapText="1"/>
    </xf>
    <xf numFmtId="164" fontId="18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0" fontId="8" fillId="0" borderId="0" xfId="0" applyFont="1" applyAlignment="1">
      <alignment vertical="center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3.2" x14ac:dyDescent="0.25"/>
  <sheetData>
    <row r="1" spans="1:7" x14ac:dyDescent="0.25">
      <c r="A1" s="21" t="s">
        <v>40</v>
      </c>
    </row>
    <row r="2" spans="1:7" ht="57.75" customHeight="1" x14ac:dyDescent="0.25">
      <c r="A2" s="81" t="s">
        <v>41</v>
      </c>
      <c r="B2" s="81"/>
      <c r="C2" s="81"/>
      <c r="D2" s="81"/>
      <c r="E2" s="81"/>
      <c r="F2" s="81"/>
      <c r="G2" s="81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82"/>
  <sheetViews>
    <sheetView showGridLines="0" tabSelected="1" topLeftCell="B1" zoomScaleNormal="100" zoomScaleSheetLayoutView="75" workbookViewId="0">
      <selection activeCell="M13" sqref="M13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7" t="s">
        <v>38</v>
      </c>
      <c r="B1" s="82" t="s">
        <v>4</v>
      </c>
      <c r="C1" s="83"/>
      <c r="D1" s="83"/>
      <c r="E1" s="83"/>
      <c r="F1" s="83"/>
      <c r="G1" s="83"/>
      <c r="H1" s="83"/>
      <c r="I1" s="83"/>
      <c r="J1" s="84"/>
    </row>
    <row r="2" spans="1:15" ht="36" customHeight="1" x14ac:dyDescent="0.25">
      <c r="A2" s="2"/>
      <c r="B2" s="110" t="s">
        <v>24</v>
      </c>
      <c r="C2" s="111"/>
      <c r="D2" s="112"/>
      <c r="E2" s="113" t="s">
        <v>735</v>
      </c>
      <c r="F2" s="114"/>
      <c r="G2" s="114"/>
      <c r="H2" s="114"/>
      <c r="I2" s="114"/>
      <c r="J2" s="115"/>
      <c r="O2" s="1"/>
    </row>
    <row r="3" spans="1:15" ht="27" hidden="1" customHeight="1" x14ac:dyDescent="0.25">
      <c r="A3" s="2"/>
      <c r="B3" s="116"/>
      <c r="C3" s="111"/>
      <c r="D3" s="117"/>
      <c r="E3" s="118"/>
      <c r="F3" s="119"/>
      <c r="G3" s="119"/>
      <c r="H3" s="119"/>
      <c r="I3" s="119"/>
      <c r="J3" s="120"/>
    </row>
    <row r="4" spans="1:15" ht="23.25" customHeight="1" x14ac:dyDescent="0.25">
      <c r="A4" s="2"/>
      <c r="B4" s="121"/>
      <c r="C4" s="122"/>
      <c r="D4" s="123"/>
      <c r="E4" s="124" t="s">
        <v>740</v>
      </c>
      <c r="F4" s="124"/>
      <c r="G4" s="124"/>
      <c r="H4" s="124"/>
      <c r="I4" s="124"/>
      <c r="J4" s="125"/>
    </row>
    <row r="5" spans="1:15" ht="24" customHeight="1" x14ac:dyDescent="0.25">
      <c r="A5" s="2"/>
      <c r="B5" s="31" t="s">
        <v>23</v>
      </c>
      <c r="D5" s="60" t="s">
        <v>741</v>
      </c>
      <c r="E5" s="78"/>
      <c r="F5" s="78"/>
      <c r="G5" s="78"/>
      <c r="H5" s="18" t="s">
        <v>42</v>
      </c>
      <c r="I5" s="76">
        <v>296139</v>
      </c>
      <c r="J5" s="8"/>
    </row>
    <row r="6" spans="1:15" ht="15.75" customHeight="1" x14ac:dyDescent="0.25">
      <c r="A6" s="2"/>
      <c r="B6" s="28"/>
      <c r="C6" s="55"/>
      <c r="D6" s="267" t="s">
        <v>742</v>
      </c>
      <c r="E6" s="79"/>
      <c r="F6" s="79"/>
      <c r="G6" s="79"/>
      <c r="H6" s="18" t="s">
        <v>36</v>
      </c>
      <c r="I6" s="76" t="s">
        <v>744</v>
      </c>
      <c r="J6" s="8"/>
    </row>
    <row r="7" spans="1:15" ht="15.75" customHeight="1" x14ac:dyDescent="0.25">
      <c r="A7" s="2"/>
      <c r="B7" s="29"/>
      <c r="C7" s="56"/>
      <c r="D7" s="77">
        <v>79401</v>
      </c>
      <c r="E7" s="23" t="s">
        <v>743</v>
      </c>
      <c r="F7" s="80"/>
      <c r="G7" s="80"/>
      <c r="H7" s="24"/>
      <c r="I7" s="23"/>
      <c r="J7" s="34"/>
    </row>
    <row r="8" spans="1:15" ht="24" hidden="1" customHeight="1" x14ac:dyDescent="0.25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20</v>
      </c>
      <c r="D11" s="126"/>
      <c r="E11" s="126"/>
      <c r="F11" s="126"/>
      <c r="G11" s="126"/>
      <c r="H11" s="18" t="s">
        <v>42</v>
      </c>
      <c r="I11" s="131"/>
      <c r="J11" s="8"/>
    </row>
    <row r="12" spans="1:15" ht="15.75" customHeight="1" x14ac:dyDescent="0.25">
      <c r="A12" s="2"/>
      <c r="B12" s="28"/>
      <c r="C12" s="55"/>
      <c r="D12" s="127"/>
      <c r="E12" s="127"/>
      <c r="F12" s="127"/>
      <c r="G12" s="127"/>
      <c r="H12" s="18" t="s">
        <v>36</v>
      </c>
      <c r="I12" s="131"/>
      <c r="J12" s="8"/>
    </row>
    <row r="13" spans="1:15" ht="15.75" customHeight="1" x14ac:dyDescent="0.25">
      <c r="A13" s="2"/>
      <c r="B13" s="29"/>
      <c r="C13" s="56"/>
      <c r="D13" s="130"/>
      <c r="E13" s="128"/>
      <c r="F13" s="129"/>
      <c r="G13" s="129"/>
      <c r="H13" s="19"/>
      <c r="I13" s="23"/>
      <c r="J13" s="34"/>
    </row>
    <row r="14" spans="1:15" ht="24" customHeight="1" x14ac:dyDescent="0.25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34</v>
      </c>
      <c r="C15" s="61"/>
      <c r="D15" s="54"/>
      <c r="E15" s="91"/>
      <c r="F15" s="91"/>
      <c r="G15" s="92"/>
      <c r="H15" s="92"/>
      <c r="I15" s="92" t="s">
        <v>31</v>
      </c>
      <c r="J15" s="93"/>
    </row>
    <row r="16" spans="1:15" ht="23.25" customHeight="1" x14ac:dyDescent="0.25">
      <c r="A16" s="193" t="s">
        <v>26</v>
      </c>
      <c r="B16" s="38" t="s">
        <v>26</v>
      </c>
      <c r="C16" s="62"/>
      <c r="D16" s="63"/>
      <c r="E16" s="88"/>
      <c r="F16" s="89"/>
      <c r="G16" s="88"/>
      <c r="H16" s="89"/>
      <c r="I16" s="88">
        <f>SUMIF(F52:F78,A16,I52:I78)+SUMIF(F52:F78,"PSU",I52:I78)</f>
        <v>0</v>
      </c>
      <c r="J16" s="90"/>
    </row>
    <row r="17" spans="1:10" ht="23.25" customHeight="1" x14ac:dyDescent="0.25">
      <c r="A17" s="193" t="s">
        <v>27</v>
      </c>
      <c r="B17" s="38" t="s">
        <v>27</v>
      </c>
      <c r="C17" s="62"/>
      <c r="D17" s="63"/>
      <c r="E17" s="88"/>
      <c r="F17" s="89"/>
      <c r="G17" s="88"/>
      <c r="H17" s="89"/>
      <c r="I17" s="88">
        <f>SUMIF(F52:F78,A17,I52:I78)</f>
        <v>0</v>
      </c>
      <c r="J17" s="90"/>
    </row>
    <row r="18" spans="1:10" ht="23.25" customHeight="1" x14ac:dyDescent="0.25">
      <c r="A18" s="193" t="s">
        <v>28</v>
      </c>
      <c r="B18" s="38" t="s">
        <v>28</v>
      </c>
      <c r="C18" s="62"/>
      <c r="D18" s="63"/>
      <c r="E18" s="88"/>
      <c r="F18" s="89"/>
      <c r="G18" s="88"/>
      <c r="H18" s="89"/>
      <c r="I18" s="88">
        <f>SUMIF(F52:F78,A18,I52:I78)</f>
        <v>0</v>
      </c>
      <c r="J18" s="90"/>
    </row>
    <row r="19" spans="1:10" ht="23.25" customHeight="1" x14ac:dyDescent="0.25">
      <c r="A19" s="193" t="s">
        <v>103</v>
      </c>
      <c r="B19" s="38" t="s">
        <v>29</v>
      </c>
      <c r="C19" s="62"/>
      <c r="D19" s="63"/>
      <c r="E19" s="88"/>
      <c r="F19" s="89"/>
      <c r="G19" s="88"/>
      <c r="H19" s="89"/>
      <c r="I19" s="88">
        <f>SUMIF(F52:F78,A19,I52:I78)</f>
        <v>0</v>
      </c>
      <c r="J19" s="90"/>
    </row>
    <row r="20" spans="1:10" ht="23.25" customHeight="1" x14ac:dyDescent="0.25">
      <c r="A20" s="193" t="s">
        <v>102</v>
      </c>
      <c r="B20" s="38" t="s">
        <v>30</v>
      </c>
      <c r="C20" s="62"/>
      <c r="D20" s="63"/>
      <c r="E20" s="88"/>
      <c r="F20" s="89"/>
      <c r="G20" s="88"/>
      <c r="H20" s="89"/>
      <c r="I20" s="88">
        <f>SUMIF(F52:F78,A20,I52:I78)</f>
        <v>0</v>
      </c>
      <c r="J20" s="90"/>
    </row>
    <row r="21" spans="1:10" ht="23.25" customHeight="1" x14ac:dyDescent="0.25">
      <c r="A21" s="2"/>
      <c r="B21" s="48" t="s">
        <v>31</v>
      </c>
      <c r="C21" s="64"/>
      <c r="D21" s="65"/>
      <c r="E21" s="94"/>
      <c r="F21" s="95"/>
      <c r="G21" s="94"/>
      <c r="H21" s="95"/>
      <c r="I21" s="94">
        <f>SUM(I16:J20)</f>
        <v>0</v>
      </c>
      <c r="J21" s="101"/>
    </row>
    <row r="22" spans="1:10" ht="33" customHeight="1" x14ac:dyDescent="0.25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99">
        <f>ZakladDPHSniVypocet</f>
        <v>0</v>
      </c>
      <c r="H23" s="100"/>
      <c r="I23" s="100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97">
        <f>A23</f>
        <v>0</v>
      </c>
      <c r="H24" s="98"/>
      <c r="I24" s="98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99">
        <f>ZakladDPHZaklVypocet</f>
        <v>0</v>
      </c>
      <c r="H25" s="100"/>
      <c r="I25" s="100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85">
        <f>A25</f>
        <v>0</v>
      </c>
      <c r="H26" s="86"/>
      <c r="I26" s="86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7">
        <f>CenaCelkem-(ZakladDPHSni+DPHSni+ZakladDPHZakl+DPHZakl)</f>
        <v>0</v>
      </c>
      <c r="H27" s="87"/>
      <c r="I27" s="87"/>
      <c r="J27" s="41" t="str">
        <f t="shared" si="0"/>
        <v>CZK</v>
      </c>
    </row>
    <row r="28" spans="1:10" ht="27.75" hidden="1" customHeight="1" thickBot="1" x14ac:dyDescent="0.3">
      <c r="A28" s="2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8"/>
      <c r="I28" s="168"/>
      <c r="J28" s="169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63" t="s">
        <v>37</v>
      </c>
      <c r="C29" s="170"/>
      <c r="D29" s="170"/>
      <c r="E29" s="170"/>
      <c r="F29" s="171"/>
      <c r="G29" s="167">
        <f>A27</f>
        <v>0</v>
      </c>
      <c r="H29" s="167"/>
      <c r="I29" s="167"/>
      <c r="J29" s="172" t="s">
        <v>46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4"/>
      <c r="D34" s="102"/>
      <c r="E34" s="103"/>
      <c r="G34" s="104"/>
      <c r="H34" s="105"/>
      <c r="I34" s="105"/>
      <c r="J34" s="25"/>
    </row>
    <row r="35" spans="1:10" ht="12.75" customHeight="1" x14ac:dyDescent="0.25">
      <c r="A35" s="2"/>
      <c r="B35" s="2"/>
      <c r="D35" s="96" t="s">
        <v>2</v>
      </c>
      <c r="E35" s="96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5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 x14ac:dyDescent="0.25">
      <c r="A39" s="134">
        <v>1</v>
      </c>
      <c r="B39" s="144" t="s">
        <v>44</v>
      </c>
      <c r="C39" s="145"/>
      <c r="D39" s="145"/>
      <c r="E39" s="145"/>
      <c r="F39" s="146">
        <f>'byt č.1'!AE539+'byt č.2'!AE501+'společné prostory'!AE189+VRN!AE18</f>
        <v>0</v>
      </c>
      <c r="G39" s="147">
        <f>'byt č.1'!AF539+'byt č.2'!AF501+'společné prostory'!AF189+VRN!AF18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5">
      <c r="A40" s="134">
        <v>2</v>
      </c>
      <c r="B40" s="150"/>
      <c r="C40" s="151" t="s">
        <v>735</v>
      </c>
      <c r="D40" s="151"/>
      <c r="E40" s="151"/>
      <c r="F40" s="152">
        <f>'byt č.1'!AE539+'byt č.2'!AE501+'společné prostory'!AE189+VRN!AE18</f>
        <v>0</v>
      </c>
      <c r="G40" s="153">
        <f>'byt č.1'!AF539+'byt č.2'!AF501+'společné prostory'!AF189+VRN!AF18</f>
        <v>0</v>
      </c>
      <c r="H40" s="153">
        <f>(F40*SazbaDPH1/100)+(G40*SazbaDPH2/100)</f>
        <v>0</v>
      </c>
      <c r="I40" s="153">
        <f>F40+G40+H40</f>
        <v>0</v>
      </c>
      <c r="J40" s="154" t="str">
        <f>IF(CenaCelkemVypocet=0,"",I40/CenaCelkemVypocet*100)</f>
        <v/>
      </c>
    </row>
    <row r="41" spans="1:10" ht="25.5" customHeight="1" x14ac:dyDescent="0.25">
      <c r="A41" s="134">
        <v>3</v>
      </c>
      <c r="B41" s="155"/>
      <c r="C41" s="145" t="s">
        <v>736</v>
      </c>
      <c r="D41" s="145"/>
      <c r="E41" s="145"/>
      <c r="F41" s="156">
        <f>'byt č.1'!AE539</f>
        <v>0</v>
      </c>
      <c r="G41" s="148">
        <f>'byt č.1'!AF539</f>
        <v>0</v>
      </c>
      <c r="H41" s="148">
        <f>(F41*SazbaDPH1/100)+(G41*SazbaDPH2/100)</f>
        <v>0</v>
      </c>
      <c r="I41" s="148">
        <f>F41+G41+H41</f>
        <v>0</v>
      </c>
      <c r="J41" s="149" t="str">
        <f>IF(CenaCelkemVypocet=0,"",I41/CenaCelkemVypocet*100)</f>
        <v/>
      </c>
    </row>
    <row r="42" spans="1:10" ht="25.5" customHeight="1" x14ac:dyDescent="0.25">
      <c r="A42" s="134">
        <v>3</v>
      </c>
      <c r="B42" s="155"/>
      <c r="C42" s="145" t="s">
        <v>737</v>
      </c>
      <c r="D42" s="145"/>
      <c r="E42" s="145"/>
      <c r="F42" s="156">
        <f>'byt č.2'!AE501</f>
        <v>0</v>
      </c>
      <c r="G42" s="148">
        <f>'byt č.2'!AF501</f>
        <v>0</v>
      </c>
      <c r="H42" s="148">
        <f>(F42*SazbaDPH1/100)+(G42*SazbaDPH2/100)</f>
        <v>0</v>
      </c>
      <c r="I42" s="148">
        <f>F42+G42+H42</f>
        <v>0</v>
      </c>
      <c r="J42" s="149" t="str">
        <f>IF(CenaCelkemVypocet=0,"",I42/CenaCelkemVypocet*100)</f>
        <v/>
      </c>
    </row>
    <row r="43" spans="1:10" ht="25.5" customHeight="1" x14ac:dyDescent="0.25">
      <c r="A43" s="134">
        <v>3</v>
      </c>
      <c r="B43" s="155"/>
      <c r="C43" s="145" t="s">
        <v>738</v>
      </c>
      <c r="D43" s="145"/>
      <c r="E43" s="145"/>
      <c r="F43" s="156">
        <f>'společné prostory'!AE189</f>
        <v>0</v>
      </c>
      <c r="G43" s="148">
        <f>'společné prostory'!AF189</f>
        <v>0</v>
      </c>
      <c r="H43" s="148">
        <f>(F43*SazbaDPH1/100)+(G43*SazbaDPH2/100)</f>
        <v>0</v>
      </c>
      <c r="I43" s="148">
        <f>F43+G43+H43</f>
        <v>0</v>
      </c>
      <c r="J43" s="149" t="str">
        <f>IF(CenaCelkemVypocet=0,"",I43/CenaCelkemVypocet*100)</f>
        <v/>
      </c>
    </row>
    <row r="44" spans="1:10" ht="25.5" customHeight="1" x14ac:dyDescent="0.25">
      <c r="A44" s="134">
        <v>3</v>
      </c>
      <c r="B44" s="155"/>
      <c r="C44" s="145" t="s">
        <v>739</v>
      </c>
      <c r="D44" s="145"/>
      <c r="E44" s="145"/>
      <c r="F44" s="156">
        <f>VRN!AE18</f>
        <v>0</v>
      </c>
      <c r="G44" s="148">
        <f>VRN!AF18</f>
        <v>0</v>
      </c>
      <c r="H44" s="148">
        <f>(F44*SazbaDPH1/100)+(G44*SazbaDPH2/100)</f>
        <v>0</v>
      </c>
      <c r="I44" s="148">
        <f>F44+G44+H44</f>
        <v>0</v>
      </c>
      <c r="J44" s="149" t="str">
        <f>IF(CenaCelkemVypocet=0,"",I44/CenaCelkemVypocet*100)</f>
        <v/>
      </c>
    </row>
    <row r="45" spans="1:10" ht="25.5" customHeight="1" x14ac:dyDescent="0.25">
      <c r="A45" s="134"/>
      <c r="B45" s="157" t="s">
        <v>45</v>
      </c>
      <c r="C45" s="158"/>
      <c r="D45" s="158"/>
      <c r="E45" s="159"/>
      <c r="F45" s="160">
        <f>SUMIF(A39:A44,"=1",F39:F44)</f>
        <v>0</v>
      </c>
      <c r="G45" s="161">
        <f>SUMIF(A39:A44,"=1",G39:G44)</f>
        <v>0</v>
      </c>
      <c r="H45" s="161">
        <f>SUMIF(A39:A44,"=1",H39:H44)</f>
        <v>0</v>
      </c>
      <c r="I45" s="161">
        <f>SUMIF(A39:A44,"=1",I39:I44)</f>
        <v>0</v>
      </c>
      <c r="J45" s="162">
        <f>SUMIF(A39:A44,"=1",J39:J44)</f>
        <v>0</v>
      </c>
    </row>
    <row r="49" spans="1:10" ht="15.6" x14ac:dyDescent="0.3">
      <c r="B49" s="173" t="s">
        <v>47</v>
      </c>
    </row>
    <row r="51" spans="1:10" ht="25.5" customHeight="1" x14ac:dyDescent="0.25">
      <c r="A51" s="175"/>
      <c r="B51" s="178" t="s">
        <v>18</v>
      </c>
      <c r="C51" s="178" t="s">
        <v>6</v>
      </c>
      <c r="D51" s="179"/>
      <c r="E51" s="179"/>
      <c r="F51" s="180" t="s">
        <v>48</v>
      </c>
      <c r="G51" s="180"/>
      <c r="H51" s="180"/>
      <c r="I51" s="180" t="s">
        <v>31</v>
      </c>
      <c r="J51" s="180" t="s">
        <v>0</v>
      </c>
    </row>
    <row r="52" spans="1:10" ht="36.75" customHeight="1" x14ac:dyDescent="0.25">
      <c r="A52" s="176"/>
      <c r="B52" s="181" t="s">
        <v>49</v>
      </c>
      <c r="C52" s="182" t="s">
        <v>50</v>
      </c>
      <c r="D52" s="183"/>
      <c r="E52" s="183"/>
      <c r="F52" s="191" t="s">
        <v>26</v>
      </c>
      <c r="G52" s="184"/>
      <c r="H52" s="184"/>
      <c r="I52" s="184">
        <f>'společné prostory'!G8</f>
        <v>0</v>
      </c>
      <c r="J52" s="189" t="str">
        <f>IF(I79=0,"",I52/I79*100)</f>
        <v/>
      </c>
    </row>
    <row r="53" spans="1:10" ht="36.75" customHeight="1" x14ac:dyDescent="0.25">
      <c r="A53" s="176"/>
      <c r="B53" s="181" t="s">
        <v>51</v>
      </c>
      <c r="C53" s="182" t="s">
        <v>52</v>
      </c>
      <c r="D53" s="183"/>
      <c r="E53" s="183"/>
      <c r="F53" s="191" t="s">
        <v>26</v>
      </c>
      <c r="G53" s="184"/>
      <c r="H53" s="184"/>
      <c r="I53" s="184">
        <f>'byt č.1'!G8+'byt č.2'!G8+'společné prostory'!G15</f>
        <v>0</v>
      </c>
      <c r="J53" s="189" t="str">
        <f>IF(I79=0,"",I53/I79*100)</f>
        <v/>
      </c>
    </row>
    <row r="54" spans="1:10" ht="36.75" customHeight="1" x14ac:dyDescent="0.25">
      <c r="A54" s="176"/>
      <c r="B54" s="181" t="s">
        <v>53</v>
      </c>
      <c r="C54" s="182" t="s">
        <v>54</v>
      </c>
      <c r="D54" s="183"/>
      <c r="E54" s="183"/>
      <c r="F54" s="191" t="s">
        <v>26</v>
      </c>
      <c r="G54" s="184"/>
      <c r="H54" s="184"/>
      <c r="I54" s="184">
        <f>'byt č.1'!G104+'byt č.2'!G86+'společné prostory'!G34</f>
        <v>0</v>
      </c>
      <c r="J54" s="189" t="str">
        <f>IF(I79=0,"",I54/I79*100)</f>
        <v/>
      </c>
    </row>
    <row r="55" spans="1:10" ht="36.75" customHeight="1" x14ac:dyDescent="0.25">
      <c r="A55" s="176"/>
      <c r="B55" s="181" t="s">
        <v>55</v>
      </c>
      <c r="C55" s="182" t="s">
        <v>56</v>
      </c>
      <c r="D55" s="183"/>
      <c r="E55" s="183"/>
      <c r="F55" s="191" t="s">
        <v>26</v>
      </c>
      <c r="G55" s="184"/>
      <c r="H55" s="184"/>
      <c r="I55" s="184">
        <f>'byt č.1'!G156+'byt č.2'!G135+'společné prostory'!G43</f>
        <v>0</v>
      </c>
      <c r="J55" s="189" t="str">
        <f>IF(I79=0,"",I55/I79*100)</f>
        <v/>
      </c>
    </row>
    <row r="56" spans="1:10" ht="36.75" customHeight="1" x14ac:dyDescent="0.25">
      <c r="A56" s="176"/>
      <c r="B56" s="181" t="s">
        <v>57</v>
      </c>
      <c r="C56" s="182" t="s">
        <v>58</v>
      </c>
      <c r="D56" s="183"/>
      <c r="E56" s="183"/>
      <c r="F56" s="191" t="s">
        <v>26</v>
      </c>
      <c r="G56" s="184"/>
      <c r="H56" s="184"/>
      <c r="I56" s="184">
        <f>'byt č.1'!G163+'byt č.2'!G142+'společné prostory'!G45</f>
        <v>0</v>
      </c>
      <c r="J56" s="189" t="str">
        <f>IF(I79=0,"",I56/I79*100)</f>
        <v/>
      </c>
    </row>
    <row r="57" spans="1:10" ht="36.75" customHeight="1" x14ac:dyDescent="0.25">
      <c r="A57" s="176"/>
      <c r="B57" s="181" t="s">
        <v>59</v>
      </c>
      <c r="C57" s="182" t="s">
        <v>60</v>
      </c>
      <c r="D57" s="183"/>
      <c r="E57" s="183"/>
      <c r="F57" s="191" t="s">
        <v>26</v>
      </c>
      <c r="G57" s="184"/>
      <c r="H57" s="184"/>
      <c r="I57" s="184">
        <f>'byt č.1'!G172+'byt č.2'!G150+'společné prostory'!G48</f>
        <v>0</v>
      </c>
      <c r="J57" s="189" t="str">
        <f>IF(I79=0,"",I57/I79*100)</f>
        <v/>
      </c>
    </row>
    <row r="58" spans="1:10" ht="36.75" customHeight="1" x14ac:dyDescent="0.25">
      <c r="A58" s="176"/>
      <c r="B58" s="181" t="s">
        <v>61</v>
      </c>
      <c r="C58" s="182" t="s">
        <v>62</v>
      </c>
      <c r="D58" s="183"/>
      <c r="E58" s="183"/>
      <c r="F58" s="191" t="s">
        <v>26</v>
      </c>
      <c r="G58" s="184"/>
      <c r="H58" s="184"/>
      <c r="I58" s="184">
        <f>'byt č.1'!G190+'byt č.2'!G166+'společné prostory'!G54</f>
        <v>0</v>
      </c>
      <c r="J58" s="189" t="str">
        <f>IF(I79=0,"",I58/I79*100)</f>
        <v/>
      </c>
    </row>
    <row r="59" spans="1:10" ht="36.75" customHeight="1" x14ac:dyDescent="0.25">
      <c r="A59" s="176"/>
      <c r="B59" s="181" t="s">
        <v>63</v>
      </c>
      <c r="C59" s="182" t="s">
        <v>64</v>
      </c>
      <c r="D59" s="183"/>
      <c r="E59" s="183"/>
      <c r="F59" s="191" t="s">
        <v>26</v>
      </c>
      <c r="G59" s="184"/>
      <c r="H59" s="184"/>
      <c r="I59" s="184">
        <f>'byt č.1'!G251+'byt č.2'!G216+'společné prostory'!G65</f>
        <v>0</v>
      </c>
      <c r="J59" s="189" t="str">
        <f>IF(I79=0,"",I59/I79*100)</f>
        <v/>
      </c>
    </row>
    <row r="60" spans="1:10" ht="36.75" customHeight="1" x14ac:dyDescent="0.25">
      <c r="A60" s="176"/>
      <c r="B60" s="181" t="s">
        <v>65</v>
      </c>
      <c r="C60" s="182" t="s">
        <v>66</v>
      </c>
      <c r="D60" s="183"/>
      <c r="E60" s="183"/>
      <c r="F60" s="191" t="s">
        <v>27</v>
      </c>
      <c r="G60" s="184"/>
      <c r="H60" s="184"/>
      <c r="I60" s="184">
        <f>'byt č.1'!G253+'byt č.2'!G218</f>
        <v>0</v>
      </c>
      <c r="J60" s="189" t="str">
        <f>IF(I79=0,"",I60/I79*100)</f>
        <v/>
      </c>
    </row>
    <row r="61" spans="1:10" ht="36.75" customHeight="1" x14ac:dyDescent="0.25">
      <c r="A61" s="176"/>
      <c r="B61" s="181" t="s">
        <v>67</v>
      </c>
      <c r="C61" s="182" t="s">
        <v>68</v>
      </c>
      <c r="D61" s="183"/>
      <c r="E61" s="183"/>
      <c r="F61" s="191" t="s">
        <v>27</v>
      </c>
      <c r="G61" s="184"/>
      <c r="H61" s="184"/>
      <c r="I61" s="184">
        <f>'byt č.1'!G282+'byt č.2'!G247</f>
        <v>0</v>
      </c>
      <c r="J61" s="189" t="str">
        <f>IF(I79=0,"",I61/I79*100)</f>
        <v/>
      </c>
    </row>
    <row r="62" spans="1:10" ht="36.75" customHeight="1" x14ac:dyDescent="0.25">
      <c r="A62" s="176"/>
      <c r="B62" s="181" t="s">
        <v>69</v>
      </c>
      <c r="C62" s="182" t="s">
        <v>70</v>
      </c>
      <c r="D62" s="183"/>
      <c r="E62" s="183"/>
      <c r="F62" s="191" t="s">
        <v>27</v>
      </c>
      <c r="G62" s="184"/>
      <c r="H62" s="184"/>
      <c r="I62" s="184">
        <f>'byt č.1'!G284+'byt č.2'!G249</f>
        <v>0</v>
      </c>
      <c r="J62" s="189" t="str">
        <f>IF(I79=0,"",I62/I79*100)</f>
        <v/>
      </c>
    </row>
    <row r="63" spans="1:10" ht="36.75" customHeight="1" x14ac:dyDescent="0.25">
      <c r="A63" s="176"/>
      <c r="B63" s="181" t="s">
        <v>71</v>
      </c>
      <c r="C63" s="182" t="s">
        <v>72</v>
      </c>
      <c r="D63" s="183"/>
      <c r="E63" s="183"/>
      <c r="F63" s="191" t="s">
        <v>27</v>
      </c>
      <c r="G63" s="184"/>
      <c r="H63" s="184"/>
      <c r="I63" s="184">
        <f>'byt č.1'!G292+'byt č.2'!G257</f>
        <v>0</v>
      </c>
      <c r="J63" s="189" t="str">
        <f>IF(I79=0,"",I63/I79*100)</f>
        <v/>
      </c>
    </row>
    <row r="64" spans="1:10" ht="36.75" customHeight="1" x14ac:dyDescent="0.25">
      <c r="A64" s="176"/>
      <c r="B64" s="181" t="s">
        <v>73</v>
      </c>
      <c r="C64" s="182" t="s">
        <v>74</v>
      </c>
      <c r="D64" s="183"/>
      <c r="E64" s="183"/>
      <c r="F64" s="191" t="s">
        <v>27</v>
      </c>
      <c r="G64" s="184"/>
      <c r="H64" s="184"/>
      <c r="I64" s="184">
        <f>'byt č.1'!G301+'byt č.2'!G266</f>
        <v>0</v>
      </c>
      <c r="J64" s="189" t="str">
        <f>IF(I79=0,"",I64/I79*100)</f>
        <v/>
      </c>
    </row>
    <row r="65" spans="1:10" ht="36.75" customHeight="1" x14ac:dyDescent="0.25">
      <c r="A65" s="176"/>
      <c r="B65" s="181" t="s">
        <v>75</v>
      </c>
      <c r="C65" s="182" t="s">
        <v>76</v>
      </c>
      <c r="D65" s="183"/>
      <c r="E65" s="183"/>
      <c r="F65" s="191" t="s">
        <v>27</v>
      </c>
      <c r="G65" s="184"/>
      <c r="H65" s="184"/>
      <c r="I65" s="184">
        <f>'byt č.1'!G311+'byt č.2'!G276</f>
        <v>0</v>
      </c>
      <c r="J65" s="189" t="str">
        <f>IF(I79=0,"",I65/I79*100)</f>
        <v/>
      </c>
    </row>
    <row r="66" spans="1:10" ht="36.75" customHeight="1" x14ac:dyDescent="0.25">
      <c r="A66" s="176"/>
      <c r="B66" s="181" t="s">
        <v>77</v>
      </c>
      <c r="C66" s="182" t="s">
        <v>78</v>
      </c>
      <c r="D66" s="183"/>
      <c r="E66" s="183"/>
      <c r="F66" s="191" t="s">
        <v>27</v>
      </c>
      <c r="G66" s="184"/>
      <c r="H66" s="184"/>
      <c r="I66" s="184">
        <f>'byt č.1'!G327+'byt č.2'!G292</f>
        <v>0</v>
      </c>
      <c r="J66" s="189" t="str">
        <f>IF(I79=0,"",I66/I79*100)</f>
        <v/>
      </c>
    </row>
    <row r="67" spans="1:10" ht="36.75" customHeight="1" x14ac:dyDescent="0.25">
      <c r="A67" s="176"/>
      <c r="B67" s="181" t="s">
        <v>79</v>
      </c>
      <c r="C67" s="182" t="s">
        <v>80</v>
      </c>
      <c r="D67" s="183"/>
      <c r="E67" s="183"/>
      <c r="F67" s="191" t="s">
        <v>27</v>
      </c>
      <c r="G67" s="184"/>
      <c r="H67" s="184"/>
      <c r="I67" s="184">
        <f>'byt č.1'!G333+'byt č.2'!G298</f>
        <v>0</v>
      </c>
      <c r="J67" s="189" t="str">
        <f>IF(I79=0,"",I67/I79*100)</f>
        <v/>
      </c>
    </row>
    <row r="68" spans="1:10" ht="36.75" customHeight="1" x14ac:dyDescent="0.25">
      <c r="A68" s="176"/>
      <c r="B68" s="181" t="s">
        <v>81</v>
      </c>
      <c r="C68" s="182" t="s">
        <v>82</v>
      </c>
      <c r="D68" s="183"/>
      <c r="E68" s="183"/>
      <c r="F68" s="191" t="s">
        <v>27</v>
      </c>
      <c r="G68" s="184"/>
      <c r="H68" s="184"/>
      <c r="I68" s="184">
        <f>'byt č.1'!G337+'byt č.2'!G302</f>
        <v>0</v>
      </c>
      <c r="J68" s="189" t="str">
        <f>IF(I79=0,"",I68/I79*100)</f>
        <v/>
      </c>
    </row>
    <row r="69" spans="1:10" ht="36.75" customHeight="1" x14ac:dyDescent="0.25">
      <c r="A69" s="176"/>
      <c r="B69" s="181" t="s">
        <v>83</v>
      </c>
      <c r="C69" s="182" t="s">
        <v>84</v>
      </c>
      <c r="D69" s="183"/>
      <c r="E69" s="183"/>
      <c r="F69" s="191" t="s">
        <v>27</v>
      </c>
      <c r="G69" s="184"/>
      <c r="H69" s="184"/>
      <c r="I69" s="184">
        <f>'byt č.1'!G344+'byt č.2'!G309+'společné prostory'!G67</f>
        <v>0</v>
      </c>
      <c r="J69" s="189" t="str">
        <f>IF(I79=0,"",I69/I79*100)</f>
        <v/>
      </c>
    </row>
    <row r="70" spans="1:10" ht="36.75" customHeight="1" x14ac:dyDescent="0.25">
      <c r="A70" s="176"/>
      <c r="B70" s="181" t="s">
        <v>85</v>
      </c>
      <c r="C70" s="182" t="s">
        <v>86</v>
      </c>
      <c r="D70" s="183"/>
      <c r="E70" s="183"/>
      <c r="F70" s="191" t="s">
        <v>27</v>
      </c>
      <c r="G70" s="184"/>
      <c r="H70" s="184"/>
      <c r="I70" s="184">
        <f>'byt č.1'!G371+'byt č.2'!G338+'společné prostory'!G71</f>
        <v>0</v>
      </c>
      <c r="J70" s="189" t="str">
        <f>IF(I79=0,"",I70/I79*100)</f>
        <v/>
      </c>
    </row>
    <row r="71" spans="1:10" ht="36.75" customHeight="1" x14ac:dyDescent="0.25">
      <c r="A71" s="176"/>
      <c r="B71" s="181" t="s">
        <v>87</v>
      </c>
      <c r="C71" s="182" t="s">
        <v>88</v>
      </c>
      <c r="D71" s="183"/>
      <c r="E71" s="183"/>
      <c r="F71" s="191" t="s">
        <v>27</v>
      </c>
      <c r="G71" s="184"/>
      <c r="H71" s="184"/>
      <c r="I71" s="184">
        <f>'byt č.1'!G385+'byt č.2'!G352</f>
        <v>0</v>
      </c>
      <c r="J71" s="189" t="str">
        <f>IF(I79=0,"",I71/I79*100)</f>
        <v/>
      </c>
    </row>
    <row r="72" spans="1:10" ht="36.75" customHeight="1" x14ac:dyDescent="0.25">
      <c r="A72" s="176"/>
      <c r="B72" s="181" t="s">
        <v>89</v>
      </c>
      <c r="C72" s="182" t="s">
        <v>90</v>
      </c>
      <c r="D72" s="183"/>
      <c r="E72" s="183"/>
      <c r="F72" s="191" t="s">
        <v>27</v>
      </c>
      <c r="G72" s="184"/>
      <c r="H72" s="184"/>
      <c r="I72" s="184">
        <f>'byt č.1'!G423+'byt č.2'!G385</f>
        <v>0</v>
      </c>
      <c r="J72" s="189" t="str">
        <f>IF(I79=0,"",I72/I79*100)</f>
        <v/>
      </c>
    </row>
    <row r="73" spans="1:10" ht="36.75" customHeight="1" x14ac:dyDescent="0.25">
      <c r="A73" s="176"/>
      <c r="B73" s="181" t="s">
        <v>91</v>
      </c>
      <c r="C73" s="182" t="s">
        <v>92</v>
      </c>
      <c r="D73" s="183"/>
      <c r="E73" s="183"/>
      <c r="F73" s="191" t="s">
        <v>27</v>
      </c>
      <c r="G73" s="184"/>
      <c r="H73" s="184"/>
      <c r="I73" s="184">
        <f>'byt č.1'!G446+'byt č.2'!G411</f>
        <v>0</v>
      </c>
      <c r="J73" s="189" t="str">
        <f>IF(I79=0,"",I73/I79*100)</f>
        <v/>
      </c>
    </row>
    <row r="74" spans="1:10" ht="36.75" customHeight="1" x14ac:dyDescent="0.25">
      <c r="A74" s="176"/>
      <c r="B74" s="181" t="s">
        <v>93</v>
      </c>
      <c r="C74" s="182" t="s">
        <v>94</v>
      </c>
      <c r="D74" s="183"/>
      <c r="E74" s="183"/>
      <c r="F74" s="191" t="s">
        <v>27</v>
      </c>
      <c r="G74" s="184"/>
      <c r="H74" s="184"/>
      <c r="I74" s="184">
        <f>'byt č.1'!G453+'byt č.2'!G418+'společné prostory'!G137</f>
        <v>0</v>
      </c>
      <c r="J74" s="189" t="str">
        <f>IF(I79=0,"",I74/I79*100)</f>
        <v/>
      </c>
    </row>
    <row r="75" spans="1:10" ht="36.75" customHeight="1" x14ac:dyDescent="0.25">
      <c r="A75" s="176"/>
      <c r="B75" s="181" t="s">
        <v>95</v>
      </c>
      <c r="C75" s="182" t="s">
        <v>96</v>
      </c>
      <c r="D75" s="183"/>
      <c r="E75" s="183"/>
      <c r="F75" s="191" t="s">
        <v>28</v>
      </c>
      <c r="G75" s="184"/>
      <c r="H75" s="184"/>
      <c r="I75" s="184">
        <f>'byt č.1'!G485+'byt č.2'!G447+'společné prostory'!G151</f>
        <v>0</v>
      </c>
      <c r="J75" s="189" t="str">
        <f>IF(I79=0,"",I75/I79*100)</f>
        <v/>
      </c>
    </row>
    <row r="76" spans="1:10" ht="36.75" customHeight="1" x14ac:dyDescent="0.25">
      <c r="A76" s="176"/>
      <c r="B76" s="181" t="s">
        <v>97</v>
      </c>
      <c r="C76" s="182" t="s">
        <v>98</v>
      </c>
      <c r="D76" s="183"/>
      <c r="E76" s="183"/>
      <c r="F76" s="191" t="s">
        <v>28</v>
      </c>
      <c r="G76" s="184"/>
      <c r="H76" s="184"/>
      <c r="I76" s="184">
        <f>'byt č.1'!G525+'byt č.2'!G487</f>
        <v>0</v>
      </c>
      <c r="J76" s="189" t="str">
        <f>IF(I79=0,"",I76/I79*100)</f>
        <v/>
      </c>
    </row>
    <row r="77" spans="1:10" ht="36.75" customHeight="1" x14ac:dyDescent="0.25">
      <c r="A77" s="176"/>
      <c r="B77" s="181" t="s">
        <v>99</v>
      </c>
      <c r="C77" s="182" t="s">
        <v>100</v>
      </c>
      <c r="D77" s="183"/>
      <c r="E77" s="183"/>
      <c r="F77" s="191" t="s">
        <v>101</v>
      </c>
      <c r="G77" s="184"/>
      <c r="H77" s="184"/>
      <c r="I77" s="184">
        <f>'byt č.1'!G530+'byt č.2'!G492+'společné prostory'!G180</f>
        <v>0</v>
      </c>
      <c r="J77" s="189" t="str">
        <f>IF(I79=0,"",I77/I79*100)</f>
        <v/>
      </c>
    </row>
    <row r="78" spans="1:10" ht="36.75" customHeight="1" x14ac:dyDescent="0.25">
      <c r="A78" s="176"/>
      <c r="B78" s="181" t="s">
        <v>102</v>
      </c>
      <c r="C78" s="182" t="s">
        <v>30</v>
      </c>
      <c r="D78" s="183"/>
      <c r="E78" s="183"/>
      <c r="F78" s="191" t="s">
        <v>102</v>
      </c>
      <c r="G78" s="184"/>
      <c r="H78" s="184"/>
      <c r="I78" s="184">
        <f>VRN!G8</f>
        <v>0</v>
      </c>
      <c r="J78" s="189" t="str">
        <f>IF(I79=0,"",I78/I79*100)</f>
        <v/>
      </c>
    </row>
    <row r="79" spans="1:10" ht="25.5" customHeight="1" x14ac:dyDescent="0.25">
      <c r="A79" s="177"/>
      <c r="B79" s="185" t="s">
        <v>1</v>
      </c>
      <c r="C79" s="186"/>
      <c r="D79" s="187"/>
      <c r="E79" s="187"/>
      <c r="F79" s="192"/>
      <c r="G79" s="188"/>
      <c r="H79" s="188"/>
      <c r="I79" s="188">
        <f>SUM(I52:I78)</f>
        <v>0</v>
      </c>
      <c r="J79" s="190">
        <f>SUM(J52:J78)</f>
        <v>0</v>
      </c>
    </row>
    <row r="80" spans="1:10" x14ac:dyDescent="0.25">
      <c r="F80" s="132"/>
      <c r="G80" s="132"/>
      <c r="H80" s="132"/>
      <c r="I80" s="132"/>
      <c r="J80" s="133"/>
    </row>
    <row r="81" spans="6:10" x14ac:dyDescent="0.25">
      <c r="F81" s="132"/>
      <c r="G81" s="132"/>
      <c r="H81" s="132"/>
      <c r="I81" s="132"/>
      <c r="J81" s="133"/>
    </row>
    <row r="82" spans="6:10" x14ac:dyDescent="0.25">
      <c r="F82" s="132"/>
      <c r="G82" s="132"/>
      <c r="H82" s="132"/>
      <c r="I82" s="132"/>
      <c r="J82" s="133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2">
    <mergeCell ref="C75:E75"/>
    <mergeCell ref="C76:E76"/>
    <mergeCell ref="C77:E77"/>
    <mergeCell ref="C78:E78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55:E55"/>
    <mergeCell ref="C56:E56"/>
    <mergeCell ref="C57:E57"/>
    <mergeCell ref="C58:E58"/>
    <mergeCell ref="C59:E59"/>
    <mergeCell ref="C44:E44"/>
    <mergeCell ref="B45:E45"/>
    <mergeCell ref="C52:E52"/>
    <mergeCell ref="C53:E53"/>
    <mergeCell ref="C54:E54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106" t="s">
        <v>7</v>
      </c>
      <c r="B1" s="106"/>
      <c r="C1" s="107"/>
      <c r="D1" s="106"/>
      <c r="E1" s="106"/>
      <c r="F1" s="106"/>
      <c r="G1" s="106"/>
    </row>
    <row r="2" spans="1:7" ht="24.9" customHeight="1" x14ac:dyDescent="0.25">
      <c r="A2" s="50" t="s">
        <v>8</v>
      </c>
      <c r="B2" s="49"/>
      <c r="C2" s="108"/>
      <c r="D2" s="108"/>
      <c r="E2" s="108"/>
      <c r="F2" s="108"/>
      <c r="G2" s="109"/>
    </row>
    <row r="3" spans="1:7" ht="24.9" customHeight="1" x14ac:dyDescent="0.25">
      <c r="A3" s="50" t="s">
        <v>9</v>
      </c>
      <c r="B3" s="49"/>
      <c r="C3" s="108"/>
      <c r="D3" s="108"/>
      <c r="E3" s="108"/>
      <c r="F3" s="108"/>
      <c r="G3" s="109"/>
    </row>
    <row r="4" spans="1:7" ht="24.9" customHeight="1" x14ac:dyDescent="0.25">
      <c r="A4" s="50" t="s">
        <v>10</v>
      </c>
      <c r="B4" s="49"/>
      <c r="C4" s="108"/>
      <c r="D4" s="108"/>
      <c r="E4" s="108"/>
      <c r="F4" s="108"/>
      <c r="G4" s="109"/>
    </row>
    <row r="5" spans="1:7" x14ac:dyDescent="0.25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AA13" sqref="AA13"/>
    </sheetView>
  </sheetViews>
  <sheetFormatPr defaultRowHeight="13.2" outlineLevelRow="1" x14ac:dyDescent="0.25"/>
  <cols>
    <col min="1" max="1" width="3.44140625" customWidth="1"/>
    <col min="2" max="2" width="12.6640625" style="174" customWidth="1"/>
    <col min="3" max="3" width="38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7</v>
      </c>
      <c r="B1" s="194"/>
      <c r="C1" s="194"/>
      <c r="D1" s="194"/>
      <c r="E1" s="194"/>
      <c r="F1" s="194"/>
      <c r="G1" s="194"/>
      <c r="AG1" t="s">
        <v>104</v>
      </c>
    </row>
    <row r="2" spans="1:60" ht="25.05" customHeight="1" x14ac:dyDescent="0.25">
      <c r="A2" s="195" t="s">
        <v>8</v>
      </c>
      <c r="B2" s="49"/>
      <c r="C2" s="198" t="s">
        <v>43</v>
      </c>
      <c r="D2" s="196"/>
      <c r="E2" s="196"/>
      <c r="F2" s="196"/>
      <c r="G2" s="197"/>
      <c r="AG2" t="s">
        <v>105</v>
      </c>
    </row>
    <row r="3" spans="1:60" ht="25.05" customHeight="1" x14ac:dyDescent="0.25">
      <c r="A3" s="195" t="s">
        <v>9</v>
      </c>
      <c r="B3" s="49"/>
      <c r="C3" s="198" t="s">
        <v>735</v>
      </c>
      <c r="D3" s="196"/>
      <c r="E3" s="196"/>
      <c r="F3" s="196"/>
      <c r="G3" s="197"/>
      <c r="AC3" s="174" t="s">
        <v>105</v>
      </c>
      <c r="AG3" t="s">
        <v>106</v>
      </c>
    </row>
    <row r="4" spans="1:60" ht="25.05" customHeight="1" x14ac:dyDescent="0.25">
      <c r="A4" s="199" t="s">
        <v>10</v>
      </c>
      <c r="B4" s="200"/>
      <c r="C4" s="201" t="s">
        <v>736</v>
      </c>
      <c r="D4" s="202"/>
      <c r="E4" s="202"/>
      <c r="F4" s="202"/>
      <c r="G4" s="203"/>
      <c r="AG4" t="s">
        <v>107</v>
      </c>
    </row>
    <row r="5" spans="1:60" x14ac:dyDescent="0.25">
      <c r="D5" s="10"/>
    </row>
    <row r="6" spans="1:60" ht="39.6" x14ac:dyDescent="0.25">
      <c r="A6" s="205" t="s">
        <v>108</v>
      </c>
      <c r="B6" s="207" t="s">
        <v>109</v>
      </c>
      <c r="C6" s="207" t="s">
        <v>110</v>
      </c>
      <c r="D6" s="206" t="s">
        <v>111</v>
      </c>
      <c r="E6" s="205" t="s">
        <v>112</v>
      </c>
      <c r="F6" s="204" t="s">
        <v>113</v>
      </c>
      <c r="G6" s="205" t="s">
        <v>31</v>
      </c>
      <c r="H6" s="208" t="s">
        <v>32</v>
      </c>
      <c r="I6" s="208" t="s">
        <v>114</v>
      </c>
      <c r="J6" s="208" t="s">
        <v>33</v>
      </c>
      <c r="K6" s="208" t="s">
        <v>115</v>
      </c>
      <c r="L6" s="208" t="s">
        <v>116</v>
      </c>
      <c r="M6" s="208" t="s">
        <v>117</v>
      </c>
      <c r="N6" s="208" t="s">
        <v>118</v>
      </c>
      <c r="O6" s="208" t="s">
        <v>119</v>
      </c>
      <c r="P6" s="208" t="s">
        <v>120</v>
      </c>
      <c r="Q6" s="208" t="s">
        <v>121</v>
      </c>
      <c r="R6" s="208" t="s">
        <v>122</v>
      </c>
      <c r="S6" s="208" t="s">
        <v>123</v>
      </c>
      <c r="T6" s="208" t="s">
        <v>124</v>
      </c>
      <c r="U6" s="208" t="s">
        <v>125</v>
      </c>
      <c r="V6" s="208" t="s">
        <v>126</v>
      </c>
      <c r="W6" s="208" t="s">
        <v>127</v>
      </c>
      <c r="X6" s="208" t="s">
        <v>128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</row>
    <row r="8" spans="1:60" x14ac:dyDescent="0.25">
      <c r="A8" s="235" t="s">
        <v>129</v>
      </c>
      <c r="B8" s="236" t="s">
        <v>51</v>
      </c>
      <c r="C8" s="254" t="s">
        <v>52</v>
      </c>
      <c r="D8" s="237"/>
      <c r="E8" s="238"/>
      <c r="F8" s="239"/>
      <c r="G8" s="240">
        <f>SUMIF(AG9:AG103,"&lt;&gt;NOR",G9:G103)</f>
        <v>0</v>
      </c>
      <c r="H8" s="234"/>
      <c r="I8" s="234">
        <f>SUM(I9:I103)</f>
        <v>119742.44999999998</v>
      </c>
      <c r="J8" s="234"/>
      <c r="K8" s="234">
        <f>SUM(K9:K103)</f>
        <v>108596.45</v>
      </c>
      <c r="L8" s="234"/>
      <c r="M8" s="234">
        <f>SUM(M9:M103)</f>
        <v>0</v>
      </c>
      <c r="N8" s="234"/>
      <c r="O8" s="234">
        <f>SUM(O9:O103)</f>
        <v>9.11</v>
      </c>
      <c r="P8" s="234"/>
      <c r="Q8" s="234">
        <f>SUM(Q9:Q103)</f>
        <v>0</v>
      </c>
      <c r="R8" s="234"/>
      <c r="S8" s="234"/>
      <c r="T8" s="234"/>
      <c r="U8" s="234"/>
      <c r="V8" s="234">
        <f>SUM(V9:V103)</f>
        <v>195.79999999999998</v>
      </c>
      <c r="W8" s="234"/>
      <c r="X8" s="234"/>
      <c r="AG8" t="s">
        <v>130</v>
      </c>
    </row>
    <row r="9" spans="1:60" outlineLevel="1" x14ac:dyDescent="0.25">
      <c r="A9" s="241">
        <v>1</v>
      </c>
      <c r="B9" s="242" t="s">
        <v>131</v>
      </c>
      <c r="C9" s="255" t="s">
        <v>132</v>
      </c>
      <c r="D9" s="243" t="s">
        <v>133</v>
      </c>
      <c r="E9" s="244">
        <v>173.36099999999999</v>
      </c>
      <c r="F9" s="245"/>
      <c r="G9" s="246">
        <f>ROUND(E9*F9,2)</f>
        <v>0</v>
      </c>
      <c r="H9" s="229">
        <v>50.85</v>
      </c>
      <c r="I9" s="228">
        <f>ROUND(E9*H9,2)</f>
        <v>8815.41</v>
      </c>
      <c r="J9" s="229">
        <v>47.95</v>
      </c>
      <c r="K9" s="228">
        <f>ROUND(E9*J9,2)</f>
        <v>8312.66</v>
      </c>
      <c r="L9" s="228">
        <v>15</v>
      </c>
      <c r="M9" s="228">
        <f>G9*(1+L9/100)</f>
        <v>0</v>
      </c>
      <c r="N9" s="228">
        <v>6.3E-3</v>
      </c>
      <c r="O9" s="228">
        <f>ROUND(E9*N9,2)</f>
        <v>1.0900000000000001</v>
      </c>
      <c r="P9" s="228">
        <v>0</v>
      </c>
      <c r="Q9" s="228">
        <f>ROUND(E9*P9,2)</f>
        <v>0</v>
      </c>
      <c r="R9" s="228"/>
      <c r="S9" s="228" t="s">
        <v>134</v>
      </c>
      <c r="T9" s="228" t="s">
        <v>135</v>
      </c>
      <c r="U9" s="228">
        <v>9.0999999999999998E-2</v>
      </c>
      <c r="V9" s="228">
        <f>ROUND(E9*U9,2)</f>
        <v>15.78</v>
      </c>
      <c r="W9" s="228"/>
      <c r="X9" s="228" t="s">
        <v>136</v>
      </c>
      <c r="Y9" s="209"/>
      <c r="Z9" s="209"/>
      <c r="AA9" s="209"/>
      <c r="AB9" s="209"/>
      <c r="AC9" s="209"/>
      <c r="AD9" s="209"/>
      <c r="AE9" s="209"/>
      <c r="AF9" s="209"/>
      <c r="AG9" s="209" t="s">
        <v>137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1" x14ac:dyDescent="0.25">
      <c r="A10" s="226"/>
      <c r="B10" s="227"/>
      <c r="C10" s="256" t="s">
        <v>138</v>
      </c>
      <c r="D10" s="230"/>
      <c r="E10" s="231">
        <v>23.16</v>
      </c>
      <c r="F10" s="228"/>
      <c r="G10" s="228"/>
      <c r="H10" s="228"/>
      <c r="I10" s="228"/>
      <c r="J10" s="228"/>
      <c r="K10" s="228"/>
      <c r="L10" s="228"/>
      <c r="M10" s="228"/>
      <c r="N10" s="228"/>
      <c r="O10" s="228"/>
      <c r="P10" s="228"/>
      <c r="Q10" s="228"/>
      <c r="R10" s="228"/>
      <c r="S10" s="228"/>
      <c r="T10" s="228"/>
      <c r="U10" s="228"/>
      <c r="V10" s="228"/>
      <c r="W10" s="228"/>
      <c r="X10" s="228"/>
      <c r="Y10" s="209"/>
      <c r="Z10" s="209"/>
      <c r="AA10" s="209"/>
      <c r="AB10" s="209"/>
      <c r="AC10" s="209"/>
      <c r="AD10" s="209"/>
      <c r="AE10" s="209"/>
      <c r="AF10" s="209"/>
      <c r="AG10" s="209" t="s">
        <v>139</v>
      </c>
      <c r="AH10" s="209">
        <v>0</v>
      </c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1" x14ac:dyDescent="0.25">
      <c r="A11" s="226"/>
      <c r="B11" s="227"/>
      <c r="C11" s="256" t="s">
        <v>140</v>
      </c>
      <c r="D11" s="230"/>
      <c r="E11" s="231">
        <v>-1.1819999999999999</v>
      </c>
      <c r="F11" s="228"/>
      <c r="G11" s="228"/>
      <c r="H11" s="228"/>
      <c r="I11" s="228"/>
      <c r="J11" s="228"/>
      <c r="K11" s="228"/>
      <c r="L11" s="228"/>
      <c r="M11" s="228"/>
      <c r="N11" s="228"/>
      <c r="O11" s="228"/>
      <c r="P11" s="228"/>
      <c r="Q11" s="228"/>
      <c r="R11" s="228"/>
      <c r="S11" s="228"/>
      <c r="T11" s="228"/>
      <c r="U11" s="228"/>
      <c r="V11" s="228"/>
      <c r="W11" s="228"/>
      <c r="X11" s="228"/>
      <c r="Y11" s="209"/>
      <c r="Z11" s="209"/>
      <c r="AA11" s="209"/>
      <c r="AB11" s="209"/>
      <c r="AC11" s="209"/>
      <c r="AD11" s="209"/>
      <c r="AE11" s="209"/>
      <c r="AF11" s="209"/>
      <c r="AG11" s="209" t="s">
        <v>139</v>
      </c>
      <c r="AH11" s="209">
        <v>0</v>
      </c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1" x14ac:dyDescent="0.25">
      <c r="A12" s="226"/>
      <c r="B12" s="227"/>
      <c r="C12" s="256" t="s">
        <v>141</v>
      </c>
      <c r="D12" s="230"/>
      <c r="E12" s="231">
        <v>-4.7279999999999998</v>
      </c>
      <c r="F12" s="228"/>
      <c r="G12" s="228"/>
      <c r="H12" s="228"/>
      <c r="I12" s="228"/>
      <c r="J12" s="228"/>
      <c r="K12" s="228"/>
      <c r="L12" s="228"/>
      <c r="M12" s="228"/>
      <c r="N12" s="228"/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09"/>
      <c r="Z12" s="209"/>
      <c r="AA12" s="209"/>
      <c r="AB12" s="209"/>
      <c r="AC12" s="209"/>
      <c r="AD12" s="209"/>
      <c r="AE12" s="209"/>
      <c r="AF12" s="209"/>
      <c r="AG12" s="209" t="s">
        <v>139</v>
      </c>
      <c r="AH12" s="209">
        <v>0</v>
      </c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1" x14ac:dyDescent="0.25">
      <c r="A13" s="226"/>
      <c r="B13" s="227"/>
      <c r="C13" s="256" t="s">
        <v>142</v>
      </c>
      <c r="D13" s="230"/>
      <c r="E13" s="231">
        <v>-1.7729999999999999</v>
      </c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09"/>
      <c r="Z13" s="209"/>
      <c r="AA13" s="209"/>
      <c r="AB13" s="209"/>
      <c r="AC13" s="209"/>
      <c r="AD13" s="209"/>
      <c r="AE13" s="209"/>
      <c r="AF13" s="209"/>
      <c r="AG13" s="209" t="s">
        <v>139</v>
      </c>
      <c r="AH13" s="209">
        <v>0</v>
      </c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1" x14ac:dyDescent="0.25">
      <c r="A14" s="226"/>
      <c r="B14" s="227"/>
      <c r="C14" s="256" t="s">
        <v>143</v>
      </c>
      <c r="D14" s="230"/>
      <c r="E14" s="231">
        <v>12.24</v>
      </c>
      <c r="F14" s="228"/>
      <c r="G14" s="228"/>
      <c r="H14" s="228"/>
      <c r="I14" s="228"/>
      <c r="J14" s="228"/>
      <c r="K14" s="228"/>
      <c r="L14" s="228"/>
      <c r="M14" s="228"/>
      <c r="N14" s="228"/>
      <c r="O14" s="228"/>
      <c r="P14" s="228"/>
      <c r="Q14" s="228"/>
      <c r="R14" s="228"/>
      <c r="S14" s="228"/>
      <c r="T14" s="228"/>
      <c r="U14" s="228"/>
      <c r="V14" s="228"/>
      <c r="W14" s="228"/>
      <c r="X14" s="228"/>
      <c r="Y14" s="209"/>
      <c r="Z14" s="209"/>
      <c r="AA14" s="209"/>
      <c r="AB14" s="209"/>
      <c r="AC14" s="209"/>
      <c r="AD14" s="209"/>
      <c r="AE14" s="209"/>
      <c r="AF14" s="209"/>
      <c r="AG14" s="209" t="s">
        <v>139</v>
      </c>
      <c r="AH14" s="209">
        <v>0</v>
      </c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1" x14ac:dyDescent="0.25">
      <c r="A15" s="226"/>
      <c r="B15" s="227"/>
      <c r="C15" s="256" t="s">
        <v>140</v>
      </c>
      <c r="D15" s="230"/>
      <c r="E15" s="231">
        <v>-1.1819999999999999</v>
      </c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09"/>
      <c r="Z15" s="209"/>
      <c r="AA15" s="209"/>
      <c r="AB15" s="209"/>
      <c r="AC15" s="209"/>
      <c r="AD15" s="209"/>
      <c r="AE15" s="209"/>
      <c r="AF15" s="209"/>
      <c r="AG15" s="209" t="s">
        <v>139</v>
      </c>
      <c r="AH15" s="209">
        <v>0</v>
      </c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1" x14ac:dyDescent="0.25">
      <c r="A16" s="226"/>
      <c r="B16" s="227"/>
      <c r="C16" s="256" t="s">
        <v>144</v>
      </c>
      <c r="D16" s="230"/>
      <c r="E16" s="231">
        <v>16.974</v>
      </c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09"/>
      <c r="Z16" s="209"/>
      <c r="AA16" s="209"/>
      <c r="AB16" s="209"/>
      <c r="AC16" s="209"/>
      <c r="AD16" s="209"/>
      <c r="AE16" s="209"/>
      <c r="AF16" s="209"/>
      <c r="AG16" s="209" t="s">
        <v>139</v>
      </c>
      <c r="AH16" s="209">
        <v>0</v>
      </c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1" x14ac:dyDescent="0.25">
      <c r="A17" s="226"/>
      <c r="B17" s="227"/>
      <c r="C17" s="256" t="s">
        <v>140</v>
      </c>
      <c r="D17" s="230"/>
      <c r="E17" s="231">
        <v>-1.1819999999999999</v>
      </c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09"/>
      <c r="Z17" s="209"/>
      <c r="AA17" s="209"/>
      <c r="AB17" s="209"/>
      <c r="AC17" s="209"/>
      <c r="AD17" s="209"/>
      <c r="AE17" s="209"/>
      <c r="AF17" s="209"/>
      <c r="AG17" s="209" t="s">
        <v>139</v>
      </c>
      <c r="AH17" s="209">
        <v>0</v>
      </c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1" x14ac:dyDescent="0.25">
      <c r="A18" s="226"/>
      <c r="B18" s="227"/>
      <c r="C18" s="256" t="s">
        <v>145</v>
      </c>
      <c r="D18" s="230"/>
      <c r="E18" s="231">
        <v>47.22</v>
      </c>
      <c r="F18" s="228"/>
      <c r="G18" s="228"/>
      <c r="H18" s="228"/>
      <c r="I18" s="228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09"/>
      <c r="Z18" s="209"/>
      <c r="AA18" s="209"/>
      <c r="AB18" s="209"/>
      <c r="AC18" s="209"/>
      <c r="AD18" s="209"/>
      <c r="AE18" s="209"/>
      <c r="AF18" s="209"/>
      <c r="AG18" s="209" t="s">
        <v>139</v>
      </c>
      <c r="AH18" s="209">
        <v>0</v>
      </c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1" x14ac:dyDescent="0.25">
      <c r="A19" s="226"/>
      <c r="B19" s="227"/>
      <c r="C19" s="256" t="s">
        <v>146</v>
      </c>
      <c r="D19" s="230"/>
      <c r="E19" s="231">
        <v>-1.5760000000000001</v>
      </c>
      <c r="F19" s="228"/>
      <c r="G19" s="228"/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09"/>
      <c r="Z19" s="209"/>
      <c r="AA19" s="209"/>
      <c r="AB19" s="209"/>
      <c r="AC19" s="209"/>
      <c r="AD19" s="209"/>
      <c r="AE19" s="209"/>
      <c r="AF19" s="209"/>
      <c r="AG19" s="209" t="s">
        <v>139</v>
      </c>
      <c r="AH19" s="209">
        <v>0</v>
      </c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1" x14ac:dyDescent="0.25">
      <c r="A20" s="226"/>
      <c r="B20" s="227"/>
      <c r="C20" s="256" t="s">
        <v>140</v>
      </c>
      <c r="D20" s="230"/>
      <c r="E20" s="231">
        <v>-1.1819999999999999</v>
      </c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09"/>
      <c r="Z20" s="209"/>
      <c r="AA20" s="209"/>
      <c r="AB20" s="209"/>
      <c r="AC20" s="209"/>
      <c r="AD20" s="209"/>
      <c r="AE20" s="209"/>
      <c r="AF20" s="209"/>
      <c r="AG20" s="209" t="s">
        <v>139</v>
      </c>
      <c r="AH20" s="209">
        <v>0</v>
      </c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1" x14ac:dyDescent="0.25">
      <c r="A21" s="226"/>
      <c r="B21" s="227"/>
      <c r="C21" s="256" t="s">
        <v>147</v>
      </c>
      <c r="D21" s="230"/>
      <c r="E21" s="231">
        <v>-2.09</v>
      </c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09"/>
      <c r="Z21" s="209"/>
      <c r="AA21" s="209"/>
      <c r="AB21" s="209"/>
      <c r="AC21" s="209"/>
      <c r="AD21" s="209"/>
      <c r="AE21" s="209"/>
      <c r="AF21" s="209"/>
      <c r="AG21" s="209" t="s">
        <v>139</v>
      </c>
      <c r="AH21" s="209">
        <v>0</v>
      </c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1" x14ac:dyDescent="0.25">
      <c r="A22" s="226"/>
      <c r="B22" s="227"/>
      <c r="C22" s="256" t="s">
        <v>148</v>
      </c>
      <c r="D22" s="230"/>
      <c r="E22" s="231"/>
      <c r="F22" s="228"/>
      <c r="G22" s="228"/>
      <c r="H22" s="228"/>
      <c r="I22" s="228"/>
      <c r="J22" s="228"/>
      <c r="K22" s="228"/>
      <c r="L22" s="228"/>
      <c r="M22" s="228"/>
      <c r="N22" s="228"/>
      <c r="O22" s="228"/>
      <c r="P22" s="228"/>
      <c r="Q22" s="228"/>
      <c r="R22" s="228"/>
      <c r="S22" s="228"/>
      <c r="T22" s="228"/>
      <c r="U22" s="228"/>
      <c r="V22" s="228"/>
      <c r="W22" s="228"/>
      <c r="X22" s="228"/>
      <c r="Y22" s="209"/>
      <c r="Z22" s="209"/>
      <c r="AA22" s="209"/>
      <c r="AB22" s="209"/>
      <c r="AC22" s="209"/>
      <c r="AD22" s="209"/>
      <c r="AE22" s="209"/>
      <c r="AF22" s="209"/>
      <c r="AG22" s="209" t="s">
        <v>139</v>
      </c>
      <c r="AH22" s="209">
        <v>0</v>
      </c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1" x14ac:dyDescent="0.25">
      <c r="A23" s="226"/>
      <c r="B23" s="227"/>
      <c r="C23" s="256" t="s">
        <v>149</v>
      </c>
      <c r="D23" s="230"/>
      <c r="E23" s="231">
        <v>54.54</v>
      </c>
      <c r="F23" s="228"/>
      <c r="G23" s="228"/>
      <c r="H23" s="228"/>
      <c r="I23" s="228"/>
      <c r="J23" s="228"/>
      <c r="K23" s="228"/>
      <c r="L23" s="228"/>
      <c r="M23" s="228"/>
      <c r="N23" s="228"/>
      <c r="O23" s="228"/>
      <c r="P23" s="228"/>
      <c r="Q23" s="228"/>
      <c r="R23" s="228"/>
      <c r="S23" s="228"/>
      <c r="T23" s="228"/>
      <c r="U23" s="228"/>
      <c r="V23" s="228"/>
      <c r="W23" s="228"/>
      <c r="X23" s="228"/>
      <c r="Y23" s="209"/>
      <c r="Z23" s="209"/>
      <c r="AA23" s="209"/>
      <c r="AB23" s="209"/>
      <c r="AC23" s="209"/>
      <c r="AD23" s="209"/>
      <c r="AE23" s="209"/>
      <c r="AF23" s="209"/>
      <c r="AG23" s="209" t="s">
        <v>139</v>
      </c>
      <c r="AH23" s="209">
        <v>0</v>
      </c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1" x14ac:dyDescent="0.25">
      <c r="A24" s="226"/>
      <c r="B24" s="227"/>
      <c r="C24" s="256" t="s">
        <v>150</v>
      </c>
      <c r="D24" s="230"/>
      <c r="E24" s="231">
        <v>-3.1520000000000001</v>
      </c>
      <c r="F24" s="228"/>
      <c r="G24" s="228"/>
      <c r="H24" s="228"/>
      <c r="I24" s="228"/>
      <c r="J24" s="228"/>
      <c r="K24" s="228"/>
      <c r="L24" s="228"/>
      <c r="M24" s="228"/>
      <c r="N24" s="228"/>
      <c r="O24" s="228"/>
      <c r="P24" s="228"/>
      <c r="Q24" s="228"/>
      <c r="R24" s="228"/>
      <c r="S24" s="228"/>
      <c r="T24" s="228"/>
      <c r="U24" s="228"/>
      <c r="V24" s="228"/>
      <c r="W24" s="228"/>
      <c r="X24" s="228"/>
      <c r="Y24" s="209"/>
      <c r="Z24" s="209"/>
      <c r="AA24" s="209"/>
      <c r="AB24" s="209"/>
      <c r="AC24" s="209"/>
      <c r="AD24" s="209"/>
      <c r="AE24" s="209"/>
      <c r="AF24" s="209"/>
      <c r="AG24" s="209" t="s">
        <v>139</v>
      </c>
      <c r="AH24" s="209">
        <v>0</v>
      </c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1" x14ac:dyDescent="0.25">
      <c r="A25" s="226"/>
      <c r="B25" s="227"/>
      <c r="C25" s="256" t="s">
        <v>151</v>
      </c>
      <c r="D25" s="230"/>
      <c r="E25" s="231">
        <v>-4.18</v>
      </c>
      <c r="F25" s="228"/>
      <c r="G25" s="228"/>
      <c r="H25" s="228"/>
      <c r="I25" s="228"/>
      <c r="J25" s="228"/>
      <c r="K25" s="228"/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09"/>
      <c r="Z25" s="209"/>
      <c r="AA25" s="209"/>
      <c r="AB25" s="209"/>
      <c r="AC25" s="209"/>
      <c r="AD25" s="209"/>
      <c r="AE25" s="209"/>
      <c r="AF25" s="209"/>
      <c r="AG25" s="209" t="s">
        <v>139</v>
      </c>
      <c r="AH25" s="209">
        <v>0</v>
      </c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1" x14ac:dyDescent="0.25">
      <c r="A26" s="226"/>
      <c r="B26" s="227"/>
      <c r="C26" s="256" t="s">
        <v>152</v>
      </c>
      <c r="D26" s="230"/>
      <c r="E26" s="231">
        <v>45.12</v>
      </c>
      <c r="F26" s="228"/>
      <c r="G26" s="228"/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8"/>
      <c r="S26" s="228"/>
      <c r="T26" s="228"/>
      <c r="U26" s="228"/>
      <c r="V26" s="228"/>
      <c r="W26" s="228"/>
      <c r="X26" s="228"/>
      <c r="Y26" s="209"/>
      <c r="Z26" s="209"/>
      <c r="AA26" s="209"/>
      <c r="AB26" s="209"/>
      <c r="AC26" s="209"/>
      <c r="AD26" s="209"/>
      <c r="AE26" s="209"/>
      <c r="AF26" s="209"/>
      <c r="AG26" s="209" t="s">
        <v>139</v>
      </c>
      <c r="AH26" s="209">
        <v>0</v>
      </c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26"/>
      <c r="B27" s="227"/>
      <c r="C27" s="256" t="s">
        <v>146</v>
      </c>
      <c r="D27" s="230"/>
      <c r="E27" s="231">
        <v>-1.5760000000000001</v>
      </c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09"/>
      <c r="Z27" s="209"/>
      <c r="AA27" s="209"/>
      <c r="AB27" s="209"/>
      <c r="AC27" s="209"/>
      <c r="AD27" s="209"/>
      <c r="AE27" s="209"/>
      <c r="AF27" s="209"/>
      <c r="AG27" s="209" t="s">
        <v>139</v>
      </c>
      <c r="AH27" s="209">
        <v>0</v>
      </c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1" x14ac:dyDescent="0.25">
      <c r="A28" s="226"/>
      <c r="B28" s="227"/>
      <c r="C28" s="256" t="s">
        <v>147</v>
      </c>
      <c r="D28" s="230"/>
      <c r="E28" s="231">
        <v>-2.09</v>
      </c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8"/>
      <c r="R28" s="228"/>
      <c r="S28" s="228"/>
      <c r="T28" s="228"/>
      <c r="U28" s="228"/>
      <c r="V28" s="228"/>
      <c r="W28" s="228"/>
      <c r="X28" s="228"/>
      <c r="Y28" s="209"/>
      <c r="Z28" s="209"/>
      <c r="AA28" s="209"/>
      <c r="AB28" s="209"/>
      <c r="AC28" s="209"/>
      <c r="AD28" s="209"/>
      <c r="AE28" s="209"/>
      <c r="AF28" s="209"/>
      <c r="AG28" s="209" t="s">
        <v>139</v>
      </c>
      <c r="AH28" s="209">
        <v>0</v>
      </c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1" x14ac:dyDescent="0.25">
      <c r="A29" s="241">
        <v>2</v>
      </c>
      <c r="B29" s="242" t="s">
        <v>153</v>
      </c>
      <c r="C29" s="255" t="s">
        <v>154</v>
      </c>
      <c r="D29" s="243" t="s">
        <v>133</v>
      </c>
      <c r="E29" s="244">
        <v>167.06100000000001</v>
      </c>
      <c r="F29" s="245"/>
      <c r="G29" s="246">
        <f>ROUND(E29*F29,2)</f>
        <v>0</v>
      </c>
      <c r="H29" s="229">
        <v>59.45</v>
      </c>
      <c r="I29" s="228">
        <f>ROUND(E29*H29,2)</f>
        <v>9931.7800000000007</v>
      </c>
      <c r="J29" s="229">
        <v>135.44999999999999</v>
      </c>
      <c r="K29" s="228">
        <f>ROUND(E29*J29,2)</f>
        <v>22628.41</v>
      </c>
      <c r="L29" s="228">
        <v>15</v>
      </c>
      <c r="M29" s="228">
        <f>G29*(1+L29/100)</f>
        <v>0</v>
      </c>
      <c r="N29" s="228">
        <v>4.5599999999999998E-3</v>
      </c>
      <c r="O29" s="228">
        <f>ROUND(E29*N29,2)</f>
        <v>0.76</v>
      </c>
      <c r="P29" s="228">
        <v>0</v>
      </c>
      <c r="Q29" s="228">
        <f>ROUND(E29*P29,2)</f>
        <v>0</v>
      </c>
      <c r="R29" s="228"/>
      <c r="S29" s="228" t="s">
        <v>134</v>
      </c>
      <c r="T29" s="228" t="s">
        <v>135</v>
      </c>
      <c r="U29" s="228">
        <v>0.245</v>
      </c>
      <c r="V29" s="228">
        <f>ROUND(E29*U29,2)</f>
        <v>40.93</v>
      </c>
      <c r="W29" s="228"/>
      <c r="X29" s="228" t="s">
        <v>136</v>
      </c>
      <c r="Y29" s="209"/>
      <c r="Z29" s="209"/>
      <c r="AA29" s="209"/>
      <c r="AB29" s="209"/>
      <c r="AC29" s="209"/>
      <c r="AD29" s="209"/>
      <c r="AE29" s="209"/>
      <c r="AF29" s="209"/>
      <c r="AG29" s="209" t="s">
        <v>137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1" x14ac:dyDescent="0.25">
      <c r="A30" s="226"/>
      <c r="B30" s="227"/>
      <c r="C30" s="256" t="s">
        <v>138</v>
      </c>
      <c r="D30" s="230"/>
      <c r="E30" s="231">
        <v>23.16</v>
      </c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28"/>
      <c r="Y30" s="209"/>
      <c r="Z30" s="209"/>
      <c r="AA30" s="209"/>
      <c r="AB30" s="209"/>
      <c r="AC30" s="209"/>
      <c r="AD30" s="209"/>
      <c r="AE30" s="209"/>
      <c r="AF30" s="209"/>
      <c r="AG30" s="209" t="s">
        <v>139</v>
      </c>
      <c r="AH30" s="209">
        <v>0</v>
      </c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1" x14ac:dyDescent="0.25">
      <c r="A31" s="226"/>
      <c r="B31" s="227"/>
      <c r="C31" s="256" t="s">
        <v>140</v>
      </c>
      <c r="D31" s="230"/>
      <c r="E31" s="231">
        <v>-1.1819999999999999</v>
      </c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228"/>
      <c r="Y31" s="209"/>
      <c r="Z31" s="209"/>
      <c r="AA31" s="209"/>
      <c r="AB31" s="209"/>
      <c r="AC31" s="209"/>
      <c r="AD31" s="209"/>
      <c r="AE31" s="209"/>
      <c r="AF31" s="209"/>
      <c r="AG31" s="209" t="s">
        <v>139</v>
      </c>
      <c r="AH31" s="209">
        <v>0</v>
      </c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1" x14ac:dyDescent="0.25">
      <c r="A32" s="226"/>
      <c r="B32" s="227"/>
      <c r="C32" s="256" t="s">
        <v>141</v>
      </c>
      <c r="D32" s="230"/>
      <c r="E32" s="231">
        <v>-4.7279999999999998</v>
      </c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09"/>
      <c r="Z32" s="209"/>
      <c r="AA32" s="209"/>
      <c r="AB32" s="209"/>
      <c r="AC32" s="209"/>
      <c r="AD32" s="209"/>
      <c r="AE32" s="209"/>
      <c r="AF32" s="209"/>
      <c r="AG32" s="209" t="s">
        <v>139</v>
      </c>
      <c r="AH32" s="209">
        <v>0</v>
      </c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1" x14ac:dyDescent="0.25">
      <c r="A33" s="226"/>
      <c r="B33" s="227"/>
      <c r="C33" s="256" t="s">
        <v>142</v>
      </c>
      <c r="D33" s="230"/>
      <c r="E33" s="231">
        <v>-1.7729999999999999</v>
      </c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8"/>
      <c r="Q33" s="228"/>
      <c r="R33" s="228"/>
      <c r="S33" s="228"/>
      <c r="T33" s="228"/>
      <c r="U33" s="228"/>
      <c r="V33" s="228"/>
      <c r="W33" s="228"/>
      <c r="X33" s="228"/>
      <c r="Y33" s="209"/>
      <c r="Z33" s="209"/>
      <c r="AA33" s="209"/>
      <c r="AB33" s="209"/>
      <c r="AC33" s="209"/>
      <c r="AD33" s="209"/>
      <c r="AE33" s="209"/>
      <c r="AF33" s="209"/>
      <c r="AG33" s="209" t="s">
        <v>139</v>
      </c>
      <c r="AH33" s="209">
        <v>0</v>
      </c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1" x14ac:dyDescent="0.25">
      <c r="A34" s="226"/>
      <c r="B34" s="227"/>
      <c r="C34" s="256" t="s">
        <v>155</v>
      </c>
      <c r="D34" s="230"/>
      <c r="E34" s="231">
        <v>5.04</v>
      </c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  <c r="R34" s="228"/>
      <c r="S34" s="228"/>
      <c r="T34" s="228"/>
      <c r="U34" s="228"/>
      <c r="V34" s="228"/>
      <c r="W34" s="228"/>
      <c r="X34" s="228"/>
      <c r="Y34" s="209"/>
      <c r="Z34" s="209"/>
      <c r="AA34" s="209"/>
      <c r="AB34" s="209"/>
      <c r="AC34" s="209"/>
      <c r="AD34" s="209"/>
      <c r="AE34" s="209"/>
      <c r="AF34" s="209"/>
      <c r="AG34" s="209" t="s">
        <v>139</v>
      </c>
      <c r="AH34" s="209">
        <v>0</v>
      </c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1" x14ac:dyDescent="0.25">
      <c r="A35" s="226"/>
      <c r="B35" s="227"/>
      <c r="C35" s="256" t="s">
        <v>156</v>
      </c>
      <c r="D35" s="230"/>
      <c r="E35" s="231">
        <v>-0.28199999999999997</v>
      </c>
      <c r="F35" s="228"/>
      <c r="G35" s="228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  <c r="X35" s="228"/>
      <c r="Y35" s="209"/>
      <c r="Z35" s="209"/>
      <c r="AA35" s="209"/>
      <c r="AB35" s="209"/>
      <c r="AC35" s="209"/>
      <c r="AD35" s="209"/>
      <c r="AE35" s="209"/>
      <c r="AF35" s="209"/>
      <c r="AG35" s="209" t="s">
        <v>139</v>
      </c>
      <c r="AH35" s="209">
        <v>0</v>
      </c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1" x14ac:dyDescent="0.25">
      <c r="A36" s="226"/>
      <c r="B36" s="227"/>
      <c r="C36" s="256" t="s">
        <v>144</v>
      </c>
      <c r="D36" s="230"/>
      <c r="E36" s="231">
        <v>16.974</v>
      </c>
      <c r="F36" s="228"/>
      <c r="G36" s="228"/>
      <c r="H36" s="228"/>
      <c r="I36" s="228"/>
      <c r="J36" s="228"/>
      <c r="K36" s="228"/>
      <c r="L36" s="228"/>
      <c r="M36" s="228"/>
      <c r="N36" s="228"/>
      <c r="O36" s="228"/>
      <c r="P36" s="228"/>
      <c r="Q36" s="228"/>
      <c r="R36" s="228"/>
      <c r="S36" s="228"/>
      <c r="T36" s="228"/>
      <c r="U36" s="228"/>
      <c r="V36" s="228"/>
      <c r="W36" s="228"/>
      <c r="X36" s="228"/>
      <c r="Y36" s="209"/>
      <c r="Z36" s="209"/>
      <c r="AA36" s="209"/>
      <c r="AB36" s="209"/>
      <c r="AC36" s="209"/>
      <c r="AD36" s="209"/>
      <c r="AE36" s="209"/>
      <c r="AF36" s="209"/>
      <c r="AG36" s="209" t="s">
        <v>139</v>
      </c>
      <c r="AH36" s="209">
        <v>0</v>
      </c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1" x14ac:dyDescent="0.25">
      <c r="A37" s="226"/>
      <c r="B37" s="227"/>
      <c r="C37" s="256" t="s">
        <v>140</v>
      </c>
      <c r="D37" s="230"/>
      <c r="E37" s="231">
        <v>-1.1819999999999999</v>
      </c>
      <c r="F37" s="228"/>
      <c r="G37" s="228"/>
      <c r="H37" s="228"/>
      <c r="I37" s="228"/>
      <c r="J37" s="228"/>
      <c r="K37" s="228"/>
      <c r="L37" s="228"/>
      <c r="M37" s="228"/>
      <c r="N37" s="228"/>
      <c r="O37" s="228"/>
      <c r="P37" s="228"/>
      <c r="Q37" s="228"/>
      <c r="R37" s="228"/>
      <c r="S37" s="228"/>
      <c r="T37" s="228"/>
      <c r="U37" s="228"/>
      <c r="V37" s="228"/>
      <c r="W37" s="228"/>
      <c r="X37" s="228"/>
      <c r="Y37" s="209"/>
      <c r="Z37" s="209"/>
      <c r="AA37" s="209"/>
      <c r="AB37" s="209"/>
      <c r="AC37" s="209"/>
      <c r="AD37" s="209"/>
      <c r="AE37" s="209"/>
      <c r="AF37" s="209"/>
      <c r="AG37" s="209" t="s">
        <v>139</v>
      </c>
      <c r="AH37" s="209">
        <v>0</v>
      </c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1" x14ac:dyDescent="0.25">
      <c r="A38" s="226"/>
      <c r="B38" s="227"/>
      <c r="C38" s="256" t="s">
        <v>145</v>
      </c>
      <c r="D38" s="230"/>
      <c r="E38" s="231">
        <v>47.22</v>
      </c>
      <c r="F38" s="228"/>
      <c r="G38" s="228"/>
      <c r="H38" s="228"/>
      <c r="I38" s="228"/>
      <c r="J38" s="228"/>
      <c r="K38" s="228"/>
      <c r="L38" s="228"/>
      <c r="M38" s="228"/>
      <c r="N38" s="228"/>
      <c r="O38" s="228"/>
      <c r="P38" s="228"/>
      <c r="Q38" s="228"/>
      <c r="R38" s="228"/>
      <c r="S38" s="228"/>
      <c r="T38" s="228"/>
      <c r="U38" s="228"/>
      <c r="V38" s="228"/>
      <c r="W38" s="228"/>
      <c r="X38" s="228"/>
      <c r="Y38" s="209"/>
      <c r="Z38" s="209"/>
      <c r="AA38" s="209"/>
      <c r="AB38" s="209"/>
      <c r="AC38" s="209"/>
      <c r="AD38" s="209"/>
      <c r="AE38" s="209"/>
      <c r="AF38" s="209"/>
      <c r="AG38" s="209" t="s">
        <v>139</v>
      </c>
      <c r="AH38" s="209">
        <v>0</v>
      </c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1" x14ac:dyDescent="0.25">
      <c r="A39" s="226"/>
      <c r="B39" s="227"/>
      <c r="C39" s="256" t="s">
        <v>146</v>
      </c>
      <c r="D39" s="230"/>
      <c r="E39" s="231">
        <v>-1.5760000000000001</v>
      </c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28"/>
      <c r="X39" s="228"/>
      <c r="Y39" s="209"/>
      <c r="Z39" s="209"/>
      <c r="AA39" s="209"/>
      <c r="AB39" s="209"/>
      <c r="AC39" s="209"/>
      <c r="AD39" s="209"/>
      <c r="AE39" s="209"/>
      <c r="AF39" s="209"/>
      <c r="AG39" s="209" t="s">
        <v>139</v>
      </c>
      <c r="AH39" s="209">
        <v>0</v>
      </c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1" x14ac:dyDescent="0.25">
      <c r="A40" s="226"/>
      <c r="B40" s="227"/>
      <c r="C40" s="256" t="s">
        <v>140</v>
      </c>
      <c r="D40" s="230"/>
      <c r="E40" s="231">
        <v>-1.1819999999999999</v>
      </c>
      <c r="F40" s="228"/>
      <c r="G40" s="228"/>
      <c r="H40" s="228"/>
      <c r="I40" s="228"/>
      <c r="J40" s="228"/>
      <c r="K40" s="228"/>
      <c r="L40" s="228"/>
      <c r="M40" s="228"/>
      <c r="N40" s="228"/>
      <c r="O40" s="228"/>
      <c r="P40" s="228"/>
      <c r="Q40" s="228"/>
      <c r="R40" s="228"/>
      <c r="S40" s="228"/>
      <c r="T40" s="228"/>
      <c r="U40" s="228"/>
      <c r="V40" s="228"/>
      <c r="W40" s="228"/>
      <c r="X40" s="228"/>
      <c r="Y40" s="209"/>
      <c r="Z40" s="209"/>
      <c r="AA40" s="209"/>
      <c r="AB40" s="209"/>
      <c r="AC40" s="209"/>
      <c r="AD40" s="209"/>
      <c r="AE40" s="209"/>
      <c r="AF40" s="209"/>
      <c r="AG40" s="209" t="s">
        <v>139</v>
      </c>
      <c r="AH40" s="209">
        <v>0</v>
      </c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1" x14ac:dyDescent="0.25">
      <c r="A41" s="226"/>
      <c r="B41" s="227"/>
      <c r="C41" s="256" t="s">
        <v>147</v>
      </c>
      <c r="D41" s="230"/>
      <c r="E41" s="231">
        <v>-2.09</v>
      </c>
      <c r="F41" s="228"/>
      <c r="G41" s="228"/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  <c r="S41" s="228"/>
      <c r="T41" s="228"/>
      <c r="U41" s="228"/>
      <c r="V41" s="228"/>
      <c r="W41" s="228"/>
      <c r="X41" s="228"/>
      <c r="Y41" s="209"/>
      <c r="Z41" s="209"/>
      <c r="AA41" s="209"/>
      <c r="AB41" s="209"/>
      <c r="AC41" s="209"/>
      <c r="AD41" s="209"/>
      <c r="AE41" s="209"/>
      <c r="AF41" s="209"/>
      <c r="AG41" s="209" t="s">
        <v>139</v>
      </c>
      <c r="AH41" s="209">
        <v>0</v>
      </c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1" x14ac:dyDescent="0.25">
      <c r="A42" s="226"/>
      <c r="B42" s="227"/>
      <c r="C42" s="256" t="s">
        <v>148</v>
      </c>
      <c r="D42" s="230"/>
      <c r="E42" s="231"/>
      <c r="F42" s="228"/>
      <c r="G42" s="228"/>
      <c r="H42" s="228"/>
      <c r="I42" s="228"/>
      <c r="J42" s="228"/>
      <c r="K42" s="228"/>
      <c r="L42" s="228"/>
      <c r="M42" s="228"/>
      <c r="N42" s="228"/>
      <c r="O42" s="228"/>
      <c r="P42" s="228"/>
      <c r="Q42" s="228"/>
      <c r="R42" s="228"/>
      <c r="S42" s="228"/>
      <c r="T42" s="228"/>
      <c r="U42" s="228"/>
      <c r="V42" s="228"/>
      <c r="W42" s="228"/>
      <c r="X42" s="228"/>
      <c r="Y42" s="209"/>
      <c r="Z42" s="209"/>
      <c r="AA42" s="209"/>
      <c r="AB42" s="209"/>
      <c r="AC42" s="209"/>
      <c r="AD42" s="209"/>
      <c r="AE42" s="209"/>
      <c r="AF42" s="209"/>
      <c r="AG42" s="209" t="s">
        <v>139</v>
      </c>
      <c r="AH42" s="209">
        <v>0</v>
      </c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1" x14ac:dyDescent="0.25">
      <c r="A43" s="226"/>
      <c r="B43" s="227"/>
      <c r="C43" s="256" t="s">
        <v>149</v>
      </c>
      <c r="D43" s="230"/>
      <c r="E43" s="231">
        <v>54.54</v>
      </c>
      <c r="F43" s="228"/>
      <c r="G43" s="228"/>
      <c r="H43" s="228"/>
      <c r="I43" s="228"/>
      <c r="J43" s="228"/>
      <c r="K43" s="228"/>
      <c r="L43" s="228"/>
      <c r="M43" s="228"/>
      <c r="N43" s="228"/>
      <c r="O43" s="228"/>
      <c r="P43" s="228"/>
      <c r="Q43" s="228"/>
      <c r="R43" s="228"/>
      <c r="S43" s="228"/>
      <c r="T43" s="228"/>
      <c r="U43" s="228"/>
      <c r="V43" s="228"/>
      <c r="W43" s="228"/>
      <c r="X43" s="228"/>
      <c r="Y43" s="209"/>
      <c r="Z43" s="209"/>
      <c r="AA43" s="209"/>
      <c r="AB43" s="209"/>
      <c r="AC43" s="209"/>
      <c r="AD43" s="209"/>
      <c r="AE43" s="209"/>
      <c r="AF43" s="209"/>
      <c r="AG43" s="209" t="s">
        <v>139</v>
      </c>
      <c r="AH43" s="209">
        <v>0</v>
      </c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1" x14ac:dyDescent="0.25">
      <c r="A44" s="226"/>
      <c r="B44" s="227"/>
      <c r="C44" s="256" t="s">
        <v>150</v>
      </c>
      <c r="D44" s="230"/>
      <c r="E44" s="231">
        <v>-3.1520000000000001</v>
      </c>
      <c r="F44" s="228"/>
      <c r="G44" s="228"/>
      <c r="H44" s="228"/>
      <c r="I44" s="228"/>
      <c r="J44" s="228"/>
      <c r="K44" s="228"/>
      <c r="L44" s="228"/>
      <c r="M44" s="228"/>
      <c r="N44" s="228"/>
      <c r="O44" s="228"/>
      <c r="P44" s="228"/>
      <c r="Q44" s="228"/>
      <c r="R44" s="228"/>
      <c r="S44" s="228"/>
      <c r="T44" s="228"/>
      <c r="U44" s="228"/>
      <c r="V44" s="228"/>
      <c r="W44" s="228"/>
      <c r="X44" s="228"/>
      <c r="Y44" s="209"/>
      <c r="Z44" s="209"/>
      <c r="AA44" s="209"/>
      <c r="AB44" s="209"/>
      <c r="AC44" s="209"/>
      <c r="AD44" s="209"/>
      <c r="AE44" s="209"/>
      <c r="AF44" s="209"/>
      <c r="AG44" s="209" t="s">
        <v>139</v>
      </c>
      <c r="AH44" s="209">
        <v>0</v>
      </c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1" x14ac:dyDescent="0.25">
      <c r="A45" s="226"/>
      <c r="B45" s="227"/>
      <c r="C45" s="256" t="s">
        <v>151</v>
      </c>
      <c r="D45" s="230"/>
      <c r="E45" s="231">
        <v>-4.18</v>
      </c>
      <c r="F45" s="228"/>
      <c r="G45" s="228"/>
      <c r="H45" s="228"/>
      <c r="I45" s="228"/>
      <c r="J45" s="228"/>
      <c r="K45" s="228"/>
      <c r="L45" s="228"/>
      <c r="M45" s="228"/>
      <c r="N45" s="228"/>
      <c r="O45" s="228"/>
      <c r="P45" s="228"/>
      <c r="Q45" s="228"/>
      <c r="R45" s="228"/>
      <c r="S45" s="228"/>
      <c r="T45" s="228"/>
      <c r="U45" s="228"/>
      <c r="V45" s="228"/>
      <c r="W45" s="228"/>
      <c r="X45" s="228"/>
      <c r="Y45" s="209"/>
      <c r="Z45" s="209"/>
      <c r="AA45" s="209"/>
      <c r="AB45" s="209"/>
      <c r="AC45" s="209"/>
      <c r="AD45" s="209"/>
      <c r="AE45" s="209"/>
      <c r="AF45" s="209"/>
      <c r="AG45" s="209" t="s">
        <v>139</v>
      </c>
      <c r="AH45" s="209">
        <v>0</v>
      </c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1" x14ac:dyDescent="0.25">
      <c r="A46" s="226"/>
      <c r="B46" s="227"/>
      <c r="C46" s="256" t="s">
        <v>152</v>
      </c>
      <c r="D46" s="230"/>
      <c r="E46" s="231">
        <v>45.12</v>
      </c>
      <c r="F46" s="228"/>
      <c r="G46" s="228"/>
      <c r="H46" s="228"/>
      <c r="I46" s="228"/>
      <c r="J46" s="228"/>
      <c r="K46" s="228"/>
      <c r="L46" s="228"/>
      <c r="M46" s="228"/>
      <c r="N46" s="228"/>
      <c r="O46" s="228"/>
      <c r="P46" s="228"/>
      <c r="Q46" s="228"/>
      <c r="R46" s="228"/>
      <c r="S46" s="228"/>
      <c r="T46" s="228"/>
      <c r="U46" s="228"/>
      <c r="V46" s="228"/>
      <c r="W46" s="228"/>
      <c r="X46" s="228"/>
      <c r="Y46" s="209"/>
      <c r="Z46" s="209"/>
      <c r="AA46" s="209"/>
      <c r="AB46" s="209"/>
      <c r="AC46" s="209"/>
      <c r="AD46" s="209"/>
      <c r="AE46" s="209"/>
      <c r="AF46" s="209"/>
      <c r="AG46" s="209" t="s">
        <v>139</v>
      </c>
      <c r="AH46" s="209">
        <v>0</v>
      </c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1" x14ac:dyDescent="0.25">
      <c r="A47" s="226"/>
      <c r="B47" s="227"/>
      <c r="C47" s="256" t="s">
        <v>146</v>
      </c>
      <c r="D47" s="230"/>
      <c r="E47" s="231">
        <v>-1.5760000000000001</v>
      </c>
      <c r="F47" s="228"/>
      <c r="G47" s="228"/>
      <c r="H47" s="228"/>
      <c r="I47" s="228"/>
      <c r="J47" s="228"/>
      <c r="K47" s="228"/>
      <c r="L47" s="228"/>
      <c r="M47" s="228"/>
      <c r="N47" s="228"/>
      <c r="O47" s="228"/>
      <c r="P47" s="228"/>
      <c r="Q47" s="228"/>
      <c r="R47" s="228"/>
      <c r="S47" s="228"/>
      <c r="T47" s="228"/>
      <c r="U47" s="228"/>
      <c r="V47" s="228"/>
      <c r="W47" s="228"/>
      <c r="X47" s="228"/>
      <c r="Y47" s="209"/>
      <c r="Z47" s="209"/>
      <c r="AA47" s="209"/>
      <c r="AB47" s="209"/>
      <c r="AC47" s="209"/>
      <c r="AD47" s="209"/>
      <c r="AE47" s="209"/>
      <c r="AF47" s="209"/>
      <c r="AG47" s="209" t="s">
        <v>139</v>
      </c>
      <c r="AH47" s="209">
        <v>0</v>
      </c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1" x14ac:dyDescent="0.25">
      <c r="A48" s="226"/>
      <c r="B48" s="227"/>
      <c r="C48" s="256" t="s">
        <v>147</v>
      </c>
      <c r="D48" s="230"/>
      <c r="E48" s="231">
        <v>-2.09</v>
      </c>
      <c r="F48" s="228"/>
      <c r="G48" s="228"/>
      <c r="H48" s="228"/>
      <c r="I48" s="228"/>
      <c r="J48" s="228"/>
      <c r="K48" s="228"/>
      <c r="L48" s="228"/>
      <c r="M48" s="228"/>
      <c r="N48" s="228"/>
      <c r="O48" s="228"/>
      <c r="P48" s="228"/>
      <c r="Q48" s="228"/>
      <c r="R48" s="228"/>
      <c r="S48" s="228"/>
      <c r="T48" s="228"/>
      <c r="U48" s="228"/>
      <c r="V48" s="228"/>
      <c r="W48" s="228"/>
      <c r="X48" s="228"/>
      <c r="Y48" s="209"/>
      <c r="Z48" s="209"/>
      <c r="AA48" s="209"/>
      <c r="AB48" s="209"/>
      <c r="AC48" s="209"/>
      <c r="AD48" s="209"/>
      <c r="AE48" s="209"/>
      <c r="AF48" s="209"/>
      <c r="AG48" s="209" t="s">
        <v>139</v>
      </c>
      <c r="AH48" s="209">
        <v>0</v>
      </c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1" x14ac:dyDescent="0.25">
      <c r="A49" s="241">
        <v>3</v>
      </c>
      <c r="B49" s="242" t="s">
        <v>157</v>
      </c>
      <c r="C49" s="255" t="s">
        <v>158</v>
      </c>
      <c r="D49" s="243" t="s">
        <v>133</v>
      </c>
      <c r="E49" s="244">
        <v>173.36099999999999</v>
      </c>
      <c r="F49" s="245"/>
      <c r="G49" s="246">
        <f>ROUND(E49*F49,2)</f>
        <v>0</v>
      </c>
      <c r="H49" s="229">
        <v>502.1</v>
      </c>
      <c r="I49" s="228">
        <f>ROUND(E49*H49,2)</f>
        <v>87044.56</v>
      </c>
      <c r="J49" s="229">
        <v>255.8</v>
      </c>
      <c r="K49" s="228">
        <f>ROUND(E49*J49,2)</f>
        <v>44345.74</v>
      </c>
      <c r="L49" s="228">
        <v>15</v>
      </c>
      <c r="M49" s="228">
        <f>G49*(1+L49/100)</f>
        <v>0</v>
      </c>
      <c r="N49" s="228">
        <v>3.3079999999999998E-2</v>
      </c>
      <c r="O49" s="228">
        <f>ROUND(E49*N49,2)</f>
        <v>5.73</v>
      </c>
      <c r="P49" s="228">
        <v>0</v>
      </c>
      <c r="Q49" s="228">
        <f>ROUND(E49*P49,2)</f>
        <v>0</v>
      </c>
      <c r="R49" s="228"/>
      <c r="S49" s="228" t="s">
        <v>134</v>
      </c>
      <c r="T49" s="228" t="s">
        <v>135</v>
      </c>
      <c r="U49" s="228">
        <v>0.48</v>
      </c>
      <c r="V49" s="228">
        <f>ROUND(E49*U49,2)</f>
        <v>83.21</v>
      </c>
      <c r="W49" s="228"/>
      <c r="X49" s="228" t="s">
        <v>136</v>
      </c>
      <c r="Y49" s="209"/>
      <c r="Z49" s="209"/>
      <c r="AA49" s="209"/>
      <c r="AB49" s="209"/>
      <c r="AC49" s="209"/>
      <c r="AD49" s="209"/>
      <c r="AE49" s="209"/>
      <c r="AF49" s="209"/>
      <c r="AG49" s="209" t="s">
        <v>137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1" x14ac:dyDescent="0.25">
      <c r="A50" s="226"/>
      <c r="B50" s="227"/>
      <c r="C50" s="256" t="s">
        <v>138</v>
      </c>
      <c r="D50" s="230"/>
      <c r="E50" s="231">
        <v>23.16</v>
      </c>
      <c r="F50" s="228"/>
      <c r="G50" s="228"/>
      <c r="H50" s="228"/>
      <c r="I50" s="228"/>
      <c r="J50" s="228"/>
      <c r="K50" s="228"/>
      <c r="L50" s="228"/>
      <c r="M50" s="228"/>
      <c r="N50" s="228"/>
      <c r="O50" s="228"/>
      <c r="P50" s="228"/>
      <c r="Q50" s="228"/>
      <c r="R50" s="228"/>
      <c r="S50" s="228"/>
      <c r="T50" s="228"/>
      <c r="U50" s="228"/>
      <c r="V50" s="228"/>
      <c r="W50" s="228"/>
      <c r="X50" s="228"/>
      <c r="Y50" s="209"/>
      <c r="Z50" s="209"/>
      <c r="AA50" s="209"/>
      <c r="AB50" s="209"/>
      <c r="AC50" s="209"/>
      <c r="AD50" s="209"/>
      <c r="AE50" s="209"/>
      <c r="AF50" s="209"/>
      <c r="AG50" s="209" t="s">
        <v>139</v>
      </c>
      <c r="AH50" s="209">
        <v>0</v>
      </c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1" x14ac:dyDescent="0.25">
      <c r="A51" s="226"/>
      <c r="B51" s="227"/>
      <c r="C51" s="256" t="s">
        <v>140</v>
      </c>
      <c r="D51" s="230"/>
      <c r="E51" s="231">
        <v>-1.1819999999999999</v>
      </c>
      <c r="F51" s="228"/>
      <c r="G51" s="228"/>
      <c r="H51" s="228"/>
      <c r="I51" s="228"/>
      <c r="J51" s="228"/>
      <c r="K51" s="228"/>
      <c r="L51" s="228"/>
      <c r="M51" s="228"/>
      <c r="N51" s="228"/>
      <c r="O51" s="228"/>
      <c r="P51" s="228"/>
      <c r="Q51" s="228"/>
      <c r="R51" s="228"/>
      <c r="S51" s="228"/>
      <c r="T51" s="228"/>
      <c r="U51" s="228"/>
      <c r="V51" s="228"/>
      <c r="W51" s="228"/>
      <c r="X51" s="228"/>
      <c r="Y51" s="209"/>
      <c r="Z51" s="209"/>
      <c r="AA51" s="209"/>
      <c r="AB51" s="209"/>
      <c r="AC51" s="209"/>
      <c r="AD51" s="209"/>
      <c r="AE51" s="209"/>
      <c r="AF51" s="209"/>
      <c r="AG51" s="209" t="s">
        <v>139</v>
      </c>
      <c r="AH51" s="209">
        <v>0</v>
      </c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1" x14ac:dyDescent="0.25">
      <c r="A52" s="226"/>
      <c r="B52" s="227"/>
      <c r="C52" s="256" t="s">
        <v>141</v>
      </c>
      <c r="D52" s="230"/>
      <c r="E52" s="231">
        <v>-4.7279999999999998</v>
      </c>
      <c r="F52" s="228"/>
      <c r="G52" s="228"/>
      <c r="H52" s="228"/>
      <c r="I52" s="228"/>
      <c r="J52" s="228"/>
      <c r="K52" s="228"/>
      <c r="L52" s="228"/>
      <c r="M52" s="228"/>
      <c r="N52" s="228"/>
      <c r="O52" s="228"/>
      <c r="P52" s="228"/>
      <c r="Q52" s="228"/>
      <c r="R52" s="228"/>
      <c r="S52" s="228"/>
      <c r="T52" s="228"/>
      <c r="U52" s="228"/>
      <c r="V52" s="228"/>
      <c r="W52" s="228"/>
      <c r="X52" s="228"/>
      <c r="Y52" s="209"/>
      <c r="Z52" s="209"/>
      <c r="AA52" s="209"/>
      <c r="AB52" s="209"/>
      <c r="AC52" s="209"/>
      <c r="AD52" s="209"/>
      <c r="AE52" s="209"/>
      <c r="AF52" s="209"/>
      <c r="AG52" s="209" t="s">
        <v>139</v>
      </c>
      <c r="AH52" s="209">
        <v>0</v>
      </c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1" x14ac:dyDescent="0.25">
      <c r="A53" s="226"/>
      <c r="B53" s="227"/>
      <c r="C53" s="256" t="s">
        <v>142</v>
      </c>
      <c r="D53" s="230"/>
      <c r="E53" s="231">
        <v>-1.7729999999999999</v>
      </c>
      <c r="F53" s="228"/>
      <c r="G53" s="228"/>
      <c r="H53" s="228"/>
      <c r="I53" s="228"/>
      <c r="J53" s="228"/>
      <c r="K53" s="228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09"/>
      <c r="Z53" s="209"/>
      <c r="AA53" s="209"/>
      <c r="AB53" s="209"/>
      <c r="AC53" s="209"/>
      <c r="AD53" s="209"/>
      <c r="AE53" s="209"/>
      <c r="AF53" s="209"/>
      <c r="AG53" s="209" t="s">
        <v>139</v>
      </c>
      <c r="AH53" s="209">
        <v>0</v>
      </c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1" x14ac:dyDescent="0.25">
      <c r="A54" s="226"/>
      <c r="B54" s="227"/>
      <c r="C54" s="256" t="s">
        <v>143</v>
      </c>
      <c r="D54" s="230"/>
      <c r="E54" s="231">
        <v>12.24</v>
      </c>
      <c r="F54" s="228"/>
      <c r="G54" s="228"/>
      <c r="H54" s="228"/>
      <c r="I54" s="228"/>
      <c r="J54" s="228"/>
      <c r="K54" s="228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09"/>
      <c r="Z54" s="209"/>
      <c r="AA54" s="209"/>
      <c r="AB54" s="209"/>
      <c r="AC54" s="209"/>
      <c r="AD54" s="209"/>
      <c r="AE54" s="209"/>
      <c r="AF54" s="209"/>
      <c r="AG54" s="209" t="s">
        <v>139</v>
      </c>
      <c r="AH54" s="209">
        <v>0</v>
      </c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1" x14ac:dyDescent="0.25">
      <c r="A55" s="226"/>
      <c r="B55" s="227"/>
      <c r="C55" s="256" t="s">
        <v>140</v>
      </c>
      <c r="D55" s="230"/>
      <c r="E55" s="231">
        <v>-1.1819999999999999</v>
      </c>
      <c r="F55" s="228"/>
      <c r="G55" s="228"/>
      <c r="H55" s="228"/>
      <c r="I55" s="228"/>
      <c r="J55" s="228"/>
      <c r="K55" s="228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09"/>
      <c r="Z55" s="209"/>
      <c r="AA55" s="209"/>
      <c r="AB55" s="209"/>
      <c r="AC55" s="209"/>
      <c r="AD55" s="209"/>
      <c r="AE55" s="209"/>
      <c r="AF55" s="209"/>
      <c r="AG55" s="209" t="s">
        <v>139</v>
      </c>
      <c r="AH55" s="209">
        <v>0</v>
      </c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1" x14ac:dyDescent="0.25">
      <c r="A56" s="226"/>
      <c r="B56" s="227"/>
      <c r="C56" s="256" t="s">
        <v>144</v>
      </c>
      <c r="D56" s="230"/>
      <c r="E56" s="231">
        <v>16.974</v>
      </c>
      <c r="F56" s="228"/>
      <c r="G56" s="228"/>
      <c r="H56" s="228"/>
      <c r="I56" s="228"/>
      <c r="J56" s="228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09"/>
      <c r="Z56" s="209"/>
      <c r="AA56" s="209"/>
      <c r="AB56" s="209"/>
      <c r="AC56" s="209"/>
      <c r="AD56" s="209"/>
      <c r="AE56" s="209"/>
      <c r="AF56" s="209"/>
      <c r="AG56" s="209" t="s">
        <v>139</v>
      </c>
      <c r="AH56" s="209">
        <v>0</v>
      </c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outlineLevel="1" x14ac:dyDescent="0.25">
      <c r="A57" s="226"/>
      <c r="B57" s="227"/>
      <c r="C57" s="256" t="s">
        <v>140</v>
      </c>
      <c r="D57" s="230"/>
      <c r="E57" s="231">
        <v>-1.1819999999999999</v>
      </c>
      <c r="F57" s="228"/>
      <c r="G57" s="228"/>
      <c r="H57" s="228"/>
      <c r="I57" s="228"/>
      <c r="J57" s="228"/>
      <c r="K57" s="228"/>
      <c r="L57" s="228"/>
      <c r="M57" s="228"/>
      <c r="N57" s="228"/>
      <c r="O57" s="228"/>
      <c r="P57" s="228"/>
      <c r="Q57" s="228"/>
      <c r="R57" s="228"/>
      <c r="S57" s="228"/>
      <c r="T57" s="228"/>
      <c r="U57" s="228"/>
      <c r="V57" s="228"/>
      <c r="W57" s="228"/>
      <c r="X57" s="228"/>
      <c r="Y57" s="209"/>
      <c r="Z57" s="209"/>
      <c r="AA57" s="209"/>
      <c r="AB57" s="209"/>
      <c r="AC57" s="209"/>
      <c r="AD57" s="209"/>
      <c r="AE57" s="209"/>
      <c r="AF57" s="209"/>
      <c r="AG57" s="209" t="s">
        <v>139</v>
      </c>
      <c r="AH57" s="209">
        <v>0</v>
      </c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outlineLevel="1" x14ac:dyDescent="0.25">
      <c r="A58" s="226"/>
      <c r="B58" s="227"/>
      <c r="C58" s="256" t="s">
        <v>145</v>
      </c>
      <c r="D58" s="230"/>
      <c r="E58" s="231">
        <v>47.22</v>
      </c>
      <c r="F58" s="228"/>
      <c r="G58" s="228"/>
      <c r="H58" s="228"/>
      <c r="I58" s="228"/>
      <c r="J58" s="228"/>
      <c r="K58" s="228"/>
      <c r="L58" s="228"/>
      <c r="M58" s="228"/>
      <c r="N58" s="228"/>
      <c r="O58" s="228"/>
      <c r="P58" s="228"/>
      <c r="Q58" s="228"/>
      <c r="R58" s="228"/>
      <c r="S58" s="228"/>
      <c r="T58" s="228"/>
      <c r="U58" s="228"/>
      <c r="V58" s="228"/>
      <c r="W58" s="228"/>
      <c r="X58" s="228"/>
      <c r="Y58" s="209"/>
      <c r="Z58" s="209"/>
      <c r="AA58" s="209"/>
      <c r="AB58" s="209"/>
      <c r="AC58" s="209"/>
      <c r="AD58" s="209"/>
      <c r="AE58" s="209"/>
      <c r="AF58" s="209"/>
      <c r="AG58" s="209" t="s">
        <v>139</v>
      </c>
      <c r="AH58" s="209">
        <v>0</v>
      </c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outlineLevel="1" x14ac:dyDescent="0.25">
      <c r="A59" s="226"/>
      <c r="B59" s="227"/>
      <c r="C59" s="256" t="s">
        <v>146</v>
      </c>
      <c r="D59" s="230"/>
      <c r="E59" s="231">
        <v>-1.5760000000000001</v>
      </c>
      <c r="F59" s="228"/>
      <c r="G59" s="228"/>
      <c r="H59" s="228"/>
      <c r="I59" s="228"/>
      <c r="J59" s="228"/>
      <c r="K59" s="228"/>
      <c r="L59" s="228"/>
      <c r="M59" s="228"/>
      <c r="N59" s="228"/>
      <c r="O59" s="228"/>
      <c r="P59" s="228"/>
      <c r="Q59" s="228"/>
      <c r="R59" s="228"/>
      <c r="S59" s="228"/>
      <c r="T59" s="228"/>
      <c r="U59" s="228"/>
      <c r="V59" s="228"/>
      <c r="W59" s="228"/>
      <c r="X59" s="228"/>
      <c r="Y59" s="209"/>
      <c r="Z59" s="209"/>
      <c r="AA59" s="209"/>
      <c r="AB59" s="209"/>
      <c r="AC59" s="209"/>
      <c r="AD59" s="209"/>
      <c r="AE59" s="209"/>
      <c r="AF59" s="209"/>
      <c r="AG59" s="209" t="s">
        <v>139</v>
      </c>
      <c r="AH59" s="209">
        <v>0</v>
      </c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1" x14ac:dyDescent="0.25">
      <c r="A60" s="226"/>
      <c r="B60" s="227"/>
      <c r="C60" s="256" t="s">
        <v>140</v>
      </c>
      <c r="D60" s="230"/>
      <c r="E60" s="231">
        <v>-1.1819999999999999</v>
      </c>
      <c r="F60" s="228"/>
      <c r="G60" s="228"/>
      <c r="H60" s="228"/>
      <c r="I60" s="228"/>
      <c r="J60" s="228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8"/>
      <c r="V60" s="228"/>
      <c r="W60" s="228"/>
      <c r="X60" s="228"/>
      <c r="Y60" s="209"/>
      <c r="Z60" s="209"/>
      <c r="AA60" s="209"/>
      <c r="AB60" s="209"/>
      <c r="AC60" s="209"/>
      <c r="AD60" s="209"/>
      <c r="AE60" s="209"/>
      <c r="AF60" s="209"/>
      <c r="AG60" s="209" t="s">
        <v>139</v>
      </c>
      <c r="AH60" s="209">
        <v>0</v>
      </c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1" x14ac:dyDescent="0.25">
      <c r="A61" s="226"/>
      <c r="B61" s="227"/>
      <c r="C61" s="256" t="s">
        <v>147</v>
      </c>
      <c r="D61" s="230"/>
      <c r="E61" s="231">
        <v>-2.09</v>
      </c>
      <c r="F61" s="228"/>
      <c r="G61" s="228"/>
      <c r="H61" s="228"/>
      <c r="I61" s="228"/>
      <c r="J61" s="228"/>
      <c r="K61" s="228"/>
      <c r="L61" s="228"/>
      <c r="M61" s="228"/>
      <c r="N61" s="228"/>
      <c r="O61" s="228"/>
      <c r="P61" s="228"/>
      <c r="Q61" s="228"/>
      <c r="R61" s="228"/>
      <c r="S61" s="228"/>
      <c r="T61" s="228"/>
      <c r="U61" s="228"/>
      <c r="V61" s="228"/>
      <c r="W61" s="228"/>
      <c r="X61" s="228"/>
      <c r="Y61" s="209"/>
      <c r="Z61" s="209"/>
      <c r="AA61" s="209"/>
      <c r="AB61" s="209"/>
      <c r="AC61" s="209"/>
      <c r="AD61" s="209"/>
      <c r="AE61" s="209"/>
      <c r="AF61" s="209"/>
      <c r="AG61" s="209" t="s">
        <v>139</v>
      </c>
      <c r="AH61" s="209">
        <v>0</v>
      </c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1" x14ac:dyDescent="0.25">
      <c r="A62" s="226"/>
      <c r="B62" s="227"/>
      <c r="C62" s="256" t="s">
        <v>148</v>
      </c>
      <c r="D62" s="230"/>
      <c r="E62" s="231"/>
      <c r="F62" s="228"/>
      <c r="G62" s="228"/>
      <c r="H62" s="228"/>
      <c r="I62" s="228"/>
      <c r="J62" s="228"/>
      <c r="K62" s="228"/>
      <c r="L62" s="228"/>
      <c r="M62" s="228"/>
      <c r="N62" s="228"/>
      <c r="O62" s="228"/>
      <c r="P62" s="228"/>
      <c r="Q62" s="228"/>
      <c r="R62" s="228"/>
      <c r="S62" s="228"/>
      <c r="T62" s="228"/>
      <c r="U62" s="228"/>
      <c r="V62" s="228"/>
      <c r="W62" s="228"/>
      <c r="X62" s="228"/>
      <c r="Y62" s="209"/>
      <c r="Z62" s="209"/>
      <c r="AA62" s="209"/>
      <c r="AB62" s="209"/>
      <c r="AC62" s="209"/>
      <c r="AD62" s="209"/>
      <c r="AE62" s="209"/>
      <c r="AF62" s="209"/>
      <c r="AG62" s="209" t="s">
        <v>139</v>
      </c>
      <c r="AH62" s="209">
        <v>0</v>
      </c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1" x14ac:dyDescent="0.25">
      <c r="A63" s="226"/>
      <c r="B63" s="227"/>
      <c r="C63" s="256" t="s">
        <v>149</v>
      </c>
      <c r="D63" s="230"/>
      <c r="E63" s="231">
        <v>54.54</v>
      </c>
      <c r="F63" s="228"/>
      <c r="G63" s="228"/>
      <c r="H63" s="228"/>
      <c r="I63" s="228"/>
      <c r="J63" s="228"/>
      <c r="K63" s="228"/>
      <c r="L63" s="228"/>
      <c r="M63" s="228"/>
      <c r="N63" s="228"/>
      <c r="O63" s="228"/>
      <c r="P63" s="228"/>
      <c r="Q63" s="228"/>
      <c r="R63" s="228"/>
      <c r="S63" s="228"/>
      <c r="T63" s="228"/>
      <c r="U63" s="228"/>
      <c r="V63" s="228"/>
      <c r="W63" s="228"/>
      <c r="X63" s="228"/>
      <c r="Y63" s="209"/>
      <c r="Z63" s="209"/>
      <c r="AA63" s="209"/>
      <c r="AB63" s="209"/>
      <c r="AC63" s="209"/>
      <c r="AD63" s="209"/>
      <c r="AE63" s="209"/>
      <c r="AF63" s="209"/>
      <c r="AG63" s="209" t="s">
        <v>139</v>
      </c>
      <c r="AH63" s="209">
        <v>0</v>
      </c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1" x14ac:dyDescent="0.25">
      <c r="A64" s="226"/>
      <c r="B64" s="227"/>
      <c r="C64" s="256" t="s">
        <v>150</v>
      </c>
      <c r="D64" s="230"/>
      <c r="E64" s="231">
        <v>-3.1520000000000001</v>
      </c>
      <c r="F64" s="228"/>
      <c r="G64" s="228"/>
      <c r="H64" s="228"/>
      <c r="I64" s="228"/>
      <c r="J64" s="228"/>
      <c r="K64" s="228"/>
      <c r="L64" s="228"/>
      <c r="M64" s="228"/>
      <c r="N64" s="228"/>
      <c r="O64" s="228"/>
      <c r="P64" s="228"/>
      <c r="Q64" s="228"/>
      <c r="R64" s="228"/>
      <c r="S64" s="228"/>
      <c r="T64" s="228"/>
      <c r="U64" s="228"/>
      <c r="V64" s="228"/>
      <c r="W64" s="228"/>
      <c r="X64" s="228"/>
      <c r="Y64" s="209"/>
      <c r="Z64" s="209"/>
      <c r="AA64" s="209"/>
      <c r="AB64" s="209"/>
      <c r="AC64" s="209"/>
      <c r="AD64" s="209"/>
      <c r="AE64" s="209"/>
      <c r="AF64" s="209"/>
      <c r="AG64" s="209" t="s">
        <v>139</v>
      </c>
      <c r="AH64" s="209">
        <v>0</v>
      </c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60" outlineLevel="1" x14ac:dyDescent="0.25">
      <c r="A65" s="226"/>
      <c r="B65" s="227"/>
      <c r="C65" s="256" t="s">
        <v>151</v>
      </c>
      <c r="D65" s="230"/>
      <c r="E65" s="231">
        <v>-4.18</v>
      </c>
      <c r="F65" s="228"/>
      <c r="G65" s="228"/>
      <c r="H65" s="228"/>
      <c r="I65" s="228"/>
      <c r="J65" s="228"/>
      <c r="K65" s="228"/>
      <c r="L65" s="228"/>
      <c r="M65" s="228"/>
      <c r="N65" s="228"/>
      <c r="O65" s="228"/>
      <c r="P65" s="228"/>
      <c r="Q65" s="228"/>
      <c r="R65" s="228"/>
      <c r="S65" s="228"/>
      <c r="T65" s="228"/>
      <c r="U65" s="228"/>
      <c r="V65" s="228"/>
      <c r="W65" s="228"/>
      <c r="X65" s="228"/>
      <c r="Y65" s="209"/>
      <c r="Z65" s="209"/>
      <c r="AA65" s="209"/>
      <c r="AB65" s="209"/>
      <c r="AC65" s="209"/>
      <c r="AD65" s="209"/>
      <c r="AE65" s="209"/>
      <c r="AF65" s="209"/>
      <c r="AG65" s="209" t="s">
        <v>139</v>
      </c>
      <c r="AH65" s="209">
        <v>0</v>
      </c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1" x14ac:dyDescent="0.25">
      <c r="A66" s="226"/>
      <c r="B66" s="227"/>
      <c r="C66" s="256" t="s">
        <v>152</v>
      </c>
      <c r="D66" s="230"/>
      <c r="E66" s="231">
        <v>45.12</v>
      </c>
      <c r="F66" s="228"/>
      <c r="G66" s="228"/>
      <c r="H66" s="228"/>
      <c r="I66" s="228"/>
      <c r="J66" s="228"/>
      <c r="K66" s="228"/>
      <c r="L66" s="228"/>
      <c r="M66" s="228"/>
      <c r="N66" s="228"/>
      <c r="O66" s="228"/>
      <c r="P66" s="228"/>
      <c r="Q66" s="228"/>
      <c r="R66" s="228"/>
      <c r="S66" s="228"/>
      <c r="T66" s="228"/>
      <c r="U66" s="228"/>
      <c r="V66" s="228"/>
      <c r="W66" s="228"/>
      <c r="X66" s="228"/>
      <c r="Y66" s="209"/>
      <c r="Z66" s="209"/>
      <c r="AA66" s="209"/>
      <c r="AB66" s="209"/>
      <c r="AC66" s="209"/>
      <c r="AD66" s="209"/>
      <c r="AE66" s="209"/>
      <c r="AF66" s="209"/>
      <c r="AG66" s="209" t="s">
        <v>139</v>
      </c>
      <c r="AH66" s="209">
        <v>0</v>
      </c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1" x14ac:dyDescent="0.25">
      <c r="A67" s="226"/>
      <c r="B67" s="227"/>
      <c r="C67" s="256" t="s">
        <v>146</v>
      </c>
      <c r="D67" s="230"/>
      <c r="E67" s="231">
        <v>-1.5760000000000001</v>
      </c>
      <c r="F67" s="228"/>
      <c r="G67" s="228"/>
      <c r="H67" s="228"/>
      <c r="I67" s="228"/>
      <c r="J67" s="228"/>
      <c r="K67" s="228"/>
      <c r="L67" s="228"/>
      <c r="M67" s="228"/>
      <c r="N67" s="228"/>
      <c r="O67" s="228"/>
      <c r="P67" s="228"/>
      <c r="Q67" s="228"/>
      <c r="R67" s="228"/>
      <c r="S67" s="228"/>
      <c r="T67" s="228"/>
      <c r="U67" s="228"/>
      <c r="V67" s="228"/>
      <c r="W67" s="228"/>
      <c r="X67" s="228"/>
      <c r="Y67" s="209"/>
      <c r="Z67" s="209"/>
      <c r="AA67" s="209"/>
      <c r="AB67" s="209"/>
      <c r="AC67" s="209"/>
      <c r="AD67" s="209"/>
      <c r="AE67" s="209"/>
      <c r="AF67" s="209"/>
      <c r="AG67" s="209" t="s">
        <v>139</v>
      </c>
      <c r="AH67" s="209">
        <v>0</v>
      </c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outlineLevel="1" x14ac:dyDescent="0.25">
      <c r="A68" s="226"/>
      <c r="B68" s="227"/>
      <c r="C68" s="256" t="s">
        <v>147</v>
      </c>
      <c r="D68" s="230"/>
      <c r="E68" s="231">
        <v>-2.09</v>
      </c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  <c r="V68" s="228"/>
      <c r="W68" s="228"/>
      <c r="X68" s="228"/>
      <c r="Y68" s="209"/>
      <c r="Z68" s="209"/>
      <c r="AA68" s="209"/>
      <c r="AB68" s="209"/>
      <c r="AC68" s="209"/>
      <c r="AD68" s="209"/>
      <c r="AE68" s="209"/>
      <c r="AF68" s="209"/>
      <c r="AG68" s="209" t="s">
        <v>139</v>
      </c>
      <c r="AH68" s="209">
        <v>0</v>
      </c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outlineLevel="1" x14ac:dyDescent="0.25">
      <c r="A69" s="247">
        <v>4</v>
      </c>
      <c r="B69" s="248" t="s">
        <v>159</v>
      </c>
      <c r="C69" s="257" t="s">
        <v>160</v>
      </c>
      <c r="D69" s="249" t="s">
        <v>161</v>
      </c>
      <c r="E69" s="250">
        <v>1</v>
      </c>
      <c r="F69" s="251"/>
      <c r="G69" s="252">
        <f>ROUND(E69*F69,2)</f>
        <v>0</v>
      </c>
      <c r="H69" s="229">
        <v>1128.01</v>
      </c>
      <c r="I69" s="228">
        <f>ROUND(E69*H69,2)</f>
        <v>1128.01</v>
      </c>
      <c r="J69" s="229">
        <v>2871.99</v>
      </c>
      <c r="K69" s="228">
        <f>ROUND(E69*J69,2)</f>
        <v>2871.99</v>
      </c>
      <c r="L69" s="228">
        <v>15</v>
      </c>
      <c r="M69" s="228">
        <f>G69*(1+L69/100)</f>
        <v>0</v>
      </c>
      <c r="N69" s="228">
        <v>4.0000000000000003E-5</v>
      </c>
      <c r="O69" s="228">
        <f>ROUND(E69*N69,2)</f>
        <v>0</v>
      </c>
      <c r="P69" s="228">
        <v>0</v>
      </c>
      <c r="Q69" s="228">
        <f>ROUND(E69*P69,2)</f>
        <v>0</v>
      </c>
      <c r="R69" s="228"/>
      <c r="S69" s="228" t="s">
        <v>134</v>
      </c>
      <c r="T69" s="228" t="s">
        <v>135</v>
      </c>
      <c r="U69" s="228">
        <v>7.8E-2</v>
      </c>
      <c r="V69" s="228">
        <f>ROUND(E69*U69,2)</f>
        <v>0.08</v>
      </c>
      <c r="W69" s="228"/>
      <c r="X69" s="228" t="s">
        <v>136</v>
      </c>
      <c r="Y69" s="209"/>
      <c r="Z69" s="209"/>
      <c r="AA69" s="209"/>
      <c r="AB69" s="209"/>
      <c r="AC69" s="209"/>
      <c r="AD69" s="209"/>
      <c r="AE69" s="209"/>
      <c r="AF69" s="209"/>
      <c r="AG69" s="209" t="s">
        <v>137</v>
      </c>
      <c r="AH69" s="209"/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</row>
    <row r="70" spans="1:60" ht="20.399999999999999" outlineLevel="1" x14ac:dyDescent="0.25">
      <c r="A70" s="241">
        <v>5</v>
      </c>
      <c r="B70" s="242" t="s">
        <v>162</v>
      </c>
      <c r="C70" s="255" t="s">
        <v>163</v>
      </c>
      <c r="D70" s="243" t="s">
        <v>133</v>
      </c>
      <c r="E70" s="244">
        <v>60.1</v>
      </c>
      <c r="F70" s="245"/>
      <c r="G70" s="246">
        <f>ROUND(E70*F70,2)</f>
        <v>0</v>
      </c>
      <c r="H70" s="229">
        <v>71.72</v>
      </c>
      <c r="I70" s="228">
        <f>ROUND(E70*H70,2)</f>
        <v>4310.37</v>
      </c>
      <c r="J70" s="229">
        <v>218.18</v>
      </c>
      <c r="K70" s="228">
        <f>ROUND(E70*J70,2)</f>
        <v>13112.62</v>
      </c>
      <c r="L70" s="228">
        <v>15</v>
      </c>
      <c r="M70" s="228">
        <f>G70*(1+L70/100)</f>
        <v>0</v>
      </c>
      <c r="N70" s="228">
        <v>1.184E-2</v>
      </c>
      <c r="O70" s="228">
        <f>ROUND(E70*N70,2)</f>
        <v>0.71</v>
      </c>
      <c r="P70" s="228">
        <v>0</v>
      </c>
      <c r="Q70" s="228">
        <f>ROUND(E70*P70,2)</f>
        <v>0</v>
      </c>
      <c r="R70" s="228"/>
      <c r="S70" s="228" t="s">
        <v>134</v>
      </c>
      <c r="T70" s="228" t="s">
        <v>135</v>
      </c>
      <c r="U70" s="228">
        <v>0.38947999999999999</v>
      </c>
      <c r="V70" s="228">
        <f>ROUND(E70*U70,2)</f>
        <v>23.41</v>
      </c>
      <c r="W70" s="228"/>
      <c r="X70" s="228" t="s">
        <v>136</v>
      </c>
      <c r="Y70" s="209"/>
      <c r="Z70" s="209"/>
      <c r="AA70" s="209"/>
      <c r="AB70" s="209"/>
      <c r="AC70" s="209"/>
      <c r="AD70" s="209"/>
      <c r="AE70" s="209"/>
      <c r="AF70" s="209"/>
      <c r="AG70" s="209" t="s">
        <v>137</v>
      </c>
      <c r="AH70" s="209"/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</row>
    <row r="71" spans="1:60" outlineLevel="1" x14ac:dyDescent="0.25">
      <c r="A71" s="226"/>
      <c r="B71" s="227"/>
      <c r="C71" s="256" t="s">
        <v>164</v>
      </c>
      <c r="D71" s="230"/>
      <c r="E71" s="231">
        <v>3.7</v>
      </c>
      <c r="F71" s="228"/>
      <c r="G71" s="228"/>
      <c r="H71" s="228"/>
      <c r="I71" s="228"/>
      <c r="J71" s="228"/>
      <c r="K71" s="228"/>
      <c r="L71" s="228"/>
      <c r="M71" s="228"/>
      <c r="N71" s="228"/>
      <c r="O71" s="228"/>
      <c r="P71" s="228"/>
      <c r="Q71" s="228"/>
      <c r="R71" s="228"/>
      <c r="S71" s="228"/>
      <c r="T71" s="228"/>
      <c r="U71" s="228"/>
      <c r="V71" s="228"/>
      <c r="W71" s="228"/>
      <c r="X71" s="228"/>
      <c r="Y71" s="209"/>
      <c r="Z71" s="209"/>
      <c r="AA71" s="209"/>
      <c r="AB71" s="209"/>
      <c r="AC71" s="209"/>
      <c r="AD71" s="209"/>
      <c r="AE71" s="209"/>
      <c r="AF71" s="209"/>
      <c r="AG71" s="209" t="s">
        <v>139</v>
      </c>
      <c r="AH71" s="209">
        <v>0</v>
      </c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</row>
    <row r="72" spans="1:60" outlineLevel="1" x14ac:dyDescent="0.25">
      <c r="A72" s="226"/>
      <c r="B72" s="227"/>
      <c r="C72" s="256" t="s">
        <v>165</v>
      </c>
      <c r="D72" s="230"/>
      <c r="E72" s="231">
        <v>1.36</v>
      </c>
      <c r="F72" s="228"/>
      <c r="G72" s="228"/>
      <c r="H72" s="228"/>
      <c r="I72" s="228"/>
      <c r="J72" s="228"/>
      <c r="K72" s="228"/>
      <c r="L72" s="228"/>
      <c r="M72" s="228"/>
      <c r="N72" s="228"/>
      <c r="O72" s="228"/>
      <c r="P72" s="228"/>
      <c r="Q72" s="228"/>
      <c r="R72" s="228"/>
      <c r="S72" s="228"/>
      <c r="T72" s="228"/>
      <c r="U72" s="228"/>
      <c r="V72" s="228"/>
      <c r="W72" s="228"/>
      <c r="X72" s="228"/>
      <c r="Y72" s="209"/>
      <c r="Z72" s="209"/>
      <c r="AA72" s="209"/>
      <c r="AB72" s="209"/>
      <c r="AC72" s="209"/>
      <c r="AD72" s="209"/>
      <c r="AE72" s="209"/>
      <c r="AF72" s="209"/>
      <c r="AG72" s="209" t="s">
        <v>139</v>
      </c>
      <c r="AH72" s="209">
        <v>0</v>
      </c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outlineLevel="1" x14ac:dyDescent="0.25">
      <c r="A73" s="226"/>
      <c r="B73" s="227"/>
      <c r="C73" s="256" t="s">
        <v>166</v>
      </c>
      <c r="D73" s="230"/>
      <c r="E73" s="231">
        <v>3.16</v>
      </c>
      <c r="F73" s="228"/>
      <c r="G73" s="228"/>
      <c r="H73" s="228"/>
      <c r="I73" s="228"/>
      <c r="J73" s="228"/>
      <c r="K73" s="228"/>
      <c r="L73" s="228"/>
      <c r="M73" s="228"/>
      <c r="N73" s="228"/>
      <c r="O73" s="228"/>
      <c r="P73" s="228"/>
      <c r="Q73" s="228"/>
      <c r="R73" s="228"/>
      <c r="S73" s="228"/>
      <c r="T73" s="228"/>
      <c r="U73" s="228"/>
      <c r="V73" s="228"/>
      <c r="W73" s="228"/>
      <c r="X73" s="228"/>
      <c r="Y73" s="209"/>
      <c r="Z73" s="209"/>
      <c r="AA73" s="209"/>
      <c r="AB73" s="209"/>
      <c r="AC73" s="209"/>
      <c r="AD73" s="209"/>
      <c r="AE73" s="209"/>
      <c r="AF73" s="209"/>
      <c r="AG73" s="209" t="s">
        <v>139</v>
      </c>
      <c r="AH73" s="209">
        <v>0</v>
      </c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outlineLevel="1" x14ac:dyDescent="0.25">
      <c r="A74" s="226"/>
      <c r="B74" s="227"/>
      <c r="C74" s="256" t="s">
        <v>167</v>
      </c>
      <c r="D74" s="230"/>
      <c r="E74" s="231">
        <v>14.78</v>
      </c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09"/>
      <c r="Z74" s="209"/>
      <c r="AA74" s="209"/>
      <c r="AB74" s="209"/>
      <c r="AC74" s="209"/>
      <c r="AD74" s="209"/>
      <c r="AE74" s="209"/>
      <c r="AF74" s="209"/>
      <c r="AG74" s="209" t="s">
        <v>139</v>
      </c>
      <c r="AH74" s="209">
        <v>0</v>
      </c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1" x14ac:dyDescent="0.25">
      <c r="A75" s="226"/>
      <c r="B75" s="227"/>
      <c r="C75" s="256" t="s">
        <v>168</v>
      </c>
      <c r="D75" s="230"/>
      <c r="E75" s="231">
        <v>3.88</v>
      </c>
      <c r="F75" s="228"/>
      <c r="G75" s="228"/>
      <c r="H75" s="228"/>
      <c r="I75" s="228"/>
      <c r="J75" s="228"/>
      <c r="K75" s="228"/>
      <c r="L75" s="228"/>
      <c r="M75" s="228"/>
      <c r="N75" s="228"/>
      <c r="O75" s="228"/>
      <c r="P75" s="228"/>
      <c r="Q75" s="228"/>
      <c r="R75" s="228"/>
      <c r="S75" s="228"/>
      <c r="T75" s="228"/>
      <c r="U75" s="228"/>
      <c r="V75" s="228"/>
      <c r="W75" s="228"/>
      <c r="X75" s="228"/>
      <c r="Y75" s="209"/>
      <c r="Z75" s="209"/>
      <c r="AA75" s="209"/>
      <c r="AB75" s="209"/>
      <c r="AC75" s="209"/>
      <c r="AD75" s="209"/>
      <c r="AE75" s="209"/>
      <c r="AF75" s="209"/>
      <c r="AG75" s="209" t="s">
        <v>139</v>
      </c>
      <c r="AH75" s="209">
        <v>0</v>
      </c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outlineLevel="1" x14ac:dyDescent="0.25">
      <c r="A76" s="226"/>
      <c r="B76" s="227"/>
      <c r="C76" s="256" t="s">
        <v>169</v>
      </c>
      <c r="D76" s="230"/>
      <c r="E76" s="231">
        <v>20.62</v>
      </c>
      <c r="F76" s="228"/>
      <c r="G76" s="228"/>
      <c r="H76" s="228"/>
      <c r="I76" s="228"/>
      <c r="J76" s="228"/>
      <c r="K76" s="228"/>
      <c r="L76" s="228"/>
      <c r="M76" s="228"/>
      <c r="N76" s="228"/>
      <c r="O76" s="228"/>
      <c r="P76" s="228"/>
      <c r="Q76" s="228"/>
      <c r="R76" s="228"/>
      <c r="S76" s="228"/>
      <c r="T76" s="228"/>
      <c r="U76" s="228"/>
      <c r="V76" s="228"/>
      <c r="W76" s="228"/>
      <c r="X76" s="228"/>
      <c r="Y76" s="209"/>
      <c r="Z76" s="209"/>
      <c r="AA76" s="209"/>
      <c r="AB76" s="209"/>
      <c r="AC76" s="209"/>
      <c r="AD76" s="209"/>
      <c r="AE76" s="209"/>
      <c r="AF76" s="209"/>
      <c r="AG76" s="209" t="s">
        <v>139</v>
      </c>
      <c r="AH76" s="209">
        <v>0</v>
      </c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09"/>
      <c r="BD76" s="209"/>
      <c r="BE76" s="209"/>
      <c r="BF76" s="209"/>
      <c r="BG76" s="209"/>
      <c r="BH76" s="209"/>
    </row>
    <row r="77" spans="1:60" outlineLevel="1" x14ac:dyDescent="0.25">
      <c r="A77" s="226"/>
      <c r="B77" s="227"/>
      <c r="C77" s="256" t="s">
        <v>170</v>
      </c>
      <c r="D77" s="230"/>
      <c r="E77" s="231">
        <v>12.6</v>
      </c>
      <c r="F77" s="228"/>
      <c r="G77" s="228"/>
      <c r="H77" s="228"/>
      <c r="I77" s="228"/>
      <c r="J77" s="228"/>
      <c r="K77" s="228"/>
      <c r="L77" s="228"/>
      <c r="M77" s="228"/>
      <c r="N77" s="228"/>
      <c r="O77" s="228"/>
      <c r="P77" s="228"/>
      <c r="Q77" s="228"/>
      <c r="R77" s="228"/>
      <c r="S77" s="228"/>
      <c r="T77" s="228"/>
      <c r="U77" s="228"/>
      <c r="V77" s="228"/>
      <c r="W77" s="228"/>
      <c r="X77" s="228"/>
      <c r="Y77" s="209"/>
      <c r="Z77" s="209"/>
      <c r="AA77" s="209"/>
      <c r="AB77" s="209"/>
      <c r="AC77" s="209"/>
      <c r="AD77" s="209"/>
      <c r="AE77" s="209"/>
      <c r="AF77" s="209"/>
      <c r="AG77" s="209" t="s">
        <v>139</v>
      </c>
      <c r="AH77" s="209">
        <v>0</v>
      </c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1" x14ac:dyDescent="0.25">
      <c r="A78" s="241">
        <v>6</v>
      </c>
      <c r="B78" s="242" t="s">
        <v>171</v>
      </c>
      <c r="C78" s="255" t="s">
        <v>172</v>
      </c>
      <c r="D78" s="243" t="s">
        <v>133</v>
      </c>
      <c r="E78" s="244">
        <v>14.26</v>
      </c>
      <c r="F78" s="245"/>
      <c r="G78" s="246">
        <f>ROUND(E78*F78,2)</f>
        <v>0</v>
      </c>
      <c r="H78" s="229">
        <v>106.76</v>
      </c>
      <c r="I78" s="228">
        <f>ROUND(E78*H78,2)</f>
        <v>1522.4</v>
      </c>
      <c r="J78" s="229">
        <v>693.64</v>
      </c>
      <c r="K78" s="228">
        <f>ROUND(E78*J78,2)</f>
        <v>9891.31</v>
      </c>
      <c r="L78" s="228">
        <v>15</v>
      </c>
      <c r="M78" s="228">
        <f>G78*(1+L78/100)</f>
        <v>0</v>
      </c>
      <c r="N78" s="228">
        <v>5.3690000000000002E-2</v>
      </c>
      <c r="O78" s="228">
        <f>ROUND(E78*N78,2)</f>
        <v>0.77</v>
      </c>
      <c r="P78" s="228">
        <v>0</v>
      </c>
      <c r="Q78" s="228">
        <f>ROUND(E78*P78,2)</f>
        <v>0</v>
      </c>
      <c r="R78" s="228"/>
      <c r="S78" s="228" t="s">
        <v>134</v>
      </c>
      <c r="T78" s="228" t="s">
        <v>135</v>
      </c>
      <c r="U78" s="228">
        <v>1.17717</v>
      </c>
      <c r="V78" s="228">
        <f>ROUND(E78*U78,2)</f>
        <v>16.79</v>
      </c>
      <c r="W78" s="228"/>
      <c r="X78" s="228" t="s">
        <v>136</v>
      </c>
      <c r="Y78" s="209"/>
      <c r="Z78" s="209"/>
      <c r="AA78" s="209"/>
      <c r="AB78" s="209"/>
      <c r="AC78" s="209"/>
      <c r="AD78" s="209"/>
      <c r="AE78" s="209"/>
      <c r="AF78" s="209"/>
      <c r="AG78" s="209" t="s">
        <v>137</v>
      </c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outlineLevel="1" x14ac:dyDescent="0.25">
      <c r="A79" s="226"/>
      <c r="B79" s="227"/>
      <c r="C79" s="256" t="s">
        <v>173</v>
      </c>
      <c r="D79" s="230"/>
      <c r="E79" s="231">
        <v>1.3620000000000001</v>
      </c>
      <c r="F79" s="228"/>
      <c r="G79" s="228"/>
      <c r="H79" s="228"/>
      <c r="I79" s="228"/>
      <c r="J79" s="228"/>
      <c r="K79" s="228"/>
      <c r="L79" s="228"/>
      <c r="M79" s="228"/>
      <c r="N79" s="228"/>
      <c r="O79" s="228"/>
      <c r="P79" s="228"/>
      <c r="Q79" s="228"/>
      <c r="R79" s="228"/>
      <c r="S79" s="228"/>
      <c r="T79" s="228"/>
      <c r="U79" s="228"/>
      <c r="V79" s="228"/>
      <c r="W79" s="228"/>
      <c r="X79" s="228"/>
      <c r="Y79" s="209"/>
      <c r="Z79" s="209"/>
      <c r="AA79" s="209"/>
      <c r="AB79" s="209"/>
      <c r="AC79" s="209"/>
      <c r="AD79" s="209"/>
      <c r="AE79" s="209"/>
      <c r="AF79" s="209"/>
      <c r="AG79" s="209" t="s">
        <v>139</v>
      </c>
      <c r="AH79" s="209">
        <v>0</v>
      </c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</row>
    <row r="80" spans="1:60" outlineLevel="1" x14ac:dyDescent="0.25">
      <c r="A80" s="226"/>
      <c r="B80" s="227"/>
      <c r="C80" s="256" t="s">
        <v>174</v>
      </c>
      <c r="D80" s="230"/>
      <c r="E80" s="231">
        <v>1.4219999999999999</v>
      </c>
      <c r="F80" s="228"/>
      <c r="G80" s="228"/>
      <c r="H80" s="228"/>
      <c r="I80" s="228"/>
      <c r="J80" s="228"/>
      <c r="K80" s="228"/>
      <c r="L80" s="228"/>
      <c r="M80" s="228"/>
      <c r="N80" s="228"/>
      <c r="O80" s="228"/>
      <c r="P80" s="228"/>
      <c r="Q80" s="228"/>
      <c r="R80" s="228"/>
      <c r="S80" s="228"/>
      <c r="T80" s="228"/>
      <c r="U80" s="228"/>
      <c r="V80" s="228"/>
      <c r="W80" s="228"/>
      <c r="X80" s="228"/>
      <c r="Y80" s="209"/>
      <c r="Z80" s="209"/>
      <c r="AA80" s="209"/>
      <c r="AB80" s="209"/>
      <c r="AC80" s="209"/>
      <c r="AD80" s="209"/>
      <c r="AE80" s="209"/>
      <c r="AF80" s="209"/>
      <c r="AG80" s="209" t="s">
        <v>139</v>
      </c>
      <c r="AH80" s="209">
        <v>0</v>
      </c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</row>
    <row r="81" spans="1:60" outlineLevel="1" x14ac:dyDescent="0.25">
      <c r="A81" s="226"/>
      <c r="B81" s="227"/>
      <c r="C81" s="256" t="s">
        <v>175</v>
      </c>
      <c r="D81" s="230"/>
      <c r="E81" s="231">
        <v>0.71099999999999997</v>
      </c>
      <c r="F81" s="228"/>
      <c r="G81" s="228"/>
      <c r="H81" s="228"/>
      <c r="I81" s="228"/>
      <c r="J81" s="228"/>
      <c r="K81" s="228"/>
      <c r="L81" s="228"/>
      <c r="M81" s="228"/>
      <c r="N81" s="228"/>
      <c r="O81" s="228"/>
      <c r="P81" s="228"/>
      <c r="Q81" s="228"/>
      <c r="R81" s="228"/>
      <c r="S81" s="228"/>
      <c r="T81" s="228"/>
      <c r="U81" s="228"/>
      <c r="V81" s="228"/>
      <c r="W81" s="228"/>
      <c r="X81" s="228"/>
      <c r="Y81" s="209"/>
      <c r="Z81" s="209"/>
      <c r="AA81" s="209"/>
      <c r="AB81" s="209"/>
      <c r="AC81" s="209"/>
      <c r="AD81" s="209"/>
      <c r="AE81" s="209"/>
      <c r="AF81" s="209"/>
      <c r="AG81" s="209" t="s">
        <v>139</v>
      </c>
      <c r="AH81" s="209">
        <v>0</v>
      </c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outlineLevel="1" x14ac:dyDescent="0.25">
      <c r="A82" s="226"/>
      <c r="B82" s="227"/>
      <c r="C82" s="256" t="s">
        <v>176</v>
      </c>
      <c r="D82" s="230"/>
      <c r="E82" s="231">
        <v>0.96499999999999997</v>
      </c>
      <c r="F82" s="228"/>
      <c r="G82" s="228"/>
      <c r="H82" s="228"/>
      <c r="I82" s="228"/>
      <c r="J82" s="228"/>
      <c r="K82" s="228"/>
      <c r="L82" s="228"/>
      <c r="M82" s="228"/>
      <c r="N82" s="228"/>
      <c r="O82" s="228"/>
      <c r="P82" s="228"/>
      <c r="Q82" s="228"/>
      <c r="R82" s="228"/>
      <c r="S82" s="228"/>
      <c r="T82" s="228"/>
      <c r="U82" s="228"/>
      <c r="V82" s="228"/>
      <c r="W82" s="228"/>
      <c r="X82" s="228"/>
      <c r="Y82" s="209"/>
      <c r="Z82" s="209"/>
      <c r="AA82" s="209"/>
      <c r="AB82" s="209"/>
      <c r="AC82" s="209"/>
      <c r="AD82" s="209"/>
      <c r="AE82" s="209"/>
      <c r="AF82" s="209"/>
      <c r="AG82" s="209" t="s">
        <v>139</v>
      </c>
      <c r="AH82" s="209">
        <v>0</v>
      </c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</row>
    <row r="83" spans="1:60" outlineLevel="1" x14ac:dyDescent="0.25">
      <c r="A83" s="226"/>
      <c r="B83" s="227"/>
      <c r="C83" s="256" t="s">
        <v>177</v>
      </c>
      <c r="D83" s="230"/>
      <c r="E83" s="231">
        <v>9.8000000000000007</v>
      </c>
      <c r="F83" s="228"/>
      <c r="G83" s="228"/>
      <c r="H83" s="228"/>
      <c r="I83" s="228"/>
      <c r="J83" s="228"/>
      <c r="K83" s="228"/>
      <c r="L83" s="228"/>
      <c r="M83" s="228"/>
      <c r="N83" s="228"/>
      <c r="O83" s="228"/>
      <c r="P83" s="228"/>
      <c r="Q83" s="228"/>
      <c r="R83" s="228"/>
      <c r="S83" s="228"/>
      <c r="T83" s="228"/>
      <c r="U83" s="228"/>
      <c r="V83" s="228"/>
      <c r="W83" s="228"/>
      <c r="X83" s="228"/>
      <c r="Y83" s="209"/>
      <c r="Z83" s="209"/>
      <c r="AA83" s="209"/>
      <c r="AB83" s="209"/>
      <c r="AC83" s="209"/>
      <c r="AD83" s="209"/>
      <c r="AE83" s="209"/>
      <c r="AF83" s="209"/>
      <c r="AG83" s="209" t="s">
        <v>139</v>
      </c>
      <c r="AH83" s="209">
        <v>0</v>
      </c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1" x14ac:dyDescent="0.25">
      <c r="A84" s="241">
        <v>7</v>
      </c>
      <c r="B84" s="242" t="s">
        <v>178</v>
      </c>
      <c r="C84" s="255" t="s">
        <v>179</v>
      </c>
      <c r="D84" s="243" t="s">
        <v>133</v>
      </c>
      <c r="E84" s="244">
        <v>173.36099999999999</v>
      </c>
      <c r="F84" s="245"/>
      <c r="G84" s="246">
        <f>ROUND(E84*F84,2)</f>
        <v>0</v>
      </c>
      <c r="H84" s="229">
        <v>40.32</v>
      </c>
      <c r="I84" s="228">
        <f>ROUND(E84*H84,2)</f>
        <v>6989.92</v>
      </c>
      <c r="J84" s="229">
        <v>42.88</v>
      </c>
      <c r="K84" s="228">
        <f>ROUND(E84*J84,2)</f>
        <v>7433.72</v>
      </c>
      <c r="L84" s="228">
        <v>15</v>
      </c>
      <c r="M84" s="228">
        <f>G84*(1+L84/100)</f>
        <v>0</v>
      </c>
      <c r="N84" s="228">
        <v>2.5999999999999998E-4</v>
      </c>
      <c r="O84" s="228">
        <f>ROUND(E84*N84,2)</f>
        <v>0.05</v>
      </c>
      <c r="P84" s="228">
        <v>0</v>
      </c>
      <c r="Q84" s="228">
        <f>ROUND(E84*P84,2)</f>
        <v>0</v>
      </c>
      <c r="R84" s="228"/>
      <c r="S84" s="228" t="s">
        <v>134</v>
      </c>
      <c r="T84" s="228" t="s">
        <v>135</v>
      </c>
      <c r="U84" s="228">
        <v>0.09</v>
      </c>
      <c r="V84" s="228">
        <f>ROUND(E84*U84,2)</f>
        <v>15.6</v>
      </c>
      <c r="W84" s="228"/>
      <c r="X84" s="228" t="s">
        <v>136</v>
      </c>
      <c r="Y84" s="209"/>
      <c r="Z84" s="209"/>
      <c r="AA84" s="209"/>
      <c r="AB84" s="209"/>
      <c r="AC84" s="209"/>
      <c r="AD84" s="209"/>
      <c r="AE84" s="209"/>
      <c r="AF84" s="209"/>
      <c r="AG84" s="209" t="s">
        <v>137</v>
      </c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outlineLevel="1" x14ac:dyDescent="0.25">
      <c r="A85" s="226"/>
      <c r="B85" s="227"/>
      <c r="C85" s="256" t="s">
        <v>138</v>
      </c>
      <c r="D85" s="230"/>
      <c r="E85" s="231">
        <v>23.16</v>
      </c>
      <c r="F85" s="228"/>
      <c r="G85" s="228"/>
      <c r="H85" s="228"/>
      <c r="I85" s="228"/>
      <c r="J85" s="228"/>
      <c r="K85" s="228"/>
      <c r="L85" s="228"/>
      <c r="M85" s="228"/>
      <c r="N85" s="228"/>
      <c r="O85" s="228"/>
      <c r="P85" s="228"/>
      <c r="Q85" s="228"/>
      <c r="R85" s="228"/>
      <c r="S85" s="228"/>
      <c r="T85" s="228"/>
      <c r="U85" s="228"/>
      <c r="V85" s="228"/>
      <c r="W85" s="228"/>
      <c r="X85" s="228"/>
      <c r="Y85" s="209"/>
      <c r="Z85" s="209"/>
      <c r="AA85" s="209"/>
      <c r="AB85" s="209"/>
      <c r="AC85" s="209"/>
      <c r="AD85" s="209"/>
      <c r="AE85" s="209"/>
      <c r="AF85" s="209"/>
      <c r="AG85" s="209" t="s">
        <v>139</v>
      </c>
      <c r="AH85" s="209">
        <v>0</v>
      </c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</row>
    <row r="86" spans="1:60" outlineLevel="1" x14ac:dyDescent="0.25">
      <c r="A86" s="226"/>
      <c r="B86" s="227"/>
      <c r="C86" s="256" t="s">
        <v>140</v>
      </c>
      <c r="D86" s="230"/>
      <c r="E86" s="231">
        <v>-1.1819999999999999</v>
      </c>
      <c r="F86" s="228"/>
      <c r="G86" s="228"/>
      <c r="H86" s="228"/>
      <c r="I86" s="228"/>
      <c r="J86" s="228"/>
      <c r="K86" s="228"/>
      <c r="L86" s="228"/>
      <c r="M86" s="228"/>
      <c r="N86" s="228"/>
      <c r="O86" s="228"/>
      <c r="P86" s="228"/>
      <c r="Q86" s="228"/>
      <c r="R86" s="228"/>
      <c r="S86" s="228"/>
      <c r="T86" s="228"/>
      <c r="U86" s="228"/>
      <c r="V86" s="228"/>
      <c r="W86" s="228"/>
      <c r="X86" s="228"/>
      <c r="Y86" s="209"/>
      <c r="Z86" s="209"/>
      <c r="AA86" s="209"/>
      <c r="AB86" s="209"/>
      <c r="AC86" s="209"/>
      <c r="AD86" s="209"/>
      <c r="AE86" s="209"/>
      <c r="AF86" s="209"/>
      <c r="AG86" s="209" t="s">
        <v>139</v>
      </c>
      <c r="AH86" s="209">
        <v>0</v>
      </c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</row>
    <row r="87" spans="1:60" outlineLevel="1" x14ac:dyDescent="0.25">
      <c r="A87" s="226"/>
      <c r="B87" s="227"/>
      <c r="C87" s="256" t="s">
        <v>141</v>
      </c>
      <c r="D87" s="230"/>
      <c r="E87" s="231">
        <v>-4.7279999999999998</v>
      </c>
      <c r="F87" s="228"/>
      <c r="G87" s="228"/>
      <c r="H87" s="228"/>
      <c r="I87" s="228"/>
      <c r="J87" s="228"/>
      <c r="K87" s="228"/>
      <c r="L87" s="228"/>
      <c r="M87" s="228"/>
      <c r="N87" s="228"/>
      <c r="O87" s="228"/>
      <c r="P87" s="228"/>
      <c r="Q87" s="228"/>
      <c r="R87" s="228"/>
      <c r="S87" s="228"/>
      <c r="T87" s="228"/>
      <c r="U87" s="228"/>
      <c r="V87" s="228"/>
      <c r="W87" s="228"/>
      <c r="X87" s="228"/>
      <c r="Y87" s="209"/>
      <c r="Z87" s="209"/>
      <c r="AA87" s="209"/>
      <c r="AB87" s="209"/>
      <c r="AC87" s="209"/>
      <c r="AD87" s="209"/>
      <c r="AE87" s="209"/>
      <c r="AF87" s="209"/>
      <c r="AG87" s="209" t="s">
        <v>139</v>
      </c>
      <c r="AH87" s="209">
        <v>0</v>
      </c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</row>
    <row r="88" spans="1:60" outlineLevel="1" x14ac:dyDescent="0.25">
      <c r="A88" s="226"/>
      <c r="B88" s="227"/>
      <c r="C88" s="256" t="s">
        <v>142</v>
      </c>
      <c r="D88" s="230"/>
      <c r="E88" s="231">
        <v>-1.7729999999999999</v>
      </c>
      <c r="F88" s="228"/>
      <c r="G88" s="228"/>
      <c r="H88" s="228"/>
      <c r="I88" s="228"/>
      <c r="J88" s="228"/>
      <c r="K88" s="228"/>
      <c r="L88" s="228"/>
      <c r="M88" s="228"/>
      <c r="N88" s="228"/>
      <c r="O88" s="228"/>
      <c r="P88" s="228"/>
      <c r="Q88" s="228"/>
      <c r="R88" s="228"/>
      <c r="S88" s="228"/>
      <c r="T88" s="228"/>
      <c r="U88" s="228"/>
      <c r="V88" s="228"/>
      <c r="W88" s="228"/>
      <c r="X88" s="228"/>
      <c r="Y88" s="209"/>
      <c r="Z88" s="209"/>
      <c r="AA88" s="209"/>
      <c r="AB88" s="209"/>
      <c r="AC88" s="209"/>
      <c r="AD88" s="209"/>
      <c r="AE88" s="209"/>
      <c r="AF88" s="209"/>
      <c r="AG88" s="209" t="s">
        <v>139</v>
      </c>
      <c r="AH88" s="209">
        <v>0</v>
      </c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</row>
    <row r="89" spans="1:60" outlineLevel="1" x14ac:dyDescent="0.25">
      <c r="A89" s="226"/>
      <c r="B89" s="227"/>
      <c r="C89" s="256" t="s">
        <v>143</v>
      </c>
      <c r="D89" s="230"/>
      <c r="E89" s="231">
        <v>12.24</v>
      </c>
      <c r="F89" s="228"/>
      <c r="G89" s="228"/>
      <c r="H89" s="228"/>
      <c r="I89" s="228"/>
      <c r="J89" s="228"/>
      <c r="K89" s="228"/>
      <c r="L89" s="228"/>
      <c r="M89" s="228"/>
      <c r="N89" s="228"/>
      <c r="O89" s="228"/>
      <c r="P89" s="228"/>
      <c r="Q89" s="228"/>
      <c r="R89" s="228"/>
      <c r="S89" s="228"/>
      <c r="T89" s="228"/>
      <c r="U89" s="228"/>
      <c r="V89" s="228"/>
      <c r="W89" s="228"/>
      <c r="X89" s="228"/>
      <c r="Y89" s="209"/>
      <c r="Z89" s="209"/>
      <c r="AA89" s="209"/>
      <c r="AB89" s="209"/>
      <c r="AC89" s="209"/>
      <c r="AD89" s="209"/>
      <c r="AE89" s="209"/>
      <c r="AF89" s="209"/>
      <c r="AG89" s="209" t="s">
        <v>139</v>
      </c>
      <c r="AH89" s="209">
        <v>0</v>
      </c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</row>
    <row r="90" spans="1:60" outlineLevel="1" x14ac:dyDescent="0.25">
      <c r="A90" s="226"/>
      <c r="B90" s="227"/>
      <c r="C90" s="256" t="s">
        <v>140</v>
      </c>
      <c r="D90" s="230"/>
      <c r="E90" s="231">
        <v>-1.1819999999999999</v>
      </c>
      <c r="F90" s="228"/>
      <c r="G90" s="228"/>
      <c r="H90" s="228"/>
      <c r="I90" s="228"/>
      <c r="J90" s="228"/>
      <c r="K90" s="228"/>
      <c r="L90" s="228"/>
      <c r="M90" s="228"/>
      <c r="N90" s="228"/>
      <c r="O90" s="228"/>
      <c r="P90" s="228"/>
      <c r="Q90" s="228"/>
      <c r="R90" s="228"/>
      <c r="S90" s="228"/>
      <c r="T90" s="228"/>
      <c r="U90" s="228"/>
      <c r="V90" s="228"/>
      <c r="W90" s="228"/>
      <c r="X90" s="228"/>
      <c r="Y90" s="209"/>
      <c r="Z90" s="209"/>
      <c r="AA90" s="209"/>
      <c r="AB90" s="209"/>
      <c r="AC90" s="209"/>
      <c r="AD90" s="209"/>
      <c r="AE90" s="209"/>
      <c r="AF90" s="209"/>
      <c r="AG90" s="209" t="s">
        <v>139</v>
      </c>
      <c r="AH90" s="209">
        <v>0</v>
      </c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</row>
    <row r="91" spans="1:60" outlineLevel="1" x14ac:dyDescent="0.25">
      <c r="A91" s="226"/>
      <c r="B91" s="227"/>
      <c r="C91" s="256" t="s">
        <v>144</v>
      </c>
      <c r="D91" s="230"/>
      <c r="E91" s="231">
        <v>16.974</v>
      </c>
      <c r="F91" s="228"/>
      <c r="G91" s="228"/>
      <c r="H91" s="228"/>
      <c r="I91" s="228"/>
      <c r="J91" s="228"/>
      <c r="K91" s="228"/>
      <c r="L91" s="228"/>
      <c r="M91" s="228"/>
      <c r="N91" s="228"/>
      <c r="O91" s="228"/>
      <c r="P91" s="228"/>
      <c r="Q91" s="228"/>
      <c r="R91" s="228"/>
      <c r="S91" s="228"/>
      <c r="T91" s="228"/>
      <c r="U91" s="228"/>
      <c r="V91" s="228"/>
      <c r="W91" s="228"/>
      <c r="X91" s="228"/>
      <c r="Y91" s="209"/>
      <c r="Z91" s="209"/>
      <c r="AA91" s="209"/>
      <c r="AB91" s="209"/>
      <c r="AC91" s="209"/>
      <c r="AD91" s="209"/>
      <c r="AE91" s="209"/>
      <c r="AF91" s="209"/>
      <c r="AG91" s="209" t="s">
        <v>139</v>
      </c>
      <c r="AH91" s="209">
        <v>0</v>
      </c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</row>
    <row r="92" spans="1:60" outlineLevel="1" x14ac:dyDescent="0.25">
      <c r="A92" s="226"/>
      <c r="B92" s="227"/>
      <c r="C92" s="256" t="s">
        <v>140</v>
      </c>
      <c r="D92" s="230"/>
      <c r="E92" s="231">
        <v>-1.1819999999999999</v>
      </c>
      <c r="F92" s="228"/>
      <c r="G92" s="228"/>
      <c r="H92" s="228"/>
      <c r="I92" s="228"/>
      <c r="J92" s="228"/>
      <c r="K92" s="228"/>
      <c r="L92" s="228"/>
      <c r="M92" s="228"/>
      <c r="N92" s="228"/>
      <c r="O92" s="228"/>
      <c r="P92" s="228"/>
      <c r="Q92" s="228"/>
      <c r="R92" s="228"/>
      <c r="S92" s="228"/>
      <c r="T92" s="228"/>
      <c r="U92" s="228"/>
      <c r="V92" s="228"/>
      <c r="W92" s="228"/>
      <c r="X92" s="228"/>
      <c r="Y92" s="209"/>
      <c r="Z92" s="209"/>
      <c r="AA92" s="209"/>
      <c r="AB92" s="209"/>
      <c r="AC92" s="209"/>
      <c r="AD92" s="209"/>
      <c r="AE92" s="209"/>
      <c r="AF92" s="209"/>
      <c r="AG92" s="209" t="s">
        <v>139</v>
      </c>
      <c r="AH92" s="209">
        <v>0</v>
      </c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</row>
    <row r="93" spans="1:60" outlineLevel="1" x14ac:dyDescent="0.25">
      <c r="A93" s="226"/>
      <c r="B93" s="227"/>
      <c r="C93" s="256" t="s">
        <v>145</v>
      </c>
      <c r="D93" s="230"/>
      <c r="E93" s="231">
        <v>47.22</v>
      </c>
      <c r="F93" s="228"/>
      <c r="G93" s="228"/>
      <c r="H93" s="228"/>
      <c r="I93" s="228"/>
      <c r="J93" s="228"/>
      <c r="K93" s="228"/>
      <c r="L93" s="228"/>
      <c r="M93" s="228"/>
      <c r="N93" s="228"/>
      <c r="O93" s="228"/>
      <c r="P93" s="228"/>
      <c r="Q93" s="228"/>
      <c r="R93" s="228"/>
      <c r="S93" s="228"/>
      <c r="T93" s="228"/>
      <c r="U93" s="228"/>
      <c r="V93" s="228"/>
      <c r="W93" s="228"/>
      <c r="X93" s="228"/>
      <c r="Y93" s="209"/>
      <c r="Z93" s="209"/>
      <c r="AA93" s="209"/>
      <c r="AB93" s="209"/>
      <c r="AC93" s="209"/>
      <c r="AD93" s="209"/>
      <c r="AE93" s="209"/>
      <c r="AF93" s="209"/>
      <c r="AG93" s="209" t="s">
        <v>139</v>
      </c>
      <c r="AH93" s="209">
        <v>0</v>
      </c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</row>
    <row r="94" spans="1:60" outlineLevel="1" x14ac:dyDescent="0.25">
      <c r="A94" s="226"/>
      <c r="B94" s="227"/>
      <c r="C94" s="256" t="s">
        <v>146</v>
      </c>
      <c r="D94" s="230"/>
      <c r="E94" s="231">
        <v>-1.5760000000000001</v>
      </c>
      <c r="F94" s="228"/>
      <c r="G94" s="228"/>
      <c r="H94" s="228"/>
      <c r="I94" s="228"/>
      <c r="J94" s="228"/>
      <c r="K94" s="228"/>
      <c r="L94" s="228"/>
      <c r="M94" s="228"/>
      <c r="N94" s="228"/>
      <c r="O94" s="228"/>
      <c r="P94" s="228"/>
      <c r="Q94" s="228"/>
      <c r="R94" s="228"/>
      <c r="S94" s="228"/>
      <c r="T94" s="228"/>
      <c r="U94" s="228"/>
      <c r="V94" s="228"/>
      <c r="W94" s="228"/>
      <c r="X94" s="228"/>
      <c r="Y94" s="209"/>
      <c r="Z94" s="209"/>
      <c r="AA94" s="209"/>
      <c r="AB94" s="209"/>
      <c r="AC94" s="209"/>
      <c r="AD94" s="209"/>
      <c r="AE94" s="209"/>
      <c r="AF94" s="209"/>
      <c r="AG94" s="209" t="s">
        <v>139</v>
      </c>
      <c r="AH94" s="209">
        <v>0</v>
      </c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</row>
    <row r="95" spans="1:60" outlineLevel="1" x14ac:dyDescent="0.25">
      <c r="A95" s="226"/>
      <c r="B95" s="227"/>
      <c r="C95" s="256" t="s">
        <v>140</v>
      </c>
      <c r="D95" s="230"/>
      <c r="E95" s="231">
        <v>-1.1819999999999999</v>
      </c>
      <c r="F95" s="228"/>
      <c r="G95" s="228"/>
      <c r="H95" s="228"/>
      <c r="I95" s="228"/>
      <c r="J95" s="228"/>
      <c r="K95" s="228"/>
      <c r="L95" s="228"/>
      <c r="M95" s="228"/>
      <c r="N95" s="228"/>
      <c r="O95" s="228"/>
      <c r="P95" s="228"/>
      <c r="Q95" s="228"/>
      <c r="R95" s="228"/>
      <c r="S95" s="228"/>
      <c r="T95" s="228"/>
      <c r="U95" s="228"/>
      <c r="V95" s="228"/>
      <c r="W95" s="228"/>
      <c r="X95" s="228"/>
      <c r="Y95" s="209"/>
      <c r="Z95" s="209"/>
      <c r="AA95" s="209"/>
      <c r="AB95" s="209"/>
      <c r="AC95" s="209"/>
      <c r="AD95" s="209"/>
      <c r="AE95" s="209"/>
      <c r="AF95" s="209"/>
      <c r="AG95" s="209" t="s">
        <v>139</v>
      </c>
      <c r="AH95" s="209">
        <v>0</v>
      </c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</row>
    <row r="96" spans="1:60" outlineLevel="1" x14ac:dyDescent="0.25">
      <c r="A96" s="226"/>
      <c r="B96" s="227"/>
      <c r="C96" s="256" t="s">
        <v>147</v>
      </c>
      <c r="D96" s="230"/>
      <c r="E96" s="231">
        <v>-2.09</v>
      </c>
      <c r="F96" s="228"/>
      <c r="G96" s="228"/>
      <c r="H96" s="228"/>
      <c r="I96" s="228"/>
      <c r="J96" s="228"/>
      <c r="K96" s="228"/>
      <c r="L96" s="228"/>
      <c r="M96" s="228"/>
      <c r="N96" s="228"/>
      <c r="O96" s="228"/>
      <c r="P96" s="228"/>
      <c r="Q96" s="228"/>
      <c r="R96" s="228"/>
      <c r="S96" s="228"/>
      <c r="T96" s="228"/>
      <c r="U96" s="228"/>
      <c r="V96" s="228"/>
      <c r="W96" s="228"/>
      <c r="X96" s="228"/>
      <c r="Y96" s="209"/>
      <c r="Z96" s="209"/>
      <c r="AA96" s="209"/>
      <c r="AB96" s="209"/>
      <c r="AC96" s="209"/>
      <c r="AD96" s="209"/>
      <c r="AE96" s="209"/>
      <c r="AF96" s="209"/>
      <c r="AG96" s="209" t="s">
        <v>139</v>
      </c>
      <c r="AH96" s="209">
        <v>0</v>
      </c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</row>
    <row r="97" spans="1:60" outlineLevel="1" x14ac:dyDescent="0.25">
      <c r="A97" s="226"/>
      <c r="B97" s="227"/>
      <c r="C97" s="256" t="s">
        <v>148</v>
      </c>
      <c r="D97" s="230"/>
      <c r="E97" s="231"/>
      <c r="F97" s="228"/>
      <c r="G97" s="228"/>
      <c r="H97" s="228"/>
      <c r="I97" s="228"/>
      <c r="J97" s="228"/>
      <c r="K97" s="228"/>
      <c r="L97" s="228"/>
      <c r="M97" s="228"/>
      <c r="N97" s="228"/>
      <c r="O97" s="228"/>
      <c r="P97" s="228"/>
      <c r="Q97" s="228"/>
      <c r="R97" s="228"/>
      <c r="S97" s="228"/>
      <c r="T97" s="228"/>
      <c r="U97" s="228"/>
      <c r="V97" s="228"/>
      <c r="W97" s="228"/>
      <c r="X97" s="228"/>
      <c r="Y97" s="209"/>
      <c r="Z97" s="209"/>
      <c r="AA97" s="209"/>
      <c r="AB97" s="209"/>
      <c r="AC97" s="209"/>
      <c r="AD97" s="209"/>
      <c r="AE97" s="209"/>
      <c r="AF97" s="209"/>
      <c r="AG97" s="209" t="s">
        <v>139</v>
      </c>
      <c r="AH97" s="209">
        <v>0</v>
      </c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</row>
    <row r="98" spans="1:60" outlineLevel="1" x14ac:dyDescent="0.25">
      <c r="A98" s="226"/>
      <c r="B98" s="227"/>
      <c r="C98" s="256" t="s">
        <v>149</v>
      </c>
      <c r="D98" s="230"/>
      <c r="E98" s="231">
        <v>54.54</v>
      </c>
      <c r="F98" s="228"/>
      <c r="G98" s="228"/>
      <c r="H98" s="228"/>
      <c r="I98" s="228"/>
      <c r="J98" s="228"/>
      <c r="K98" s="228"/>
      <c r="L98" s="228"/>
      <c r="M98" s="228"/>
      <c r="N98" s="228"/>
      <c r="O98" s="228"/>
      <c r="P98" s="228"/>
      <c r="Q98" s="228"/>
      <c r="R98" s="228"/>
      <c r="S98" s="228"/>
      <c r="T98" s="228"/>
      <c r="U98" s="228"/>
      <c r="V98" s="228"/>
      <c r="W98" s="228"/>
      <c r="X98" s="228"/>
      <c r="Y98" s="209"/>
      <c r="Z98" s="209"/>
      <c r="AA98" s="209"/>
      <c r="AB98" s="209"/>
      <c r="AC98" s="209"/>
      <c r="AD98" s="209"/>
      <c r="AE98" s="209"/>
      <c r="AF98" s="209"/>
      <c r="AG98" s="209" t="s">
        <v>139</v>
      </c>
      <c r="AH98" s="209">
        <v>0</v>
      </c>
      <c r="AI98" s="209"/>
      <c r="AJ98" s="209"/>
      <c r="AK98" s="209"/>
      <c r="AL98" s="209"/>
      <c r="AM98" s="209"/>
      <c r="AN98" s="209"/>
      <c r="AO98" s="209"/>
      <c r="AP98" s="209"/>
      <c r="AQ98" s="209"/>
      <c r="AR98" s="209"/>
      <c r="AS98" s="209"/>
      <c r="AT98" s="209"/>
      <c r="AU98" s="209"/>
      <c r="AV98" s="209"/>
      <c r="AW98" s="209"/>
      <c r="AX98" s="209"/>
      <c r="AY98" s="209"/>
      <c r="AZ98" s="209"/>
      <c r="BA98" s="209"/>
      <c r="BB98" s="209"/>
      <c r="BC98" s="209"/>
      <c r="BD98" s="209"/>
      <c r="BE98" s="209"/>
      <c r="BF98" s="209"/>
      <c r="BG98" s="209"/>
      <c r="BH98" s="209"/>
    </row>
    <row r="99" spans="1:60" outlineLevel="1" x14ac:dyDescent="0.25">
      <c r="A99" s="226"/>
      <c r="B99" s="227"/>
      <c r="C99" s="256" t="s">
        <v>150</v>
      </c>
      <c r="D99" s="230"/>
      <c r="E99" s="231">
        <v>-3.1520000000000001</v>
      </c>
      <c r="F99" s="228"/>
      <c r="G99" s="228"/>
      <c r="H99" s="228"/>
      <c r="I99" s="228"/>
      <c r="J99" s="228"/>
      <c r="K99" s="228"/>
      <c r="L99" s="228"/>
      <c r="M99" s="228"/>
      <c r="N99" s="228"/>
      <c r="O99" s="228"/>
      <c r="P99" s="228"/>
      <c r="Q99" s="228"/>
      <c r="R99" s="228"/>
      <c r="S99" s="228"/>
      <c r="T99" s="228"/>
      <c r="U99" s="228"/>
      <c r="V99" s="228"/>
      <c r="W99" s="228"/>
      <c r="X99" s="228"/>
      <c r="Y99" s="209"/>
      <c r="Z99" s="209"/>
      <c r="AA99" s="209"/>
      <c r="AB99" s="209"/>
      <c r="AC99" s="209"/>
      <c r="AD99" s="209"/>
      <c r="AE99" s="209"/>
      <c r="AF99" s="209"/>
      <c r="AG99" s="209" t="s">
        <v>139</v>
      </c>
      <c r="AH99" s="209">
        <v>0</v>
      </c>
      <c r="AI99" s="209"/>
      <c r="AJ99" s="209"/>
      <c r="AK99" s="209"/>
      <c r="AL99" s="209"/>
      <c r="AM99" s="209"/>
      <c r="AN99" s="209"/>
      <c r="AO99" s="209"/>
      <c r="AP99" s="209"/>
      <c r="AQ99" s="209"/>
      <c r="AR99" s="209"/>
      <c r="AS99" s="209"/>
      <c r="AT99" s="209"/>
      <c r="AU99" s="209"/>
      <c r="AV99" s="209"/>
      <c r="AW99" s="209"/>
      <c r="AX99" s="209"/>
      <c r="AY99" s="209"/>
      <c r="AZ99" s="209"/>
      <c r="BA99" s="209"/>
      <c r="BB99" s="209"/>
      <c r="BC99" s="209"/>
      <c r="BD99" s="209"/>
      <c r="BE99" s="209"/>
      <c r="BF99" s="209"/>
      <c r="BG99" s="209"/>
      <c r="BH99" s="209"/>
    </row>
    <row r="100" spans="1:60" outlineLevel="1" x14ac:dyDescent="0.25">
      <c r="A100" s="226"/>
      <c r="B100" s="227"/>
      <c r="C100" s="256" t="s">
        <v>151</v>
      </c>
      <c r="D100" s="230"/>
      <c r="E100" s="231">
        <v>-4.18</v>
      </c>
      <c r="F100" s="228"/>
      <c r="G100" s="228"/>
      <c r="H100" s="228"/>
      <c r="I100" s="228"/>
      <c r="J100" s="228"/>
      <c r="K100" s="228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09"/>
      <c r="Z100" s="209"/>
      <c r="AA100" s="209"/>
      <c r="AB100" s="209"/>
      <c r="AC100" s="209"/>
      <c r="AD100" s="209"/>
      <c r="AE100" s="209"/>
      <c r="AF100" s="209"/>
      <c r="AG100" s="209" t="s">
        <v>139</v>
      </c>
      <c r="AH100" s="209">
        <v>0</v>
      </c>
      <c r="AI100" s="209"/>
      <c r="AJ100" s="209"/>
      <c r="AK100" s="209"/>
      <c r="AL100" s="209"/>
      <c r="AM100" s="209"/>
      <c r="AN100" s="209"/>
      <c r="AO100" s="209"/>
      <c r="AP100" s="209"/>
      <c r="AQ100" s="209"/>
      <c r="AR100" s="209"/>
      <c r="AS100" s="209"/>
      <c r="AT100" s="209"/>
      <c r="AU100" s="209"/>
      <c r="AV100" s="209"/>
      <c r="AW100" s="209"/>
      <c r="AX100" s="209"/>
      <c r="AY100" s="209"/>
      <c r="AZ100" s="209"/>
      <c r="BA100" s="209"/>
      <c r="BB100" s="209"/>
      <c r="BC100" s="209"/>
      <c r="BD100" s="209"/>
      <c r="BE100" s="209"/>
      <c r="BF100" s="209"/>
      <c r="BG100" s="209"/>
      <c r="BH100" s="209"/>
    </row>
    <row r="101" spans="1:60" outlineLevel="1" x14ac:dyDescent="0.25">
      <c r="A101" s="226"/>
      <c r="B101" s="227"/>
      <c r="C101" s="256" t="s">
        <v>152</v>
      </c>
      <c r="D101" s="230"/>
      <c r="E101" s="231">
        <v>45.12</v>
      </c>
      <c r="F101" s="228"/>
      <c r="G101" s="228"/>
      <c r="H101" s="228"/>
      <c r="I101" s="228"/>
      <c r="J101" s="228"/>
      <c r="K101" s="228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09"/>
      <c r="Z101" s="209"/>
      <c r="AA101" s="209"/>
      <c r="AB101" s="209"/>
      <c r="AC101" s="209"/>
      <c r="AD101" s="209"/>
      <c r="AE101" s="209"/>
      <c r="AF101" s="209"/>
      <c r="AG101" s="209" t="s">
        <v>139</v>
      </c>
      <c r="AH101" s="209">
        <v>0</v>
      </c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/>
      <c r="AS101" s="209"/>
      <c r="AT101" s="209"/>
      <c r="AU101" s="209"/>
      <c r="AV101" s="209"/>
      <c r="AW101" s="209"/>
      <c r="AX101" s="209"/>
      <c r="AY101" s="209"/>
      <c r="AZ101" s="209"/>
      <c r="BA101" s="209"/>
      <c r="BB101" s="209"/>
      <c r="BC101" s="209"/>
      <c r="BD101" s="209"/>
      <c r="BE101" s="209"/>
      <c r="BF101" s="209"/>
      <c r="BG101" s="209"/>
      <c r="BH101" s="209"/>
    </row>
    <row r="102" spans="1:60" outlineLevel="1" x14ac:dyDescent="0.25">
      <c r="A102" s="226"/>
      <c r="B102" s="227"/>
      <c r="C102" s="256" t="s">
        <v>146</v>
      </c>
      <c r="D102" s="230"/>
      <c r="E102" s="231">
        <v>-1.5760000000000001</v>
      </c>
      <c r="F102" s="228"/>
      <c r="G102" s="228"/>
      <c r="H102" s="228"/>
      <c r="I102" s="228"/>
      <c r="J102" s="228"/>
      <c r="K102" s="228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09"/>
      <c r="Z102" s="209"/>
      <c r="AA102" s="209"/>
      <c r="AB102" s="209"/>
      <c r="AC102" s="209"/>
      <c r="AD102" s="209"/>
      <c r="AE102" s="209"/>
      <c r="AF102" s="209"/>
      <c r="AG102" s="209" t="s">
        <v>139</v>
      </c>
      <c r="AH102" s="209">
        <v>0</v>
      </c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/>
      <c r="AS102" s="209"/>
      <c r="AT102" s="209"/>
      <c r="AU102" s="209"/>
      <c r="AV102" s="209"/>
      <c r="AW102" s="209"/>
      <c r="AX102" s="209"/>
      <c r="AY102" s="209"/>
      <c r="AZ102" s="209"/>
      <c r="BA102" s="209"/>
      <c r="BB102" s="209"/>
      <c r="BC102" s="209"/>
      <c r="BD102" s="209"/>
      <c r="BE102" s="209"/>
      <c r="BF102" s="209"/>
      <c r="BG102" s="209"/>
      <c r="BH102" s="209"/>
    </row>
    <row r="103" spans="1:60" outlineLevel="1" x14ac:dyDescent="0.25">
      <c r="A103" s="226"/>
      <c r="B103" s="227"/>
      <c r="C103" s="256" t="s">
        <v>147</v>
      </c>
      <c r="D103" s="230"/>
      <c r="E103" s="231">
        <v>-2.09</v>
      </c>
      <c r="F103" s="228"/>
      <c r="G103" s="228"/>
      <c r="H103" s="228"/>
      <c r="I103" s="228"/>
      <c r="J103" s="228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28"/>
      <c r="X103" s="228"/>
      <c r="Y103" s="209"/>
      <c r="Z103" s="209"/>
      <c r="AA103" s="209"/>
      <c r="AB103" s="209"/>
      <c r="AC103" s="209"/>
      <c r="AD103" s="209"/>
      <c r="AE103" s="209"/>
      <c r="AF103" s="209"/>
      <c r="AG103" s="209" t="s">
        <v>139</v>
      </c>
      <c r="AH103" s="209">
        <v>0</v>
      </c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</row>
    <row r="104" spans="1:60" x14ac:dyDescent="0.25">
      <c r="A104" s="235" t="s">
        <v>129</v>
      </c>
      <c r="B104" s="236" t="s">
        <v>53</v>
      </c>
      <c r="C104" s="254" t="s">
        <v>54</v>
      </c>
      <c r="D104" s="237"/>
      <c r="E104" s="238"/>
      <c r="F104" s="239"/>
      <c r="G104" s="240">
        <f>SUMIF(AG105:AG155,"&lt;&gt;NOR",G105:G155)</f>
        <v>0</v>
      </c>
      <c r="H104" s="234"/>
      <c r="I104" s="234">
        <f>SUM(I105:I155)</f>
        <v>71011.040000000008</v>
      </c>
      <c r="J104" s="234"/>
      <c r="K104" s="234">
        <f>SUM(K105:K155)</f>
        <v>38158.18</v>
      </c>
      <c r="L104" s="234"/>
      <c r="M104" s="234">
        <f>SUM(M105:M155)</f>
        <v>0</v>
      </c>
      <c r="N104" s="234"/>
      <c r="O104" s="234">
        <f>SUM(O105:O155)</f>
        <v>10.33</v>
      </c>
      <c r="P104" s="234"/>
      <c r="Q104" s="234">
        <f>SUM(Q105:Q155)</f>
        <v>0</v>
      </c>
      <c r="R104" s="234"/>
      <c r="S104" s="234"/>
      <c r="T104" s="234"/>
      <c r="U104" s="234"/>
      <c r="V104" s="234">
        <f>SUM(V105:V155)</f>
        <v>58.43</v>
      </c>
      <c r="W104" s="234"/>
      <c r="X104" s="234"/>
      <c r="AG104" t="s">
        <v>130</v>
      </c>
    </row>
    <row r="105" spans="1:60" outlineLevel="1" x14ac:dyDescent="0.25">
      <c r="A105" s="241">
        <v>8</v>
      </c>
      <c r="B105" s="242" t="s">
        <v>180</v>
      </c>
      <c r="C105" s="255" t="s">
        <v>181</v>
      </c>
      <c r="D105" s="243" t="s">
        <v>182</v>
      </c>
      <c r="E105" s="244">
        <v>4.2016</v>
      </c>
      <c r="F105" s="245"/>
      <c r="G105" s="246">
        <f>ROUND(E105*F105,2)</f>
        <v>0</v>
      </c>
      <c r="H105" s="229">
        <v>3052.42</v>
      </c>
      <c r="I105" s="228">
        <f>ROUND(E105*H105,2)</f>
        <v>12825.05</v>
      </c>
      <c r="J105" s="229">
        <v>2139.88</v>
      </c>
      <c r="K105" s="228">
        <f>ROUND(E105*J105,2)</f>
        <v>8990.92</v>
      </c>
      <c r="L105" s="228">
        <v>15</v>
      </c>
      <c r="M105" s="228">
        <f>G105*(1+L105/100)</f>
        <v>0</v>
      </c>
      <c r="N105" s="228">
        <v>0.65498999999999996</v>
      </c>
      <c r="O105" s="228">
        <f>ROUND(E105*N105,2)</f>
        <v>2.75</v>
      </c>
      <c r="P105" s="228">
        <v>0</v>
      </c>
      <c r="Q105" s="228">
        <f>ROUND(E105*P105,2)</f>
        <v>0</v>
      </c>
      <c r="R105" s="228"/>
      <c r="S105" s="228" t="s">
        <v>134</v>
      </c>
      <c r="T105" s="228" t="s">
        <v>135</v>
      </c>
      <c r="U105" s="228">
        <v>4.1459999999999999</v>
      </c>
      <c r="V105" s="228">
        <f>ROUND(E105*U105,2)</f>
        <v>17.420000000000002</v>
      </c>
      <c r="W105" s="228"/>
      <c r="X105" s="228" t="s">
        <v>136</v>
      </c>
      <c r="Y105" s="209"/>
      <c r="Z105" s="209"/>
      <c r="AA105" s="209"/>
      <c r="AB105" s="209"/>
      <c r="AC105" s="209"/>
      <c r="AD105" s="209"/>
      <c r="AE105" s="209"/>
      <c r="AF105" s="209"/>
      <c r="AG105" s="209" t="s">
        <v>137</v>
      </c>
      <c r="AH105" s="209"/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</row>
    <row r="106" spans="1:60" outlineLevel="1" x14ac:dyDescent="0.25">
      <c r="A106" s="226"/>
      <c r="B106" s="227"/>
      <c r="C106" s="258" t="s">
        <v>183</v>
      </c>
      <c r="D106" s="232"/>
      <c r="E106" s="233"/>
      <c r="F106" s="228"/>
      <c r="G106" s="228"/>
      <c r="H106" s="228"/>
      <c r="I106" s="228"/>
      <c r="J106" s="228"/>
      <c r="K106" s="228"/>
      <c r="L106" s="228"/>
      <c r="M106" s="228"/>
      <c r="N106" s="228"/>
      <c r="O106" s="228"/>
      <c r="P106" s="228"/>
      <c r="Q106" s="228"/>
      <c r="R106" s="228"/>
      <c r="S106" s="228"/>
      <c r="T106" s="228"/>
      <c r="U106" s="228"/>
      <c r="V106" s="228"/>
      <c r="W106" s="228"/>
      <c r="X106" s="228"/>
      <c r="Y106" s="209"/>
      <c r="Z106" s="209"/>
      <c r="AA106" s="209"/>
      <c r="AB106" s="209"/>
      <c r="AC106" s="209"/>
      <c r="AD106" s="209"/>
      <c r="AE106" s="209"/>
      <c r="AF106" s="209"/>
      <c r="AG106" s="209" t="s">
        <v>139</v>
      </c>
      <c r="AH106" s="209"/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</row>
    <row r="107" spans="1:60" outlineLevel="1" x14ac:dyDescent="0.25">
      <c r="A107" s="226"/>
      <c r="B107" s="227"/>
      <c r="C107" s="259" t="s">
        <v>184</v>
      </c>
      <c r="D107" s="232"/>
      <c r="E107" s="233">
        <v>1.36</v>
      </c>
      <c r="F107" s="228"/>
      <c r="G107" s="228"/>
      <c r="H107" s="228"/>
      <c r="I107" s="228"/>
      <c r="J107" s="228"/>
      <c r="K107" s="228"/>
      <c r="L107" s="228"/>
      <c r="M107" s="228"/>
      <c r="N107" s="228"/>
      <c r="O107" s="228"/>
      <c r="P107" s="228"/>
      <c r="Q107" s="228"/>
      <c r="R107" s="228"/>
      <c r="S107" s="228"/>
      <c r="T107" s="228"/>
      <c r="U107" s="228"/>
      <c r="V107" s="228"/>
      <c r="W107" s="228"/>
      <c r="X107" s="228"/>
      <c r="Y107" s="209"/>
      <c r="Z107" s="209"/>
      <c r="AA107" s="209"/>
      <c r="AB107" s="209"/>
      <c r="AC107" s="209"/>
      <c r="AD107" s="209"/>
      <c r="AE107" s="209"/>
      <c r="AF107" s="209"/>
      <c r="AG107" s="209" t="s">
        <v>139</v>
      </c>
      <c r="AH107" s="209">
        <v>2</v>
      </c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</row>
    <row r="108" spans="1:60" outlineLevel="1" x14ac:dyDescent="0.25">
      <c r="A108" s="226"/>
      <c r="B108" s="227"/>
      <c r="C108" s="259" t="s">
        <v>185</v>
      </c>
      <c r="D108" s="232"/>
      <c r="E108" s="233">
        <v>3.16</v>
      </c>
      <c r="F108" s="228"/>
      <c r="G108" s="228"/>
      <c r="H108" s="228"/>
      <c r="I108" s="228"/>
      <c r="J108" s="228"/>
      <c r="K108" s="228"/>
      <c r="L108" s="228"/>
      <c r="M108" s="228"/>
      <c r="N108" s="228"/>
      <c r="O108" s="228"/>
      <c r="P108" s="228"/>
      <c r="Q108" s="228"/>
      <c r="R108" s="228"/>
      <c r="S108" s="228"/>
      <c r="T108" s="228"/>
      <c r="U108" s="228"/>
      <c r="V108" s="228"/>
      <c r="W108" s="228"/>
      <c r="X108" s="228"/>
      <c r="Y108" s="209"/>
      <c r="Z108" s="209"/>
      <c r="AA108" s="209"/>
      <c r="AB108" s="209"/>
      <c r="AC108" s="209"/>
      <c r="AD108" s="209"/>
      <c r="AE108" s="209"/>
      <c r="AF108" s="209"/>
      <c r="AG108" s="209" t="s">
        <v>139</v>
      </c>
      <c r="AH108" s="209">
        <v>2</v>
      </c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</row>
    <row r="109" spans="1:60" outlineLevel="1" x14ac:dyDescent="0.25">
      <c r="A109" s="226"/>
      <c r="B109" s="227"/>
      <c r="C109" s="259" t="s">
        <v>186</v>
      </c>
      <c r="D109" s="232"/>
      <c r="E109" s="233">
        <v>14.78</v>
      </c>
      <c r="F109" s="228"/>
      <c r="G109" s="228"/>
      <c r="H109" s="228"/>
      <c r="I109" s="228"/>
      <c r="J109" s="228"/>
      <c r="K109" s="228"/>
      <c r="L109" s="228"/>
      <c r="M109" s="228"/>
      <c r="N109" s="228"/>
      <c r="O109" s="228"/>
      <c r="P109" s="228"/>
      <c r="Q109" s="228"/>
      <c r="R109" s="228"/>
      <c r="S109" s="228"/>
      <c r="T109" s="228"/>
      <c r="U109" s="228"/>
      <c r="V109" s="228"/>
      <c r="W109" s="228"/>
      <c r="X109" s="228"/>
      <c r="Y109" s="209"/>
      <c r="Z109" s="209"/>
      <c r="AA109" s="209"/>
      <c r="AB109" s="209"/>
      <c r="AC109" s="209"/>
      <c r="AD109" s="209"/>
      <c r="AE109" s="209"/>
      <c r="AF109" s="209"/>
      <c r="AG109" s="209" t="s">
        <v>139</v>
      </c>
      <c r="AH109" s="209">
        <v>2</v>
      </c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</row>
    <row r="110" spans="1:60" outlineLevel="1" x14ac:dyDescent="0.25">
      <c r="A110" s="226"/>
      <c r="B110" s="227"/>
      <c r="C110" s="259" t="s">
        <v>187</v>
      </c>
      <c r="D110" s="232"/>
      <c r="E110" s="233">
        <v>20.62</v>
      </c>
      <c r="F110" s="228"/>
      <c r="G110" s="228"/>
      <c r="H110" s="228"/>
      <c r="I110" s="228"/>
      <c r="J110" s="228"/>
      <c r="K110" s="228"/>
      <c r="L110" s="228"/>
      <c r="M110" s="228"/>
      <c r="N110" s="228"/>
      <c r="O110" s="228"/>
      <c r="P110" s="228"/>
      <c r="Q110" s="228"/>
      <c r="R110" s="228"/>
      <c r="S110" s="228"/>
      <c r="T110" s="228"/>
      <c r="U110" s="228"/>
      <c r="V110" s="228"/>
      <c r="W110" s="228"/>
      <c r="X110" s="228"/>
      <c r="Y110" s="209"/>
      <c r="Z110" s="209"/>
      <c r="AA110" s="209"/>
      <c r="AB110" s="209"/>
      <c r="AC110" s="209"/>
      <c r="AD110" s="209"/>
      <c r="AE110" s="209"/>
      <c r="AF110" s="209"/>
      <c r="AG110" s="209" t="s">
        <v>139</v>
      </c>
      <c r="AH110" s="209">
        <v>2</v>
      </c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09"/>
      <c r="AU110" s="209"/>
      <c r="AV110" s="209"/>
      <c r="AW110" s="209"/>
      <c r="AX110" s="209"/>
      <c r="AY110" s="209"/>
      <c r="AZ110" s="209"/>
      <c r="BA110" s="209"/>
      <c r="BB110" s="209"/>
      <c r="BC110" s="209"/>
      <c r="BD110" s="209"/>
      <c r="BE110" s="209"/>
      <c r="BF110" s="209"/>
      <c r="BG110" s="209"/>
      <c r="BH110" s="209"/>
    </row>
    <row r="111" spans="1:60" outlineLevel="1" x14ac:dyDescent="0.25">
      <c r="A111" s="226"/>
      <c r="B111" s="227"/>
      <c r="C111" s="259" t="s">
        <v>188</v>
      </c>
      <c r="D111" s="232"/>
      <c r="E111" s="233">
        <v>12.6</v>
      </c>
      <c r="F111" s="228"/>
      <c r="G111" s="228"/>
      <c r="H111" s="228"/>
      <c r="I111" s="228"/>
      <c r="J111" s="228"/>
      <c r="K111" s="228"/>
      <c r="L111" s="228"/>
      <c r="M111" s="228"/>
      <c r="N111" s="228"/>
      <c r="O111" s="228"/>
      <c r="P111" s="228"/>
      <c r="Q111" s="228"/>
      <c r="R111" s="228"/>
      <c r="S111" s="228"/>
      <c r="T111" s="228"/>
      <c r="U111" s="228"/>
      <c r="V111" s="228"/>
      <c r="W111" s="228"/>
      <c r="X111" s="228"/>
      <c r="Y111" s="209"/>
      <c r="Z111" s="209"/>
      <c r="AA111" s="209"/>
      <c r="AB111" s="209"/>
      <c r="AC111" s="209"/>
      <c r="AD111" s="209"/>
      <c r="AE111" s="209"/>
      <c r="AF111" s="209"/>
      <c r="AG111" s="209" t="s">
        <v>139</v>
      </c>
      <c r="AH111" s="209">
        <v>2</v>
      </c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09"/>
      <c r="BC111" s="209"/>
      <c r="BD111" s="209"/>
      <c r="BE111" s="209"/>
      <c r="BF111" s="209"/>
      <c r="BG111" s="209"/>
      <c r="BH111" s="209"/>
    </row>
    <row r="112" spans="1:60" outlineLevel="1" x14ac:dyDescent="0.25">
      <c r="A112" s="226"/>
      <c r="B112" s="227"/>
      <c r="C112" s="258" t="s">
        <v>189</v>
      </c>
      <c r="D112" s="232"/>
      <c r="E112" s="233"/>
      <c r="F112" s="228"/>
      <c r="G112" s="228"/>
      <c r="H112" s="228"/>
      <c r="I112" s="228"/>
      <c r="J112" s="228"/>
      <c r="K112" s="228"/>
      <c r="L112" s="228"/>
      <c r="M112" s="228"/>
      <c r="N112" s="228"/>
      <c r="O112" s="228"/>
      <c r="P112" s="228"/>
      <c r="Q112" s="228"/>
      <c r="R112" s="228"/>
      <c r="S112" s="228"/>
      <c r="T112" s="228"/>
      <c r="U112" s="228"/>
      <c r="V112" s="228"/>
      <c r="W112" s="228"/>
      <c r="X112" s="228"/>
      <c r="Y112" s="209"/>
      <c r="Z112" s="209"/>
      <c r="AA112" s="209"/>
      <c r="AB112" s="209"/>
      <c r="AC112" s="209"/>
      <c r="AD112" s="209"/>
      <c r="AE112" s="209"/>
      <c r="AF112" s="209"/>
      <c r="AG112" s="209" t="s">
        <v>139</v>
      </c>
      <c r="AH112" s="209"/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09"/>
      <c r="BF112" s="209"/>
      <c r="BG112" s="209"/>
      <c r="BH112" s="209"/>
    </row>
    <row r="113" spans="1:60" outlineLevel="1" x14ac:dyDescent="0.25">
      <c r="A113" s="226"/>
      <c r="B113" s="227"/>
      <c r="C113" s="256" t="s">
        <v>190</v>
      </c>
      <c r="D113" s="230"/>
      <c r="E113" s="231">
        <v>4.2016</v>
      </c>
      <c r="F113" s="228"/>
      <c r="G113" s="228"/>
      <c r="H113" s="228"/>
      <c r="I113" s="228"/>
      <c r="J113" s="228"/>
      <c r="K113" s="228"/>
      <c r="L113" s="228"/>
      <c r="M113" s="228"/>
      <c r="N113" s="228"/>
      <c r="O113" s="228"/>
      <c r="P113" s="228"/>
      <c r="Q113" s="228"/>
      <c r="R113" s="228"/>
      <c r="S113" s="228"/>
      <c r="T113" s="228"/>
      <c r="U113" s="228"/>
      <c r="V113" s="228"/>
      <c r="W113" s="228"/>
      <c r="X113" s="228"/>
      <c r="Y113" s="209"/>
      <c r="Z113" s="209"/>
      <c r="AA113" s="209"/>
      <c r="AB113" s="209"/>
      <c r="AC113" s="209"/>
      <c r="AD113" s="209"/>
      <c r="AE113" s="209"/>
      <c r="AF113" s="209"/>
      <c r="AG113" s="209" t="s">
        <v>139</v>
      </c>
      <c r="AH113" s="209">
        <v>0</v>
      </c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09"/>
      <c r="BF113" s="209"/>
      <c r="BG113" s="209"/>
      <c r="BH113" s="209"/>
    </row>
    <row r="114" spans="1:60" outlineLevel="1" x14ac:dyDescent="0.25">
      <c r="A114" s="241">
        <v>9</v>
      </c>
      <c r="B114" s="242" t="s">
        <v>191</v>
      </c>
      <c r="C114" s="255" t="s">
        <v>192</v>
      </c>
      <c r="D114" s="243" t="s">
        <v>193</v>
      </c>
      <c r="E114" s="244">
        <v>0.20688000000000001</v>
      </c>
      <c r="F114" s="245"/>
      <c r="G114" s="246">
        <f>ROUND(E114*F114,2)</f>
        <v>0</v>
      </c>
      <c r="H114" s="229">
        <v>60849.98</v>
      </c>
      <c r="I114" s="228">
        <f>ROUND(E114*H114,2)</f>
        <v>12588.64</v>
      </c>
      <c r="J114" s="229">
        <v>9012.52</v>
      </c>
      <c r="K114" s="228">
        <f>ROUND(E114*J114,2)</f>
        <v>1864.51</v>
      </c>
      <c r="L114" s="228">
        <v>15</v>
      </c>
      <c r="M114" s="228">
        <f>G114*(1+L114/100)</f>
        <v>0</v>
      </c>
      <c r="N114" s="228">
        <v>1.0662499999999999</v>
      </c>
      <c r="O114" s="228">
        <f>ROUND(E114*N114,2)</f>
        <v>0.22</v>
      </c>
      <c r="P114" s="228">
        <v>0</v>
      </c>
      <c r="Q114" s="228">
        <f>ROUND(E114*P114,2)</f>
        <v>0</v>
      </c>
      <c r="R114" s="228"/>
      <c r="S114" s="228" t="s">
        <v>134</v>
      </c>
      <c r="T114" s="228" t="s">
        <v>135</v>
      </c>
      <c r="U114" s="228">
        <v>15.231</v>
      </c>
      <c r="V114" s="228">
        <f>ROUND(E114*U114,2)</f>
        <v>3.15</v>
      </c>
      <c r="W114" s="228"/>
      <c r="X114" s="228" t="s">
        <v>136</v>
      </c>
      <c r="Y114" s="209"/>
      <c r="Z114" s="209"/>
      <c r="AA114" s="209"/>
      <c r="AB114" s="209"/>
      <c r="AC114" s="209"/>
      <c r="AD114" s="209"/>
      <c r="AE114" s="209"/>
      <c r="AF114" s="209"/>
      <c r="AG114" s="209" t="s">
        <v>137</v>
      </c>
      <c r="AH114" s="209"/>
      <c r="AI114" s="209"/>
      <c r="AJ114" s="209"/>
      <c r="AK114" s="209"/>
      <c r="AL114" s="209"/>
      <c r="AM114" s="209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09"/>
      <c r="BF114" s="209"/>
      <c r="BG114" s="209"/>
      <c r="BH114" s="209"/>
    </row>
    <row r="115" spans="1:60" outlineLevel="1" x14ac:dyDescent="0.25">
      <c r="A115" s="226"/>
      <c r="B115" s="227"/>
      <c r="C115" s="258" t="s">
        <v>183</v>
      </c>
      <c r="D115" s="232"/>
      <c r="E115" s="233"/>
      <c r="F115" s="228"/>
      <c r="G115" s="228"/>
      <c r="H115" s="228"/>
      <c r="I115" s="228"/>
      <c r="J115" s="228"/>
      <c r="K115" s="228"/>
      <c r="L115" s="228"/>
      <c r="M115" s="228"/>
      <c r="N115" s="228"/>
      <c r="O115" s="228"/>
      <c r="P115" s="228"/>
      <c r="Q115" s="228"/>
      <c r="R115" s="228"/>
      <c r="S115" s="228"/>
      <c r="T115" s="228"/>
      <c r="U115" s="228"/>
      <c r="V115" s="228"/>
      <c r="W115" s="228"/>
      <c r="X115" s="228"/>
      <c r="Y115" s="209"/>
      <c r="Z115" s="209"/>
      <c r="AA115" s="209"/>
      <c r="AB115" s="209"/>
      <c r="AC115" s="209"/>
      <c r="AD115" s="209"/>
      <c r="AE115" s="209"/>
      <c r="AF115" s="209"/>
      <c r="AG115" s="209" t="s">
        <v>139</v>
      </c>
      <c r="AH115" s="209"/>
      <c r="AI115" s="209"/>
      <c r="AJ115" s="209"/>
      <c r="AK115" s="209"/>
      <c r="AL115" s="209"/>
      <c r="AM115" s="209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09"/>
      <c r="BF115" s="209"/>
      <c r="BG115" s="209"/>
      <c r="BH115" s="209"/>
    </row>
    <row r="116" spans="1:60" outlineLevel="1" x14ac:dyDescent="0.25">
      <c r="A116" s="226"/>
      <c r="B116" s="227"/>
      <c r="C116" s="259" t="s">
        <v>184</v>
      </c>
      <c r="D116" s="232"/>
      <c r="E116" s="233">
        <v>1.36</v>
      </c>
      <c r="F116" s="228"/>
      <c r="G116" s="228"/>
      <c r="H116" s="228"/>
      <c r="I116" s="228"/>
      <c r="J116" s="228"/>
      <c r="K116" s="228"/>
      <c r="L116" s="228"/>
      <c r="M116" s="228"/>
      <c r="N116" s="228"/>
      <c r="O116" s="228"/>
      <c r="P116" s="228"/>
      <c r="Q116" s="228"/>
      <c r="R116" s="228"/>
      <c r="S116" s="228"/>
      <c r="T116" s="228"/>
      <c r="U116" s="228"/>
      <c r="V116" s="228"/>
      <c r="W116" s="228"/>
      <c r="X116" s="228"/>
      <c r="Y116" s="209"/>
      <c r="Z116" s="209"/>
      <c r="AA116" s="209"/>
      <c r="AB116" s="209"/>
      <c r="AC116" s="209"/>
      <c r="AD116" s="209"/>
      <c r="AE116" s="209"/>
      <c r="AF116" s="209"/>
      <c r="AG116" s="209" t="s">
        <v>139</v>
      </c>
      <c r="AH116" s="209">
        <v>2</v>
      </c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09"/>
      <c r="BF116" s="209"/>
      <c r="BG116" s="209"/>
      <c r="BH116" s="209"/>
    </row>
    <row r="117" spans="1:60" outlineLevel="1" x14ac:dyDescent="0.25">
      <c r="A117" s="226"/>
      <c r="B117" s="227"/>
      <c r="C117" s="259" t="s">
        <v>185</v>
      </c>
      <c r="D117" s="232"/>
      <c r="E117" s="233">
        <v>3.16</v>
      </c>
      <c r="F117" s="228"/>
      <c r="G117" s="228"/>
      <c r="H117" s="228"/>
      <c r="I117" s="228"/>
      <c r="J117" s="228"/>
      <c r="K117" s="228"/>
      <c r="L117" s="228"/>
      <c r="M117" s="228"/>
      <c r="N117" s="228"/>
      <c r="O117" s="228"/>
      <c r="P117" s="228"/>
      <c r="Q117" s="228"/>
      <c r="R117" s="228"/>
      <c r="S117" s="228"/>
      <c r="T117" s="228"/>
      <c r="U117" s="228"/>
      <c r="V117" s="228"/>
      <c r="W117" s="228"/>
      <c r="X117" s="228"/>
      <c r="Y117" s="209"/>
      <c r="Z117" s="209"/>
      <c r="AA117" s="209"/>
      <c r="AB117" s="209"/>
      <c r="AC117" s="209"/>
      <c r="AD117" s="209"/>
      <c r="AE117" s="209"/>
      <c r="AF117" s="209"/>
      <c r="AG117" s="209" t="s">
        <v>139</v>
      </c>
      <c r="AH117" s="209">
        <v>2</v>
      </c>
      <c r="AI117" s="209"/>
      <c r="AJ117" s="209"/>
      <c r="AK117" s="209"/>
      <c r="AL117" s="209"/>
      <c r="AM117" s="209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09"/>
      <c r="BF117" s="209"/>
      <c r="BG117" s="209"/>
      <c r="BH117" s="209"/>
    </row>
    <row r="118" spans="1:60" outlineLevel="1" x14ac:dyDescent="0.25">
      <c r="A118" s="226"/>
      <c r="B118" s="227"/>
      <c r="C118" s="259" t="s">
        <v>186</v>
      </c>
      <c r="D118" s="232"/>
      <c r="E118" s="233">
        <v>14.78</v>
      </c>
      <c r="F118" s="228"/>
      <c r="G118" s="228"/>
      <c r="H118" s="228"/>
      <c r="I118" s="228"/>
      <c r="J118" s="228"/>
      <c r="K118" s="228"/>
      <c r="L118" s="228"/>
      <c r="M118" s="228"/>
      <c r="N118" s="228"/>
      <c r="O118" s="228"/>
      <c r="P118" s="228"/>
      <c r="Q118" s="228"/>
      <c r="R118" s="228"/>
      <c r="S118" s="228"/>
      <c r="T118" s="228"/>
      <c r="U118" s="228"/>
      <c r="V118" s="228"/>
      <c r="W118" s="228"/>
      <c r="X118" s="228"/>
      <c r="Y118" s="209"/>
      <c r="Z118" s="209"/>
      <c r="AA118" s="209"/>
      <c r="AB118" s="209"/>
      <c r="AC118" s="209"/>
      <c r="AD118" s="209"/>
      <c r="AE118" s="209"/>
      <c r="AF118" s="209"/>
      <c r="AG118" s="209" t="s">
        <v>139</v>
      </c>
      <c r="AH118" s="209">
        <v>2</v>
      </c>
      <c r="AI118" s="209"/>
      <c r="AJ118" s="209"/>
      <c r="AK118" s="209"/>
      <c r="AL118" s="209"/>
      <c r="AM118" s="209"/>
      <c r="AN118" s="209"/>
      <c r="AO118" s="209"/>
      <c r="AP118" s="209"/>
      <c r="AQ118" s="209"/>
      <c r="AR118" s="209"/>
      <c r="AS118" s="209"/>
      <c r="AT118" s="209"/>
      <c r="AU118" s="209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09"/>
      <c r="BF118" s="209"/>
      <c r="BG118" s="209"/>
      <c r="BH118" s="209"/>
    </row>
    <row r="119" spans="1:60" outlineLevel="1" x14ac:dyDescent="0.25">
      <c r="A119" s="226"/>
      <c r="B119" s="227"/>
      <c r="C119" s="259" t="s">
        <v>187</v>
      </c>
      <c r="D119" s="232"/>
      <c r="E119" s="233">
        <v>20.62</v>
      </c>
      <c r="F119" s="228"/>
      <c r="G119" s="228"/>
      <c r="H119" s="228"/>
      <c r="I119" s="228"/>
      <c r="J119" s="228"/>
      <c r="K119" s="228"/>
      <c r="L119" s="228"/>
      <c r="M119" s="228"/>
      <c r="N119" s="228"/>
      <c r="O119" s="228"/>
      <c r="P119" s="228"/>
      <c r="Q119" s="228"/>
      <c r="R119" s="228"/>
      <c r="S119" s="228"/>
      <c r="T119" s="228"/>
      <c r="U119" s="228"/>
      <c r="V119" s="228"/>
      <c r="W119" s="228"/>
      <c r="X119" s="228"/>
      <c r="Y119" s="209"/>
      <c r="Z119" s="209"/>
      <c r="AA119" s="209"/>
      <c r="AB119" s="209"/>
      <c r="AC119" s="209"/>
      <c r="AD119" s="209"/>
      <c r="AE119" s="209"/>
      <c r="AF119" s="209"/>
      <c r="AG119" s="209" t="s">
        <v>139</v>
      </c>
      <c r="AH119" s="209">
        <v>2</v>
      </c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209"/>
      <c r="AT119" s="209"/>
      <c r="AU119" s="209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09"/>
      <c r="BF119" s="209"/>
      <c r="BG119" s="209"/>
      <c r="BH119" s="209"/>
    </row>
    <row r="120" spans="1:60" outlineLevel="1" x14ac:dyDescent="0.25">
      <c r="A120" s="226"/>
      <c r="B120" s="227"/>
      <c r="C120" s="259" t="s">
        <v>188</v>
      </c>
      <c r="D120" s="232"/>
      <c r="E120" s="233">
        <v>12.6</v>
      </c>
      <c r="F120" s="228"/>
      <c r="G120" s="228"/>
      <c r="H120" s="228"/>
      <c r="I120" s="228"/>
      <c r="J120" s="228"/>
      <c r="K120" s="228"/>
      <c r="L120" s="228"/>
      <c r="M120" s="228"/>
      <c r="N120" s="228"/>
      <c r="O120" s="228"/>
      <c r="P120" s="228"/>
      <c r="Q120" s="228"/>
      <c r="R120" s="228"/>
      <c r="S120" s="228"/>
      <c r="T120" s="228"/>
      <c r="U120" s="228"/>
      <c r="V120" s="228"/>
      <c r="W120" s="228"/>
      <c r="X120" s="228"/>
      <c r="Y120" s="209"/>
      <c r="Z120" s="209"/>
      <c r="AA120" s="209"/>
      <c r="AB120" s="209"/>
      <c r="AC120" s="209"/>
      <c r="AD120" s="209"/>
      <c r="AE120" s="209"/>
      <c r="AF120" s="209"/>
      <c r="AG120" s="209" t="s">
        <v>139</v>
      </c>
      <c r="AH120" s="209">
        <v>2</v>
      </c>
      <c r="AI120" s="209"/>
      <c r="AJ120" s="209"/>
      <c r="AK120" s="209"/>
      <c r="AL120" s="209"/>
      <c r="AM120" s="209"/>
      <c r="AN120" s="209"/>
      <c r="AO120" s="209"/>
      <c r="AP120" s="209"/>
      <c r="AQ120" s="209"/>
      <c r="AR120" s="209"/>
      <c r="AS120" s="209"/>
      <c r="AT120" s="209"/>
      <c r="AU120" s="209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09"/>
      <c r="BF120" s="209"/>
      <c r="BG120" s="209"/>
      <c r="BH120" s="209"/>
    </row>
    <row r="121" spans="1:60" outlineLevel="1" x14ac:dyDescent="0.25">
      <c r="A121" s="226"/>
      <c r="B121" s="227"/>
      <c r="C121" s="258" t="s">
        <v>189</v>
      </c>
      <c r="D121" s="232"/>
      <c r="E121" s="233"/>
      <c r="F121" s="228"/>
      <c r="G121" s="228"/>
      <c r="H121" s="228"/>
      <c r="I121" s="228"/>
      <c r="J121" s="228"/>
      <c r="K121" s="228"/>
      <c r="L121" s="228"/>
      <c r="M121" s="228"/>
      <c r="N121" s="228"/>
      <c r="O121" s="228"/>
      <c r="P121" s="228"/>
      <c r="Q121" s="228"/>
      <c r="R121" s="228"/>
      <c r="S121" s="228"/>
      <c r="T121" s="228"/>
      <c r="U121" s="228"/>
      <c r="V121" s="228"/>
      <c r="W121" s="228"/>
      <c r="X121" s="228"/>
      <c r="Y121" s="209"/>
      <c r="Z121" s="209"/>
      <c r="AA121" s="209"/>
      <c r="AB121" s="209"/>
      <c r="AC121" s="209"/>
      <c r="AD121" s="209"/>
      <c r="AE121" s="209"/>
      <c r="AF121" s="209"/>
      <c r="AG121" s="209" t="s">
        <v>139</v>
      </c>
      <c r="AH121" s="209"/>
      <c r="AI121" s="209"/>
      <c r="AJ121" s="209"/>
      <c r="AK121" s="209"/>
      <c r="AL121" s="209"/>
      <c r="AM121" s="209"/>
      <c r="AN121" s="209"/>
      <c r="AO121" s="209"/>
      <c r="AP121" s="209"/>
      <c r="AQ121" s="209"/>
      <c r="AR121" s="209"/>
      <c r="AS121" s="209"/>
      <c r="AT121" s="209"/>
      <c r="AU121" s="209"/>
      <c r="AV121" s="209"/>
      <c r="AW121" s="209"/>
      <c r="AX121" s="209"/>
      <c r="AY121" s="209"/>
      <c r="AZ121" s="209"/>
      <c r="BA121" s="209"/>
      <c r="BB121" s="209"/>
      <c r="BC121" s="209"/>
      <c r="BD121" s="209"/>
      <c r="BE121" s="209"/>
      <c r="BF121" s="209"/>
      <c r="BG121" s="209"/>
      <c r="BH121" s="209"/>
    </row>
    <row r="122" spans="1:60" outlineLevel="1" x14ac:dyDescent="0.25">
      <c r="A122" s="226"/>
      <c r="B122" s="227"/>
      <c r="C122" s="256" t="s">
        <v>194</v>
      </c>
      <c r="D122" s="230"/>
      <c r="E122" s="231">
        <v>0.20688000000000001</v>
      </c>
      <c r="F122" s="228"/>
      <c r="G122" s="228"/>
      <c r="H122" s="228"/>
      <c r="I122" s="228"/>
      <c r="J122" s="228"/>
      <c r="K122" s="228"/>
      <c r="L122" s="228"/>
      <c r="M122" s="228"/>
      <c r="N122" s="228"/>
      <c r="O122" s="228"/>
      <c r="P122" s="228"/>
      <c r="Q122" s="228"/>
      <c r="R122" s="228"/>
      <c r="S122" s="228"/>
      <c r="T122" s="228"/>
      <c r="U122" s="228"/>
      <c r="V122" s="228"/>
      <c r="W122" s="228"/>
      <c r="X122" s="228"/>
      <c r="Y122" s="209"/>
      <c r="Z122" s="209"/>
      <c r="AA122" s="209"/>
      <c r="AB122" s="209"/>
      <c r="AC122" s="209"/>
      <c r="AD122" s="209"/>
      <c r="AE122" s="209"/>
      <c r="AF122" s="209"/>
      <c r="AG122" s="209" t="s">
        <v>139</v>
      </c>
      <c r="AH122" s="209">
        <v>0</v>
      </c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</row>
    <row r="123" spans="1:60" ht="20.399999999999999" outlineLevel="1" x14ac:dyDescent="0.25">
      <c r="A123" s="241">
        <v>10</v>
      </c>
      <c r="B123" s="242" t="s">
        <v>195</v>
      </c>
      <c r="C123" s="255" t="s">
        <v>196</v>
      </c>
      <c r="D123" s="243" t="s">
        <v>133</v>
      </c>
      <c r="E123" s="244">
        <v>56.22</v>
      </c>
      <c r="F123" s="245"/>
      <c r="G123" s="246">
        <f>ROUND(E123*F123,2)</f>
        <v>0</v>
      </c>
      <c r="H123" s="229">
        <v>503.06</v>
      </c>
      <c r="I123" s="228">
        <f>ROUND(E123*H123,2)</f>
        <v>28282.03</v>
      </c>
      <c r="J123" s="229">
        <v>222.64</v>
      </c>
      <c r="K123" s="228">
        <f>ROUND(E123*J123,2)</f>
        <v>12516.82</v>
      </c>
      <c r="L123" s="228">
        <v>15</v>
      </c>
      <c r="M123" s="228">
        <f>G123*(1+L123/100)</f>
        <v>0</v>
      </c>
      <c r="N123" s="228">
        <v>2.699E-2</v>
      </c>
      <c r="O123" s="228">
        <f>ROUND(E123*N123,2)</f>
        <v>1.52</v>
      </c>
      <c r="P123" s="228">
        <v>0</v>
      </c>
      <c r="Q123" s="228">
        <f>ROUND(E123*P123,2)</f>
        <v>0</v>
      </c>
      <c r="R123" s="228"/>
      <c r="S123" s="228" t="s">
        <v>134</v>
      </c>
      <c r="T123" s="228" t="s">
        <v>135</v>
      </c>
      <c r="U123" s="228">
        <v>0.38750000000000001</v>
      </c>
      <c r="V123" s="228">
        <f>ROUND(E123*U123,2)</f>
        <v>21.79</v>
      </c>
      <c r="W123" s="228"/>
      <c r="X123" s="228" t="s">
        <v>136</v>
      </c>
      <c r="Y123" s="209"/>
      <c r="Z123" s="209"/>
      <c r="AA123" s="209"/>
      <c r="AB123" s="209"/>
      <c r="AC123" s="209"/>
      <c r="AD123" s="209"/>
      <c r="AE123" s="209"/>
      <c r="AF123" s="209"/>
      <c r="AG123" s="209" t="s">
        <v>137</v>
      </c>
      <c r="AH123" s="209"/>
      <c r="AI123" s="209"/>
      <c r="AJ123" s="209"/>
      <c r="AK123" s="209"/>
      <c r="AL123" s="209"/>
      <c r="AM123" s="209"/>
      <c r="AN123" s="209"/>
      <c r="AO123" s="209"/>
      <c r="AP123" s="209"/>
      <c r="AQ123" s="209"/>
      <c r="AR123" s="209"/>
      <c r="AS123" s="209"/>
      <c r="AT123" s="209"/>
      <c r="AU123" s="209"/>
      <c r="AV123" s="209"/>
      <c r="AW123" s="209"/>
      <c r="AX123" s="209"/>
      <c r="AY123" s="209"/>
      <c r="AZ123" s="209"/>
      <c r="BA123" s="209"/>
      <c r="BB123" s="209"/>
      <c r="BC123" s="209"/>
      <c r="BD123" s="209"/>
      <c r="BE123" s="209"/>
      <c r="BF123" s="209"/>
      <c r="BG123" s="209"/>
      <c r="BH123" s="209"/>
    </row>
    <row r="124" spans="1:60" outlineLevel="1" x14ac:dyDescent="0.25">
      <c r="A124" s="226"/>
      <c r="B124" s="227"/>
      <c r="C124" s="256" t="s">
        <v>164</v>
      </c>
      <c r="D124" s="230"/>
      <c r="E124" s="231">
        <v>3.7</v>
      </c>
      <c r="F124" s="228"/>
      <c r="G124" s="228"/>
      <c r="H124" s="228"/>
      <c r="I124" s="228"/>
      <c r="J124" s="228"/>
      <c r="K124" s="228"/>
      <c r="L124" s="228"/>
      <c r="M124" s="228"/>
      <c r="N124" s="228"/>
      <c r="O124" s="228"/>
      <c r="P124" s="228"/>
      <c r="Q124" s="228"/>
      <c r="R124" s="228"/>
      <c r="S124" s="228"/>
      <c r="T124" s="228"/>
      <c r="U124" s="228"/>
      <c r="V124" s="228"/>
      <c r="W124" s="228"/>
      <c r="X124" s="228"/>
      <c r="Y124" s="209"/>
      <c r="Z124" s="209"/>
      <c r="AA124" s="209"/>
      <c r="AB124" s="209"/>
      <c r="AC124" s="209"/>
      <c r="AD124" s="209"/>
      <c r="AE124" s="209"/>
      <c r="AF124" s="209"/>
      <c r="AG124" s="209" t="s">
        <v>139</v>
      </c>
      <c r="AH124" s="209">
        <v>0</v>
      </c>
      <c r="AI124" s="209"/>
      <c r="AJ124" s="209"/>
      <c r="AK124" s="209"/>
      <c r="AL124" s="209"/>
      <c r="AM124" s="209"/>
      <c r="AN124" s="209"/>
      <c r="AO124" s="209"/>
      <c r="AP124" s="209"/>
      <c r="AQ124" s="209"/>
      <c r="AR124" s="209"/>
      <c r="AS124" s="209"/>
      <c r="AT124" s="209"/>
      <c r="AU124" s="209"/>
      <c r="AV124" s="209"/>
      <c r="AW124" s="209"/>
      <c r="AX124" s="209"/>
      <c r="AY124" s="209"/>
      <c r="AZ124" s="209"/>
      <c r="BA124" s="209"/>
      <c r="BB124" s="209"/>
      <c r="BC124" s="209"/>
      <c r="BD124" s="209"/>
      <c r="BE124" s="209"/>
      <c r="BF124" s="209"/>
      <c r="BG124" s="209"/>
      <c r="BH124" s="209"/>
    </row>
    <row r="125" spans="1:60" outlineLevel="1" x14ac:dyDescent="0.25">
      <c r="A125" s="226"/>
      <c r="B125" s="227"/>
      <c r="C125" s="256" t="s">
        <v>165</v>
      </c>
      <c r="D125" s="230"/>
      <c r="E125" s="231">
        <v>1.36</v>
      </c>
      <c r="F125" s="228"/>
      <c r="G125" s="228"/>
      <c r="H125" s="228"/>
      <c r="I125" s="228"/>
      <c r="J125" s="228"/>
      <c r="K125" s="228"/>
      <c r="L125" s="228"/>
      <c r="M125" s="228"/>
      <c r="N125" s="228"/>
      <c r="O125" s="228"/>
      <c r="P125" s="228"/>
      <c r="Q125" s="228"/>
      <c r="R125" s="228"/>
      <c r="S125" s="228"/>
      <c r="T125" s="228"/>
      <c r="U125" s="228"/>
      <c r="V125" s="228"/>
      <c r="W125" s="228"/>
      <c r="X125" s="228"/>
      <c r="Y125" s="209"/>
      <c r="Z125" s="209"/>
      <c r="AA125" s="209"/>
      <c r="AB125" s="209"/>
      <c r="AC125" s="209"/>
      <c r="AD125" s="209"/>
      <c r="AE125" s="209"/>
      <c r="AF125" s="209"/>
      <c r="AG125" s="209" t="s">
        <v>139</v>
      </c>
      <c r="AH125" s="209">
        <v>0</v>
      </c>
      <c r="AI125" s="209"/>
      <c r="AJ125" s="209"/>
      <c r="AK125" s="209"/>
      <c r="AL125" s="209"/>
      <c r="AM125" s="209"/>
      <c r="AN125" s="209"/>
      <c r="AO125" s="209"/>
      <c r="AP125" s="209"/>
      <c r="AQ125" s="209"/>
      <c r="AR125" s="209"/>
      <c r="AS125" s="209"/>
      <c r="AT125" s="209"/>
      <c r="AU125" s="209"/>
      <c r="AV125" s="209"/>
      <c r="AW125" s="209"/>
      <c r="AX125" s="209"/>
      <c r="AY125" s="209"/>
      <c r="AZ125" s="209"/>
      <c r="BA125" s="209"/>
      <c r="BB125" s="209"/>
      <c r="BC125" s="209"/>
      <c r="BD125" s="209"/>
      <c r="BE125" s="209"/>
      <c r="BF125" s="209"/>
      <c r="BG125" s="209"/>
      <c r="BH125" s="209"/>
    </row>
    <row r="126" spans="1:60" outlineLevel="1" x14ac:dyDescent="0.25">
      <c r="A126" s="226"/>
      <c r="B126" s="227"/>
      <c r="C126" s="256" t="s">
        <v>166</v>
      </c>
      <c r="D126" s="230"/>
      <c r="E126" s="231">
        <v>3.16</v>
      </c>
      <c r="F126" s="228"/>
      <c r="G126" s="228"/>
      <c r="H126" s="228"/>
      <c r="I126" s="228"/>
      <c r="J126" s="228"/>
      <c r="K126" s="228"/>
      <c r="L126" s="228"/>
      <c r="M126" s="228"/>
      <c r="N126" s="228"/>
      <c r="O126" s="228"/>
      <c r="P126" s="228"/>
      <c r="Q126" s="228"/>
      <c r="R126" s="228"/>
      <c r="S126" s="228"/>
      <c r="T126" s="228"/>
      <c r="U126" s="228"/>
      <c r="V126" s="228"/>
      <c r="W126" s="228"/>
      <c r="X126" s="228"/>
      <c r="Y126" s="209"/>
      <c r="Z126" s="209"/>
      <c r="AA126" s="209"/>
      <c r="AB126" s="209"/>
      <c r="AC126" s="209"/>
      <c r="AD126" s="209"/>
      <c r="AE126" s="209"/>
      <c r="AF126" s="209"/>
      <c r="AG126" s="209" t="s">
        <v>139</v>
      </c>
      <c r="AH126" s="209">
        <v>0</v>
      </c>
      <c r="AI126" s="209"/>
      <c r="AJ126" s="209"/>
      <c r="AK126" s="209"/>
      <c r="AL126" s="209"/>
      <c r="AM126" s="209"/>
      <c r="AN126" s="209"/>
      <c r="AO126" s="209"/>
      <c r="AP126" s="209"/>
      <c r="AQ126" s="209"/>
      <c r="AR126" s="209"/>
      <c r="AS126" s="209"/>
      <c r="AT126" s="209"/>
      <c r="AU126" s="209"/>
      <c r="AV126" s="209"/>
      <c r="AW126" s="209"/>
      <c r="AX126" s="209"/>
      <c r="AY126" s="209"/>
      <c r="AZ126" s="209"/>
      <c r="BA126" s="209"/>
      <c r="BB126" s="209"/>
      <c r="BC126" s="209"/>
      <c r="BD126" s="209"/>
      <c r="BE126" s="209"/>
      <c r="BF126" s="209"/>
      <c r="BG126" s="209"/>
      <c r="BH126" s="209"/>
    </row>
    <row r="127" spans="1:60" outlineLevel="1" x14ac:dyDescent="0.25">
      <c r="A127" s="226"/>
      <c r="B127" s="227"/>
      <c r="C127" s="256" t="s">
        <v>167</v>
      </c>
      <c r="D127" s="230"/>
      <c r="E127" s="231">
        <v>14.78</v>
      </c>
      <c r="F127" s="228"/>
      <c r="G127" s="228"/>
      <c r="H127" s="228"/>
      <c r="I127" s="228"/>
      <c r="J127" s="228"/>
      <c r="K127" s="228"/>
      <c r="L127" s="228"/>
      <c r="M127" s="228"/>
      <c r="N127" s="228"/>
      <c r="O127" s="228"/>
      <c r="P127" s="228"/>
      <c r="Q127" s="228"/>
      <c r="R127" s="228"/>
      <c r="S127" s="228"/>
      <c r="T127" s="228"/>
      <c r="U127" s="228"/>
      <c r="V127" s="228"/>
      <c r="W127" s="228"/>
      <c r="X127" s="228"/>
      <c r="Y127" s="209"/>
      <c r="Z127" s="209"/>
      <c r="AA127" s="209"/>
      <c r="AB127" s="209"/>
      <c r="AC127" s="209"/>
      <c r="AD127" s="209"/>
      <c r="AE127" s="209"/>
      <c r="AF127" s="209"/>
      <c r="AG127" s="209" t="s">
        <v>139</v>
      </c>
      <c r="AH127" s="209">
        <v>0</v>
      </c>
      <c r="AI127" s="209"/>
      <c r="AJ127" s="209"/>
      <c r="AK127" s="209"/>
      <c r="AL127" s="209"/>
      <c r="AM127" s="209"/>
      <c r="AN127" s="209"/>
      <c r="AO127" s="209"/>
      <c r="AP127" s="209"/>
      <c r="AQ127" s="209"/>
      <c r="AR127" s="209"/>
      <c r="AS127" s="209"/>
      <c r="AT127" s="209"/>
      <c r="AU127" s="209"/>
      <c r="AV127" s="209"/>
      <c r="AW127" s="209"/>
      <c r="AX127" s="209"/>
      <c r="AY127" s="209"/>
      <c r="AZ127" s="209"/>
      <c r="BA127" s="209"/>
      <c r="BB127" s="209"/>
      <c r="BC127" s="209"/>
      <c r="BD127" s="209"/>
      <c r="BE127" s="209"/>
      <c r="BF127" s="209"/>
      <c r="BG127" s="209"/>
      <c r="BH127" s="209"/>
    </row>
    <row r="128" spans="1:60" outlineLevel="1" x14ac:dyDescent="0.25">
      <c r="A128" s="226"/>
      <c r="B128" s="227"/>
      <c r="C128" s="256" t="s">
        <v>169</v>
      </c>
      <c r="D128" s="230"/>
      <c r="E128" s="231">
        <v>20.62</v>
      </c>
      <c r="F128" s="228"/>
      <c r="G128" s="228"/>
      <c r="H128" s="228"/>
      <c r="I128" s="228"/>
      <c r="J128" s="228"/>
      <c r="K128" s="228"/>
      <c r="L128" s="228"/>
      <c r="M128" s="228"/>
      <c r="N128" s="228"/>
      <c r="O128" s="228"/>
      <c r="P128" s="228"/>
      <c r="Q128" s="228"/>
      <c r="R128" s="228"/>
      <c r="S128" s="228"/>
      <c r="T128" s="228"/>
      <c r="U128" s="228"/>
      <c r="V128" s="228"/>
      <c r="W128" s="228"/>
      <c r="X128" s="228"/>
      <c r="Y128" s="209"/>
      <c r="Z128" s="209"/>
      <c r="AA128" s="209"/>
      <c r="AB128" s="209"/>
      <c r="AC128" s="209"/>
      <c r="AD128" s="209"/>
      <c r="AE128" s="209"/>
      <c r="AF128" s="209"/>
      <c r="AG128" s="209" t="s">
        <v>139</v>
      </c>
      <c r="AH128" s="209">
        <v>0</v>
      </c>
      <c r="AI128" s="209"/>
      <c r="AJ128" s="209"/>
      <c r="AK128" s="209"/>
      <c r="AL128" s="209"/>
      <c r="AM128" s="209"/>
      <c r="AN128" s="209"/>
      <c r="AO128" s="209"/>
      <c r="AP128" s="209"/>
      <c r="AQ128" s="209"/>
      <c r="AR128" s="209"/>
      <c r="AS128" s="209"/>
      <c r="AT128" s="209"/>
      <c r="AU128" s="209"/>
      <c r="AV128" s="209"/>
      <c r="AW128" s="209"/>
      <c r="AX128" s="209"/>
      <c r="AY128" s="209"/>
      <c r="AZ128" s="209"/>
      <c r="BA128" s="209"/>
      <c r="BB128" s="209"/>
      <c r="BC128" s="209"/>
      <c r="BD128" s="209"/>
      <c r="BE128" s="209"/>
      <c r="BF128" s="209"/>
      <c r="BG128" s="209"/>
      <c r="BH128" s="209"/>
    </row>
    <row r="129" spans="1:60" outlineLevel="1" x14ac:dyDescent="0.25">
      <c r="A129" s="226"/>
      <c r="B129" s="227"/>
      <c r="C129" s="256" t="s">
        <v>170</v>
      </c>
      <c r="D129" s="230"/>
      <c r="E129" s="231">
        <v>12.6</v>
      </c>
      <c r="F129" s="228"/>
      <c r="G129" s="228"/>
      <c r="H129" s="228"/>
      <c r="I129" s="228"/>
      <c r="J129" s="228"/>
      <c r="K129" s="228"/>
      <c r="L129" s="228"/>
      <c r="M129" s="228"/>
      <c r="N129" s="228"/>
      <c r="O129" s="228"/>
      <c r="P129" s="228"/>
      <c r="Q129" s="228"/>
      <c r="R129" s="228"/>
      <c r="S129" s="228"/>
      <c r="T129" s="228"/>
      <c r="U129" s="228"/>
      <c r="V129" s="228"/>
      <c r="W129" s="228"/>
      <c r="X129" s="228"/>
      <c r="Y129" s="209"/>
      <c r="Z129" s="209"/>
      <c r="AA129" s="209"/>
      <c r="AB129" s="209"/>
      <c r="AC129" s="209"/>
      <c r="AD129" s="209"/>
      <c r="AE129" s="209"/>
      <c r="AF129" s="209"/>
      <c r="AG129" s="209" t="s">
        <v>139</v>
      </c>
      <c r="AH129" s="209">
        <v>0</v>
      </c>
      <c r="AI129" s="209"/>
      <c r="AJ129" s="209"/>
      <c r="AK129" s="209"/>
      <c r="AL129" s="209"/>
      <c r="AM129" s="209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209"/>
      <c r="AY129" s="209"/>
      <c r="AZ129" s="209"/>
      <c r="BA129" s="209"/>
      <c r="BB129" s="209"/>
      <c r="BC129" s="209"/>
      <c r="BD129" s="209"/>
      <c r="BE129" s="209"/>
      <c r="BF129" s="209"/>
      <c r="BG129" s="209"/>
      <c r="BH129" s="209"/>
    </row>
    <row r="130" spans="1:60" outlineLevel="1" x14ac:dyDescent="0.25">
      <c r="A130" s="241">
        <v>11</v>
      </c>
      <c r="B130" s="242" t="s">
        <v>197</v>
      </c>
      <c r="C130" s="255" t="s">
        <v>198</v>
      </c>
      <c r="D130" s="243" t="s">
        <v>133</v>
      </c>
      <c r="E130" s="244">
        <v>52.52</v>
      </c>
      <c r="F130" s="245"/>
      <c r="G130" s="246">
        <f>ROUND(E130*F130,2)</f>
        <v>0</v>
      </c>
      <c r="H130" s="229">
        <v>0</v>
      </c>
      <c r="I130" s="228">
        <f>ROUND(E130*H130,2)</f>
        <v>0</v>
      </c>
      <c r="J130" s="229">
        <v>49.2</v>
      </c>
      <c r="K130" s="228">
        <f>ROUND(E130*J130,2)</f>
        <v>2583.98</v>
      </c>
      <c r="L130" s="228">
        <v>15</v>
      </c>
      <c r="M130" s="228">
        <f>G130*(1+L130/100)</f>
        <v>0</v>
      </c>
      <c r="N130" s="228">
        <v>0</v>
      </c>
      <c r="O130" s="228">
        <f>ROUND(E130*N130,2)</f>
        <v>0</v>
      </c>
      <c r="P130" s="228">
        <v>0</v>
      </c>
      <c r="Q130" s="228">
        <f>ROUND(E130*P130,2)</f>
        <v>0</v>
      </c>
      <c r="R130" s="228"/>
      <c r="S130" s="228" t="s">
        <v>134</v>
      </c>
      <c r="T130" s="228" t="s">
        <v>135</v>
      </c>
      <c r="U130" s="228">
        <v>0.05</v>
      </c>
      <c r="V130" s="228">
        <f>ROUND(E130*U130,2)</f>
        <v>2.63</v>
      </c>
      <c r="W130" s="228"/>
      <c r="X130" s="228" t="s">
        <v>136</v>
      </c>
      <c r="Y130" s="209"/>
      <c r="Z130" s="209"/>
      <c r="AA130" s="209"/>
      <c r="AB130" s="209"/>
      <c r="AC130" s="209"/>
      <c r="AD130" s="209"/>
      <c r="AE130" s="209"/>
      <c r="AF130" s="209"/>
      <c r="AG130" s="209" t="s">
        <v>137</v>
      </c>
      <c r="AH130" s="209"/>
      <c r="AI130" s="209"/>
      <c r="AJ130" s="209"/>
      <c r="AK130" s="209"/>
      <c r="AL130" s="209"/>
      <c r="AM130" s="209"/>
      <c r="AN130" s="209"/>
      <c r="AO130" s="209"/>
      <c r="AP130" s="209"/>
      <c r="AQ130" s="209"/>
      <c r="AR130" s="209"/>
      <c r="AS130" s="209"/>
      <c r="AT130" s="209"/>
      <c r="AU130" s="209"/>
      <c r="AV130" s="209"/>
      <c r="AW130" s="209"/>
      <c r="AX130" s="209"/>
      <c r="AY130" s="209"/>
      <c r="AZ130" s="209"/>
      <c r="BA130" s="209"/>
      <c r="BB130" s="209"/>
      <c r="BC130" s="209"/>
      <c r="BD130" s="209"/>
      <c r="BE130" s="209"/>
      <c r="BF130" s="209"/>
      <c r="BG130" s="209"/>
      <c r="BH130" s="209"/>
    </row>
    <row r="131" spans="1:60" outlineLevel="1" x14ac:dyDescent="0.25">
      <c r="A131" s="226"/>
      <c r="B131" s="227"/>
      <c r="C131" s="256" t="s">
        <v>165</v>
      </c>
      <c r="D131" s="230"/>
      <c r="E131" s="231">
        <v>1.36</v>
      </c>
      <c r="F131" s="228"/>
      <c r="G131" s="228"/>
      <c r="H131" s="228"/>
      <c r="I131" s="228"/>
      <c r="J131" s="228"/>
      <c r="K131" s="228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09"/>
      <c r="Z131" s="209"/>
      <c r="AA131" s="209"/>
      <c r="AB131" s="209"/>
      <c r="AC131" s="209"/>
      <c r="AD131" s="209"/>
      <c r="AE131" s="209"/>
      <c r="AF131" s="209"/>
      <c r="AG131" s="209" t="s">
        <v>139</v>
      </c>
      <c r="AH131" s="209">
        <v>0</v>
      </c>
      <c r="AI131" s="209"/>
      <c r="AJ131" s="209"/>
      <c r="AK131" s="209"/>
      <c r="AL131" s="209"/>
      <c r="AM131" s="209"/>
      <c r="AN131" s="209"/>
      <c r="AO131" s="209"/>
      <c r="AP131" s="209"/>
      <c r="AQ131" s="209"/>
      <c r="AR131" s="209"/>
      <c r="AS131" s="209"/>
      <c r="AT131" s="209"/>
      <c r="AU131" s="209"/>
      <c r="AV131" s="209"/>
      <c r="AW131" s="209"/>
      <c r="AX131" s="209"/>
      <c r="AY131" s="209"/>
      <c r="AZ131" s="209"/>
      <c r="BA131" s="209"/>
      <c r="BB131" s="209"/>
      <c r="BC131" s="209"/>
      <c r="BD131" s="209"/>
      <c r="BE131" s="209"/>
      <c r="BF131" s="209"/>
      <c r="BG131" s="209"/>
      <c r="BH131" s="209"/>
    </row>
    <row r="132" spans="1:60" outlineLevel="1" x14ac:dyDescent="0.25">
      <c r="A132" s="226"/>
      <c r="B132" s="227"/>
      <c r="C132" s="256" t="s">
        <v>166</v>
      </c>
      <c r="D132" s="230"/>
      <c r="E132" s="231">
        <v>3.16</v>
      </c>
      <c r="F132" s="228"/>
      <c r="G132" s="228"/>
      <c r="H132" s="228"/>
      <c r="I132" s="228"/>
      <c r="J132" s="228"/>
      <c r="K132" s="228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09"/>
      <c r="Z132" s="209"/>
      <c r="AA132" s="209"/>
      <c r="AB132" s="209"/>
      <c r="AC132" s="209"/>
      <c r="AD132" s="209"/>
      <c r="AE132" s="209"/>
      <c r="AF132" s="209"/>
      <c r="AG132" s="209" t="s">
        <v>139</v>
      </c>
      <c r="AH132" s="209">
        <v>0</v>
      </c>
      <c r="AI132" s="209"/>
      <c r="AJ132" s="209"/>
      <c r="AK132" s="209"/>
      <c r="AL132" s="209"/>
      <c r="AM132" s="209"/>
      <c r="AN132" s="209"/>
      <c r="AO132" s="209"/>
      <c r="AP132" s="209"/>
      <c r="AQ132" s="209"/>
      <c r="AR132" s="209"/>
      <c r="AS132" s="209"/>
      <c r="AT132" s="209"/>
      <c r="AU132" s="209"/>
      <c r="AV132" s="209"/>
      <c r="AW132" s="209"/>
      <c r="AX132" s="209"/>
      <c r="AY132" s="209"/>
      <c r="AZ132" s="209"/>
      <c r="BA132" s="209"/>
      <c r="BB132" s="209"/>
      <c r="BC132" s="209"/>
      <c r="BD132" s="209"/>
      <c r="BE132" s="209"/>
      <c r="BF132" s="209"/>
      <c r="BG132" s="209"/>
      <c r="BH132" s="209"/>
    </row>
    <row r="133" spans="1:60" outlineLevel="1" x14ac:dyDescent="0.25">
      <c r="A133" s="226"/>
      <c r="B133" s="227"/>
      <c r="C133" s="256" t="s">
        <v>167</v>
      </c>
      <c r="D133" s="230"/>
      <c r="E133" s="231">
        <v>14.78</v>
      </c>
      <c r="F133" s="228"/>
      <c r="G133" s="228"/>
      <c r="H133" s="228"/>
      <c r="I133" s="228"/>
      <c r="J133" s="228"/>
      <c r="K133" s="228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09"/>
      <c r="Z133" s="209"/>
      <c r="AA133" s="209"/>
      <c r="AB133" s="209"/>
      <c r="AC133" s="209"/>
      <c r="AD133" s="209"/>
      <c r="AE133" s="209"/>
      <c r="AF133" s="209"/>
      <c r="AG133" s="209" t="s">
        <v>139</v>
      </c>
      <c r="AH133" s="209">
        <v>0</v>
      </c>
      <c r="AI133" s="209"/>
      <c r="AJ133" s="209"/>
      <c r="AK133" s="209"/>
      <c r="AL133" s="209"/>
      <c r="AM133" s="209"/>
      <c r="AN133" s="209"/>
      <c r="AO133" s="209"/>
      <c r="AP133" s="209"/>
      <c r="AQ133" s="209"/>
      <c r="AR133" s="209"/>
      <c r="AS133" s="209"/>
      <c r="AT133" s="209"/>
      <c r="AU133" s="209"/>
      <c r="AV133" s="209"/>
      <c r="AW133" s="209"/>
      <c r="AX133" s="209"/>
      <c r="AY133" s="209"/>
      <c r="AZ133" s="209"/>
      <c r="BA133" s="209"/>
      <c r="BB133" s="209"/>
      <c r="BC133" s="209"/>
      <c r="BD133" s="209"/>
      <c r="BE133" s="209"/>
      <c r="BF133" s="209"/>
      <c r="BG133" s="209"/>
      <c r="BH133" s="209"/>
    </row>
    <row r="134" spans="1:60" outlineLevel="1" x14ac:dyDescent="0.25">
      <c r="A134" s="226"/>
      <c r="B134" s="227"/>
      <c r="C134" s="256" t="s">
        <v>169</v>
      </c>
      <c r="D134" s="230"/>
      <c r="E134" s="231">
        <v>20.62</v>
      </c>
      <c r="F134" s="228"/>
      <c r="G134" s="228"/>
      <c r="H134" s="228"/>
      <c r="I134" s="228"/>
      <c r="J134" s="228"/>
      <c r="K134" s="228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09"/>
      <c r="Z134" s="209"/>
      <c r="AA134" s="209"/>
      <c r="AB134" s="209"/>
      <c r="AC134" s="209"/>
      <c r="AD134" s="209"/>
      <c r="AE134" s="209"/>
      <c r="AF134" s="209"/>
      <c r="AG134" s="209" t="s">
        <v>139</v>
      </c>
      <c r="AH134" s="209">
        <v>0</v>
      </c>
      <c r="AI134" s="209"/>
      <c r="AJ134" s="209"/>
      <c r="AK134" s="209"/>
      <c r="AL134" s="209"/>
      <c r="AM134" s="209"/>
      <c r="AN134" s="209"/>
      <c r="AO134" s="209"/>
      <c r="AP134" s="209"/>
      <c r="AQ134" s="209"/>
      <c r="AR134" s="209"/>
      <c r="AS134" s="209"/>
      <c r="AT134" s="209"/>
      <c r="AU134" s="209"/>
      <c r="AV134" s="209"/>
      <c r="AW134" s="209"/>
      <c r="AX134" s="209"/>
      <c r="AY134" s="209"/>
      <c r="AZ134" s="209"/>
      <c r="BA134" s="209"/>
      <c r="BB134" s="209"/>
      <c r="BC134" s="209"/>
      <c r="BD134" s="209"/>
      <c r="BE134" s="209"/>
      <c r="BF134" s="209"/>
      <c r="BG134" s="209"/>
      <c r="BH134" s="209"/>
    </row>
    <row r="135" spans="1:60" outlineLevel="1" x14ac:dyDescent="0.25">
      <c r="A135" s="226"/>
      <c r="B135" s="227"/>
      <c r="C135" s="256" t="s">
        <v>170</v>
      </c>
      <c r="D135" s="230"/>
      <c r="E135" s="231">
        <v>12.6</v>
      </c>
      <c r="F135" s="228"/>
      <c r="G135" s="228"/>
      <c r="H135" s="228"/>
      <c r="I135" s="228"/>
      <c r="J135" s="228"/>
      <c r="K135" s="228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09"/>
      <c r="Z135" s="209"/>
      <c r="AA135" s="209"/>
      <c r="AB135" s="209"/>
      <c r="AC135" s="209"/>
      <c r="AD135" s="209"/>
      <c r="AE135" s="209"/>
      <c r="AF135" s="209"/>
      <c r="AG135" s="209" t="s">
        <v>139</v>
      </c>
      <c r="AH135" s="209">
        <v>0</v>
      </c>
      <c r="AI135" s="209"/>
      <c r="AJ135" s="209"/>
      <c r="AK135" s="209"/>
      <c r="AL135" s="209"/>
      <c r="AM135" s="209"/>
      <c r="AN135" s="209"/>
      <c r="AO135" s="209"/>
      <c r="AP135" s="209"/>
      <c r="AQ135" s="209"/>
      <c r="AR135" s="209"/>
      <c r="AS135" s="209"/>
      <c r="AT135" s="209"/>
      <c r="AU135" s="209"/>
      <c r="AV135" s="209"/>
      <c r="AW135" s="209"/>
      <c r="AX135" s="209"/>
      <c r="AY135" s="209"/>
      <c r="AZ135" s="209"/>
      <c r="BA135" s="209"/>
      <c r="BB135" s="209"/>
      <c r="BC135" s="209"/>
      <c r="BD135" s="209"/>
      <c r="BE135" s="209"/>
      <c r="BF135" s="209"/>
      <c r="BG135" s="209"/>
      <c r="BH135" s="209"/>
    </row>
    <row r="136" spans="1:60" outlineLevel="1" x14ac:dyDescent="0.25">
      <c r="A136" s="241">
        <v>12</v>
      </c>
      <c r="B136" s="242" t="s">
        <v>199</v>
      </c>
      <c r="C136" s="255" t="s">
        <v>200</v>
      </c>
      <c r="D136" s="243" t="s">
        <v>133</v>
      </c>
      <c r="E136" s="244">
        <v>52.52</v>
      </c>
      <c r="F136" s="245"/>
      <c r="G136" s="246">
        <f>ROUND(E136*F136,2)</f>
        <v>0</v>
      </c>
      <c r="H136" s="229">
        <v>329.69</v>
      </c>
      <c r="I136" s="228">
        <f>ROUND(E136*H136,2)</f>
        <v>17315.32</v>
      </c>
      <c r="J136" s="229">
        <v>121.11</v>
      </c>
      <c r="K136" s="228">
        <f>ROUND(E136*J136,2)</f>
        <v>6360.7</v>
      </c>
      <c r="L136" s="228">
        <v>15</v>
      </c>
      <c r="M136" s="228">
        <f>G136*(1+L136/100)</f>
        <v>0</v>
      </c>
      <c r="N136" s="228">
        <v>0.1111</v>
      </c>
      <c r="O136" s="228">
        <f>ROUND(E136*N136,2)</f>
        <v>5.83</v>
      </c>
      <c r="P136" s="228">
        <v>0</v>
      </c>
      <c r="Q136" s="228">
        <f>ROUND(E136*P136,2)</f>
        <v>0</v>
      </c>
      <c r="R136" s="228"/>
      <c r="S136" s="228" t="s">
        <v>134</v>
      </c>
      <c r="T136" s="228" t="s">
        <v>135</v>
      </c>
      <c r="U136" s="228">
        <v>0.153</v>
      </c>
      <c r="V136" s="228">
        <f>ROUND(E136*U136,2)</f>
        <v>8.0399999999999991</v>
      </c>
      <c r="W136" s="228"/>
      <c r="X136" s="228" t="s">
        <v>136</v>
      </c>
      <c r="Y136" s="209"/>
      <c r="Z136" s="209"/>
      <c r="AA136" s="209"/>
      <c r="AB136" s="209"/>
      <c r="AC136" s="209"/>
      <c r="AD136" s="209"/>
      <c r="AE136" s="209"/>
      <c r="AF136" s="209"/>
      <c r="AG136" s="209" t="s">
        <v>137</v>
      </c>
      <c r="AH136" s="209"/>
      <c r="AI136" s="209"/>
      <c r="AJ136" s="209"/>
      <c r="AK136" s="209"/>
      <c r="AL136" s="209"/>
      <c r="AM136" s="209"/>
      <c r="AN136" s="209"/>
      <c r="AO136" s="209"/>
      <c r="AP136" s="209"/>
      <c r="AQ136" s="209"/>
      <c r="AR136" s="209"/>
      <c r="AS136" s="209"/>
      <c r="AT136" s="209"/>
      <c r="AU136" s="209"/>
      <c r="AV136" s="209"/>
      <c r="AW136" s="209"/>
      <c r="AX136" s="209"/>
      <c r="AY136" s="209"/>
      <c r="AZ136" s="209"/>
      <c r="BA136" s="209"/>
      <c r="BB136" s="209"/>
      <c r="BC136" s="209"/>
      <c r="BD136" s="209"/>
      <c r="BE136" s="209"/>
      <c r="BF136" s="209"/>
      <c r="BG136" s="209"/>
      <c r="BH136" s="209"/>
    </row>
    <row r="137" spans="1:60" outlineLevel="1" x14ac:dyDescent="0.25">
      <c r="A137" s="226"/>
      <c r="B137" s="227"/>
      <c r="C137" s="256" t="s">
        <v>165</v>
      </c>
      <c r="D137" s="230"/>
      <c r="E137" s="231">
        <v>1.36</v>
      </c>
      <c r="F137" s="228"/>
      <c r="G137" s="228"/>
      <c r="H137" s="228"/>
      <c r="I137" s="228"/>
      <c r="J137" s="228"/>
      <c r="K137" s="228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09"/>
      <c r="Z137" s="209"/>
      <c r="AA137" s="209"/>
      <c r="AB137" s="209"/>
      <c r="AC137" s="209"/>
      <c r="AD137" s="209"/>
      <c r="AE137" s="209"/>
      <c r="AF137" s="209"/>
      <c r="AG137" s="209" t="s">
        <v>139</v>
      </c>
      <c r="AH137" s="209">
        <v>0</v>
      </c>
      <c r="AI137" s="209"/>
      <c r="AJ137" s="209"/>
      <c r="AK137" s="209"/>
      <c r="AL137" s="209"/>
      <c r="AM137" s="209"/>
      <c r="AN137" s="209"/>
      <c r="AO137" s="209"/>
      <c r="AP137" s="209"/>
      <c r="AQ137" s="209"/>
      <c r="AR137" s="209"/>
      <c r="AS137" s="209"/>
      <c r="AT137" s="209"/>
      <c r="AU137" s="209"/>
      <c r="AV137" s="209"/>
      <c r="AW137" s="209"/>
      <c r="AX137" s="209"/>
      <c r="AY137" s="209"/>
      <c r="AZ137" s="209"/>
      <c r="BA137" s="209"/>
      <c r="BB137" s="209"/>
      <c r="BC137" s="209"/>
      <c r="BD137" s="209"/>
      <c r="BE137" s="209"/>
      <c r="BF137" s="209"/>
      <c r="BG137" s="209"/>
      <c r="BH137" s="209"/>
    </row>
    <row r="138" spans="1:60" outlineLevel="1" x14ac:dyDescent="0.25">
      <c r="A138" s="226"/>
      <c r="B138" s="227"/>
      <c r="C138" s="256" t="s">
        <v>166</v>
      </c>
      <c r="D138" s="230"/>
      <c r="E138" s="231">
        <v>3.16</v>
      </c>
      <c r="F138" s="228"/>
      <c r="G138" s="228"/>
      <c r="H138" s="228"/>
      <c r="I138" s="228"/>
      <c r="J138" s="228"/>
      <c r="K138" s="228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09"/>
      <c r="Z138" s="209"/>
      <c r="AA138" s="209"/>
      <c r="AB138" s="209"/>
      <c r="AC138" s="209"/>
      <c r="AD138" s="209"/>
      <c r="AE138" s="209"/>
      <c r="AF138" s="209"/>
      <c r="AG138" s="209" t="s">
        <v>139</v>
      </c>
      <c r="AH138" s="209">
        <v>0</v>
      </c>
      <c r="AI138" s="209"/>
      <c r="AJ138" s="209"/>
      <c r="AK138" s="209"/>
      <c r="AL138" s="209"/>
      <c r="AM138" s="209"/>
      <c r="AN138" s="209"/>
      <c r="AO138" s="209"/>
      <c r="AP138" s="209"/>
      <c r="AQ138" s="209"/>
      <c r="AR138" s="209"/>
      <c r="AS138" s="209"/>
      <c r="AT138" s="209"/>
      <c r="AU138" s="209"/>
      <c r="AV138" s="209"/>
      <c r="AW138" s="209"/>
      <c r="AX138" s="209"/>
      <c r="AY138" s="209"/>
      <c r="AZ138" s="209"/>
      <c r="BA138" s="209"/>
      <c r="BB138" s="209"/>
      <c r="BC138" s="209"/>
      <c r="BD138" s="209"/>
      <c r="BE138" s="209"/>
      <c r="BF138" s="209"/>
      <c r="BG138" s="209"/>
      <c r="BH138" s="209"/>
    </row>
    <row r="139" spans="1:60" outlineLevel="1" x14ac:dyDescent="0.25">
      <c r="A139" s="226"/>
      <c r="B139" s="227"/>
      <c r="C139" s="256" t="s">
        <v>167</v>
      </c>
      <c r="D139" s="230"/>
      <c r="E139" s="231">
        <v>14.78</v>
      </c>
      <c r="F139" s="228"/>
      <c r="G139" s="228"/>
      <c r="H139" s="228"/>
      <c r="I139" s="228"/>
      <c r="J139" s="228"/>
      <c r="K139" s="228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09"/>
      <c r="Z139" s="209"/>
      <c r="AA139" s="209"/>
      <c r="AB139" s="209"/>
      <c r="AC139" s="209"/>
      <c r="AD139" s="209"/>
      <c r="AE139" s="209"/>
      <c r="AF139" s="209"/>
      <c r="AG139" s="209" t="s">
        <v>139</v>
      </c>
      <c r="AH139" s="209">
        <v>0</v>
      </c>
      <c r="AI139" s="209"/>
      <c r="AJ139" s="209"/>
      <c r="AK139" s="209"/>
      <c r="AL139" s="209"/>
      <c r="AM139" s="209"/>
      <c r="AN139" s="209"/>
      <c r="AO139" s="209"/>
      <c r="AP139" s="209"/>
      <c r="AQ139" s="209"/>
      <c r="AR139" s="209"/>
      <c r="AS139" s="209"/>
      <c r="AT139" s="209"/>
      <c r="AU139" s="209"/>
      <c r="AV139" s="209"/>
      <c r="AW139" s="209"/>
      <c r="AX139" s="209"/>
      <c r="AY139" s="209"/>
      <c r="AZ139" s="209"/>
      <c r="BA139" s="209"/>
      <c r="BB139" s="209"/>
      <c r="BC139" s="209"/>
      <c r="BD139" s="209"/>
      <c r="BE139" s="209"/>
      <c r="BF139" s="209"/>
      <c r="BG139" s="209"/>
      <c r="BH139" s="209"/>
    </row>
    <row r="140" spans="1:60" outlineLevel="1" x14ac:dyDescent="0.25">
      <c r="A140" s="226"/>
      <c r="B140" s="227"/>
      <c r="C140" s="256" t="s">
        <v>169</v>
      </c>
      <c r="D140" s="230"/>
      <c r="E140" s="231">
        <v>20.62</v>
      </c>
      <c r="F140" s="228"/>
      <c r="G140" s="228"/>
      <c r="H140" s="228"/>
      <c r="I140" s="228"/>
      <c r="J140" s="228"/>
      <c r="K140" s="228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09"/>
      <c r="Z140" s="209"/>
      <c r="AA140" s="209"/>
      <c r="AB140" s="209"/>
      <c r="AC140" s="209"/>
      <c r="AD140" s="209"/>
      <c r="AE140" s="209"/>
      <c r="AF140" s="209"/>
      <c r="AG140" s="209" t="s">
        <v>139</v>
      </c>
      <c r="AH140" s="209">
        <v>0</v>
      </c>
      <c r="AI140" s="209"/>
      <c r="AJ140" s="209"/>
      <c r="AK140" s="209"/>
      <c r="AL140" s="209"/>
      <c r="AM140" s="209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09"/>
      <c r="BD140" s="209"/>
      <c r="BE140" s="209"/>
      <c r="BF140" s="209"/>
      <c r="BG140" s="209"/>
      <c r="BH140" s="209"/>
    </row>
    <row r="141" spans="1:60" outlineLevel="1" x14ac:dyDescent="0.25">
      <c r="A141" s="226"/>
      <c r="B141" s="227"/>
      <c r="C141" s="256" t="s">
        <v>170</v>
      </c>
      <c r="D141" s="230"/>
      <c r="E141" s="231">
        <v>12.6</v>
      </c>
      <c r="F141" s="228"/>
      <c r="G141" s="228"/>
      <c r="H141" s="228"/>
      <c r="I141" s="228"/>
      <c r="J141" s="228"/>
      <c r="K141" s="228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09"/>
      <c r="Z141" s="209"/>
      <c r="AA141" s="209"/>
      <c r="AB141" s="209"/>
      <c r="AC141" s="209"/>
      <c r="AD141" s="209"/>
      <c r="AE141" s="209"/>
      <c r="AF141" s="209"/>
      <c r="AG141" s="209" t="s">
        <v>139</v>
      </c>
      <c r="AH141" s="209">
        <v>0</v>
      </c>
      <c r="AI141" s="209"/>
      <c r="AJ141" s="209"/>
      <c r="AK141" s="209"/>
      <c r="AL141" s="209"/>
      <c r="AM141" s="209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09"/>
      <c r="BD141" s="209"/>
      <c r="BE141" s="209"/>
      <c r="BF141" s="209"/>
      <c r="BG141" s="209"/>
      <c r="BH141" s="209"/>
    </row>
    <row r="142" spans="1:60" outlineLevel="1" x14ac:dyDescent="0.25">
      <c r="A142" s="241">
        <v>13</v>
      </c>
      <c r="B142" s="242" t="s">
        <v>201</v>
      </c>
      <c r="C142" s="255" t="s">
        <v>202</v>
      </c>
      <c r="D142" s="243" t="s">
        <v>133</v>
      </c>
      <c r="E142" s="244">
        <v>56.22</v>
      </c>
      <c r="F142" s="245"/>
      <c r="G142" s="246">
        <f>ROUND(E142*F142,2)</f>
        <v>0</v>
      </c>
      <c r="H142" s="229">
        <v>0</v>
      </c>
      <c r="I142" s="228">
        <f>ROUND(E142*H142,2)</f>
        <v>0</v>
      </c>
      <c r="J142" s="229">
        <v>8.1999999999999993</v>
      </c>
      <c r="K142" s="228">
        <f>ROUND(E142*J142,2)</f>
        <v>461</v>
      </c>
      <c r="L142" s="228">
        <v>15</v>
      </c>
      <c r="M142" s="228">
        <f>G142*(1+L142/100)</f>
        <v>0</v>
      </c>
      <c r="N142" s="228">
        <v>0</v>
      </c>
      <c r="O142" s="228">
        <f>ROUND(E142*N142,2)</f>
        <v>0</v>
      </c>
      <c r="P142" s="228">
        <v>0</v>
      </c>
      <c r="Q142" s="228">
        <f>ROUND(E142*P142,2)</f>
        <v>0</v>
      </c>
      <c r="R142" s="228"/>
      <c r="S142" s="228" t="s">
        <v>134</v>
      </c>
      <c r="T142" s="228" t="s">
        <v>135</v>
      </c>
      <c r="U142" s="228">
        <v>1.6E-2</v>
      </c>
      <c r="V142" s="228">
        <f>ROUND(E142*U142,2)</f>
        <v>0.9</v>
      </c>
      <c r="W142" s="228"/>
      <c r="X142" s="228" t="s">
        <v>136</v>
      </c>
      <c r="Y142" s="209"/>
      <c r="Z142" s="209"/>
      <c r="AA142" s="209"/>
      <c r="AB142" s="209"/>
      <c r="AC142" s="209"/>
      <c r="AD142" s="209"/>
      <c r="AE142" s="209"/>
      <c r="AF142" s="209"/>
      <c r="AG142" s="209" t="s">
        <v>137</v>
      </c>
      <c r="AH142" s="209"/>
      <c r="AI142" s="209"/>
      <c r="AJ142" s="209"/>
      <c r="AK142" s="209"/>
      <c r="AL142" s="209"/>
      <c r="AM142" s="209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09"/>
      <c r="BD142" s="209"/>
      <c r="BE142" s="209"/>
      <c r="BF142" s="209"/>
      <c r="BG142" s="209"/>
      <c r="BH142" s="209"/>
    </row>
    <row r="143" spans="1:60" outlineLevel="1" x14ac:dyDescent="0.25">
      <c r="A143" s="226"/>
      <c r="B143" s="227"/>
      <c r="C143" s="256" t="s">
        <v>164</v>
      </c>
      <c r="D143" s="230"/>
      <c r="E143" s="231">
        <v>3.7</v>
      </c>
      <c r="F143" s="228"/>
      <c r="G143" s="228"/>
      <c r="H143" s="228"/>
      <c r="I143" s="228"/>
      <c r="J143" s="228"/>
      <c r="K143" s="228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09"/>
      <c r="Z143" s="209"/>
      <c r="AA143" s="209"/>
      <c r="AB143" s="209"/>
      <c r="AC143" s="209"/>
      <c r="AD143" s="209"/>
      <c r="AE143" s="209"/>
      <c r="AF143" s="209"/>
      <c r="AG143" s="209" t="s">
        <v>139</v>
      </c>
      <c r="AH143" s="209">
        <v>0</v>
      </c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</row>
    <row r="144" spans="1:60" outlineLevel="1" x14ac:dyDescent="0.25">
      <c r="A144" s="226"/>
      <c r="B144" s="227"/>
      <c r="C144" s="256" t="s">
        <v>165</v>
      </c>
      <c r="D144" s="230"/>
      <c r="E144" s="231">
        <v>1.36</v>
      </c>
      <c r="F144" s="228"/>
      <c r="G144" s="228"/>
      <c r="H144" s="228"/>
      <c r="I144" s="228"/>
      <c r="J144" s="228"/>
      <c r="K144" s="228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09"/>
      <c r="Z144" s="209"/>
      <c r="AA144" s="209"/>
      <c r="AB144" s="209"/>
      <c r="AC144" s="209"/>
      <c r="AD144" s="209"/>
      <c r="AE144" s="209"/>
      <c r="AF144" s="209"/>
      <c r="AG144" s="209" t="s">
        <v>139</v>
      </c>
      <c r="AH144" s="209">
        <v>0</v>
      </c>
      <c r="AI144" s="209"/>
      <c r="AJ144" s="209"/>
      <c r="AK144" s="209"/>
      <c r="AL144" s="209"/>
      <c r="AM144" s="209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09"/>
      <c r="BD144" s="209"/>
      <c r="BE144" s="209"/>
      <c r="BF144" s="209"/>
      <c r="BG144" s="209"/>
      <c r="BH144" s="209"/>
    </row>
    <row r="145" spans="1:60" outlineLevel="1" x14ac:dyDescent="0.25">
      <c r="A145" s="226"/>
      <c r="B145" s="227"/>
      <c r="C145" s="256" t="s">
        <v>166</v>
      </c>
      <c r="D145" s="230"/>
      <c r="E145" s="231">
        <v>3.16</v>
      </c>
      <c r="F145" s="228"/>
      <c r="G145" s="228"/>
      <c r="H145" s="228"/>
      <c r="I145" s="228"/>
      <c r="J145" s="228"/>
      <c r="K145" s="228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09"/>
      <c r="Z145" s="209"/>
      <c r="AA145" s="209"/>
      <c r="AB145" s="209"/>
      <c r="AC145" s="209"/>
      <c r="AD145" s="209"/>
      <c r="AE145" s="209"/>
      <c r="AF145" s="209"/>
      <c r="AG145" s="209" t="s">
        <v>139</v>
      </c>
      <c r="AH145" s="209">
        <v>0</v>
      </c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</row>
    <row r="146" spans="1:60" outlineLevel="1" x14ac:dyDescent="0.25">
      <c r="A146" s="226"/>
      <c r="B146" s="227"/>
      <c r="C146" s="256" t="s">
        <v>167</v>
      </c>
      <c r="D146" s="230"/>
      <c r="E146" s="231">
        <v>14.78</v>
      </c>
      <c r="F146" s="228"/>
      <c r="G146" s="228"/>
      <c r="H146" s="228"/>
      <c r="I146" s="228"/>
      <c r="J146" s="228"/>
      <c r="K146" s="228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09"/>
      <c r="Z146" s="209"/>
      <c r="AA146" s="209"/>
      <c r="AB146" s="209"/>
      <c r="AC146" s="209"/>
      <c r="AD146" s="209"/>
      <c r="AE146" s="209"/>
      <c r="AF146" s="209"/>
      <c r="AG146" s="209" t="s">
        <v>139</v>
      </c>
      <c r="AH146" s="209">
        <v>0</v>
      </c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09"/>
      <c r="BD146" s="209"/>
      <c r="BE146" s="209"/>
      <c r="BF146" s="209"/>
      <c r="BG146" s="209"/>
      <c r="BH146" s="209"/>
    </row>
    <row r="147" spans="1:60" outlineLevel="1" x14ac:dyDescent="0.25">
      <c r="A147" s="226"/>
      <c r="B147" s="227"/>
      <c r="C147" s="256" t="s">
        <v>169</v>
      </c>
      <c r="D147" s="230"/>
      <c r="E147" s="231">
        <v>20.62</v>
      </c>
      <c r="F147" s="228"/>
      <c r="G147" s="228"/>
      <c r="H147" s="228"/>
      <c r="I147" s="228"/>
      <c r="J147" s="228"/>
      <c r="K147" s="228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09"/>
      <c r="Z147" s="209"/>
      <c r="AA147" s="209"/>
      <c r="AB147" s="209"/>
      <c r="AC147" s="209"/>
      <c r="AD147" s="209"/>
      <c r="AE147" s="209"/>
      <c r="AF147" s="209"/>
      <c r="AG147" s="209" t="s">
        <v>139</v>
      </c>
      <c r="AH147" s="209">
        <v>0</v>
      </c>
      <c r="AI147" s="209"/>
      <c r="AJ147" s="209"/>
      <c r="AK147" s="209"/>
      <c r="AL147" s="209"/>
      <c r="AM147" s="209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09"/>
      <c r="BD147" s="209"/>
      <c r="BE147" s="209"/>
      <c r="BF147" s="209"/>
      <c r="BG147" s="209"/>
      <c r="BH147" s="209"/>
    </row>
    <row r="148" spans="1:60" outlineLevel="1" x14ac:dyDescent="0.25">
      <c r="A148" s="226"/>
      <c r="B148" s="227"/>
      <c r="C148" s="256" t="s">
        <v>170</v>
      </c>
      <c r="D148" s="230"/>
      <c r="E148" s="231">
        <v>12.6</v>
      </c>
      <c r="F148" s="228"/>
      <c r="G148" s="228"/>
      <c r="H148" s="228"/>
      <c r="I148" s="228"/>
      <c r="J148" s="228"/>
      <c r="K148" s="228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09"/>
      <c r="Z148" s="209"/>
      <c r="AA148" s="209"/>
      <c r="AB148" s="209"/>
      <c r="AC148" s="209"/>
      <c r="AD148" s="209"/>
      <c r="AE148" s="209"/>
      <c r="AF148" s="209"/>
      <c r="AG148" s="209" t="s">
        <v>139</v>
      </c>
      <c r="AH148" s="209">
        <v>0</v>
      </c>
      <c r="AI148" s="209"/>
      <c r="AJ148" s="209"/>
      <c r="AK148" s="209"/>
      <c r="AL148" s="209"/>
      <c r="AM148" s="209"/>
      <c r="AN148" s="209"/>
      <c r="AO148" s="209"/>
      <c r="AP148" s="209"/>
      <c r="AQ148" s="209"/>
      <c r="AR148" s="209"/>
      <c r="AS148" s="209"/>
      <c r="AT148" s="209"/>
      <c r="AU148" s="209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09"/>
      <c r="BF148" s="209"/>
      <c r="BG148" s="209"/>
      <c r="BH148" s="209"/>
    </row>
    <row r="149" spans="1:60" outlineLevel="1" x14ac:dyDescent="0.25">
      <c r="A149" s="241">
        <v>14</v>
      </c>
      <c r="B149" s="242" t="s">
        <v>203</v>
      </c>
      <c r="C149" s="255" t="s">
        <v>179</v>
      </c>
      <c r="D149" s="243" t="s">
        <v>133</v>
      </c>
      <c r="E149" s="244">
        <v>56.22</v>
      </c>
      <c r="F149" s="245"/>
      <c r="G149" s="246">
        <f>ROUND(E149*F149,2)</f>
        <v>0</v>
      </c>
      <c r="H149" s="229">
        <v>0</v>
      </c>
      <c r="I149" s="228">
        <f>ROUND(E149*H149,2)</f>
        <v>0</v>
      </c>
      <c r="J149" s="229">
        <v>95.7</v>
      </c>
      <c r="K149" s="228">
        <f>ROUND(E149*J149,2)</f>
        <v>5380.25</v>
      </c>
      <c r="L149" s="228">
        <v>15</v>
      </c>
      <c r="M149" s="228">
        <f>G149*(1+L149/100)</f>
        <v>0</v>
      </c>
      <c r="N149" s="228">
        <v>2.5999999999999998E-4</v>
      </c>
      <c r="O149" s="228">
        <f>ROUND(E149*N149,2)</f>
        <v>0.01</v>
      </c>
      <c r="P149" s="228">
        <v>0</v>
      </c>
      <c r="Q149" s="228">
        <f>ROUND(E149*P149,2)</f>
        <v>0</v>
      </c>
      <c r="R149" s="228"/>
      <c r="S149" s="228" t="s">
        <v>204</v>
      </c>
      <c r="T149" s="228" t="s">
        <v>135</v>
      </c>
      <c r="U149" s="228">
        <v>0.08</v>
      </c>
      <c r="V149" s="228">
        <f>ROUND(E149*U149,2)</f>
        <v>4.5</v>
      </c>
      <c r="W149" s="228"/>
      <c r="X149" s="228" t="s">
        <v>136</v>
      </c>
      <c r="Y149" s="209"/>
      <c r="Z149" s="209"/>
      <c r="AA149" s="209"/>
      <c r="AB149" s="209"/>
      <c r="AC149" s="209"/>
      <c r="AD149" s="209"/>
      <c r="AE149" s="209"/>
      <c r="AF149" s="209"/>
      <c r="AG149" s="209" t="s">
        <v>137</v>
      </c>
      <c r="AH149" s="209"/>
      <c r="AI149" s="209"/>
      <c r="AJ149" s="209"/>
      <c r="AK149" s="209"/>
      <c r="AL149" s="209"/>
      <c r="AM149" s="209"/>
      <c r="AN149" s="209"/>
      <c r="AO149" s="209"/>
      <c r="AP149" s="209"/>
      <c r="AQ149" s="209"/>
      <c r="AR149" s="209"/>
      <c r="AS149" s="209"/>
      <c r="AT149" s="209"/>
      <c r="AU149" s="209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09"/>
      <c r="BF149" s="209"/>
      <c r="BG149" s="209"/>
      <c r="BH149" s="209"/>
    </row>
    <row r="150" spans="1:60" outlineLevel="1" x14ac:dyDescent="0.25">
      <c r="A150" s="226"/>
      <c r="B150" s="227"/>
      <c r="C150" s="256" t="s">
        <v>164</v>
      </c>
      <c r="D150" s="230"/>
      <c r="E150" s="231">
        <v>3.7</v>
      </c>
      <c r="F150" s="228"/>
      <c r="G150" s="228"/>
      <c r="H150" s="228"/>
      <c r="I150" s="228"/>
      <c r="J150" s="228"/>
      <c r="K150" s="228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09"/>
      <c r="Z150" s="209"/>
      <c r="AA150" s="209"/>
      <c r="AB150" s="209"/>
      <c r="AC150" s="209"/>
      <c r="AD150" s="209"/>
      <c r="AE150" s="209"/>
      <c r="AF150" s="209"/>
      <c r="AG150" s="209" t="s">
        <v>139</v>
      </c>
      <c r="AH150" s="209">
        <v>0</v>
      </c>
      <c r="AI150" s="209"/>
      <c r="AJ150" s="209"/>
      <c r="AK150" s="209"/>
      <c r="AL150" s="209"/>
      <c r="AM150" s="209"/>
      <c r="AN150" s="209"/>
      <c r="AO150" s="209"/>
      <c r="AP150" s="209"/>
      <c r="AQ150" s="209"/>
      <c r="AR150" s="209"/>
      <c r="AS150" s="209"/>
      <c r="AT150" s="209"/>
      <c r="AU150" s="209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09"/>
      <c r="BF150" s="209"/>
      <c r="BG150" s="209"/>
      <c r="BH150" s="209"/>
    </row>
    <row r="151" spans="1:60" outlineLevel="1" x14ac:dyDescent="0.25">
      <c r="A151" s="226"/>
      <c r="B151" s="227"/>
      <c r="C151" s="256" t="s">
        <v>165</v>
      </c>
      <c r="D151" s="230"/>
      <c r="E151" s="231">
        <v>1.36</v>
      </c>
      <c r="F151" s="228"/>
      <c r="G151" s="228"/>
      <c r="H151" s="228"/>
      <c r="I151" s="228"/>
      <c r="J151" s="228"/>
      <c r="K151" s="228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09"/>
      <c r="Z151" s="209"/>
      <c r="AA151" s="209"/>
      <c r="AB151" s="209"/>
      <c r="AC151" s="209"/>
      <c r="AD151" s="209"/>
      <c r="AE151" s="209"/>
      <c r="AF151" s="209"/>
      <c r="AG151" s="209" t="s">
        <v>139</v>
      </c>
      <c r="AH151" s="209">
        <v>0</v>
      </c>
      <c r="AI151" s="209"/>
      <c r="AJ151" s="209"/>
      <c r="AK151" s="209"/>
      <c r="AL151" s="209"/>
      <c r="AM151" s="209"/>
      <c r="AN151" s="209"/>
      <c r="AO151" s="209"/>
      <c r="AP151" s="209"/>
      <c r="AQ151" s="209"/>
      <c r="AR151" s="209"/>
      <c r="AS151" s="209"/>
      <c r="AT151" s="209"/>
      <c r="AU151" s="209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09"/>
      <c r="BF151" s="209"/>
      <c r="BG151" s="209"/>
      <c r="BH151" s="209"/>
    </row>
    <row r="152" spans="1:60" outlineLevel="1" x14ac:dyDescent="0.25">
      <c r="A152" s="226"/>
      <c r="B152" s="227"/>
      <c r="C152" s="256" t="s">
        <v>166</v>
      </c>
      <c r="D152" s="230"/>
      <c r="E152" s="231">
        <v>3.16</v>
      </c>
      <c r="F152" s="228"/>
      <c r="G152" s="228"/>
      <c r="H152" s="228"/>
      <c r="I152" s="228"/>
      <c r="J152" s="228"/>
      <c r="K152" s="228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09"/>
      <c r="Z152" s="209"/>
      <c r="AA152" s="209"/>
      <c r="AB152" s="209"/>
      <c r="AC152" s="209"/>
      <c r="AD152" s="209"/>
      <c r="AE152" s="209"/>
      <c r="AF152" s="209"/>
      <c r="AG152" s="209" t="s">
        <v>139</v>
      </c>
      <c r="AH152" s="209">
        <v>0</v>
      </c>
      <c r="AI152" s="209"/>
      <c r="AJ152" s="209"/>
      <c r="AK152" s="209"/>
      <c r="AL152" s="209"/>
      <c r="AM152" s="209"/>
      <c r="AN152" s="209"/>
      <c r="AO152" s="209"/>
      <c r="AP152" s="209"/>
      <c r="AQ152" s="209"/>
      <c r="AR152" s="209"/>
      <c r="AS152" s="209"/>
      <c r="AT152" s="209"/>
      <c r="AU152" s="209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09"/>
      <c r="BF152" s="209"/>
      <c r="BG152" s="209"/>
      <c r="BH152" s="209"/>
    </row>
    <row r="153" spans="1:60" outlineLevel="1" x14ac:dyDescent="0.25">
      <c r="A153" s="226"/>
      <c r="B153" s="227"/>
      <c r="C153" s="256" t="s">
        <v>167</v>
      </c>
      <c r="D153" s="230"/>
      <c r="E153" s="231">
        <v>14.78</v>
      </c>
      <c r="F153" s="228"/>
      <c r="G153" s="228"/>
      <c r="H153" s="228"/>
      <c r="I153" s="228"/>
      <c r="J153" s="228"/>
      <c r="K153" s="228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09"/>
      <c r="Z153" s="209"/>
      <c r="AA153" s="209"/>
      <c r="AB153" s="209"/>
      <c r="AC153" s="209"/>
      <c r="AD153" s="209"/>
      <c r="AE153" s="209"/>
      <c r="AF153" s="209"/>
      <c r="AG153" s="209" t="s">
        <v>139</v>
      </c>
      <c r="AH153" s="209">
        <v>0</v>
      </c>
      <c r="AI153" s="209"/>
      <c r="AJ153" s="209"/>
      <c r="AK153" s="209"/>
      <c r="AL153" s="209"/>
      <c r="AM153" s="209"/>
      <c r="AN153" s="209"/>
      <c r="AO153" s="209"/>
      <c r="AP153" s="209"/>
      <c r="AQ153" s="209"/>
      <c r="AR153" s="209"/>
      <c r="AS153" s="209"/>
      <c r="AT153" s="209"/>
      <c r="AU153" s="209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09"/>
      <c r="BF153" s="209"/>
      <c r="BG153" s="209"/>
      <c r="BH153" s="209"/>
    </row>
    <row r="154" spans="1:60" outlineLevel="1" x14ac:dyDescent="0.25">
      <c r="A154" s="226"/>
      <c r="B154" s="227"/>
      <c r="C154" s="256" t="s">
        <v>169</v>
      </c>
      <c r="D154" s="230"/>
      <c r="E154" s="231">
        <v>20.62</v>
      </c>
      <c r="F154" s="228"/>
      <c r="G154" s="228"/>
      <c r="H154" s="228"/>
      <c r="I154" s="228"/>
      <c r="J154" s="228"/>
      <c r="K154" s="228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09"/>
      <c r="Z154" s="209"/>
      <c r="AA154" s="209"/>
      <c r="AB154" s="209"/>
      <c r="AC154" s="209"/>
      <c r="AD154" s="209"/>
      <c r="AE154" s="209"/>
      <c r="AF154" s="209"/>
      <c r="AG154" s="209" t="s">
        <v>139</v>
      </c>
      <c r="AH154" s="209">
        <v>0</v>
      </c>
      <c r="AI154" s="209"/>
      <c r="AJ154" s="209"/>
      <c r="AK154" s="209"/>
      <c r="AL154" s="209"/>
      <c r="AM154" s="209"/>
      <c r="AN154" s="209"/>
      <c r="AO154" s="209"/>
      <c r="AP154" s="209"/>
      <c r="AQ154" s="209"/>
      <c r="AR154" s="209"/>
      <c r="AS154" s="209"/>
      <c r="AT154" s="209"/>
      <c r="AU154" s="209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09"/>
      <c r="BF154" s="209"/>
      <c r="BG154" s="209"/>
      <c r="BH154" s="209"/>
    </row>
    <row r="155" spans="1:60" outlineLevel="1" x14ac:dyDescent="0.25">
      <c r="A155" s="226"/>
      <c r="B155" s="227"/>
      <c r="C155" s="256" t="s">
        <v>170</v>
      </c>
      <c r="D155" s="230"/>
      <c r="E155" s="231">
        <v>12.6</v>
      </c>
      <c r="F155" s="228"/>
      <c r="G155" s="228"/>
      <c r="H155" s="228"/>
      <c r="I155" s="228"/>
      <c r="J155" s="228"/>
      <c r="K155" s="228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09"/>
      <c r="Z155" s="209"/>
      <c r="AA155" s="209"/>
      <c r="AB155" s="209"/>
      <c r="AC155" s="209"/>
      <c r="AD155" s="209"/>
      <c r="AE155" s="209"/>
      <c r="AF155" s="209"/>
      <c r="AG155" s="209" t="s">
        <v>139</v>
      </c>
      <c r="AH155" s="209">
        <v>0</v>
      </c>
      <c r="AI155" s="209"/>
      <c r="AJ155" s="209"/>
      <c r="AK155" s="209"/>
      <c r="AL155" s="209"/>
      <c r="AM155" s="209"/>
      <c r="AN155" s="209"/>
      <c r="AO155" s="209"/>
      <c r="AP155" s="209"/>
      <c r="AQ155" s="209"/>
      <c r="AR155" s="209"/>
      <c r="AS155" s="209"/>
      <c r="AT155" s="209"/>
      <c r="AU155" s="209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09"/>
      <c r="BF155" s="209"/>
      <c r="BG155" s="209"/>
      <c r="BH155" s="209"/>
    </row>
    <row r="156" spans="1:60" x14ac:dyDescent="0.25">
      <c r="A156" s="235" t="s">
        <v>129</v>
      </c>
      <c r="B156" s="236" t="s">
        <v>55</v>
      </c>
      <c r="C156" s="254" t="s">
        <v>56</v>
      </c>
      <c r="D156" s="237"/>
      <c r="E156" s="238"/>
      <c r="F156" s="239"/>
      <c r="G156" s="240">
        <f>SUMIF(AG157:AG162,"&lt;&gt;NOR",G157:G162)</f>
        <v>0</v>
      </c>
      <c r="H156" s="234"/>
      <c r="I156" s="234">
        <f>SUM(I157:I162)</f>
        <v>10440.720000000001</v>
      </c>
      <c r="J156" s="234"/>
      <c r="K156" s="234">
        <f>SUM(K157:K162)</f>
        <v>8466.36</v>
      </c>
      <c r="L156" s="234"/>
      <c r="M156" s="234">
        <f>SUM(M157:M162)</f>
        <v>0</v>
      </c>
      <c r="N156" s="234"/>
      <c r="O156" s="234">
        <f>SUM(O157:O162)</f>
        <v>0.25</v>
      </c>
      <c r="P156" s="234"/>
      <c r="Q156" s="234">
        <f>SUM(Q157:Q162)</f>
        <v>0</v>
      </c>
      <c r="R156" s="234"/>
      <c r="S156" s="234"/>
      <c r="T156" s="234"/>
      <c r="U156" s="234"/>
      <c r="V156" s="234">
        <f>SUM(V157:V162)</f>
        <v>15.09</v>
      </c>
      <c r="W156" s="234"/>
      <c r="X156" s="234"/>
      <c r="AG156" t="s">
        <v>130</v>
      </c>
    </row>
    <row r="157" spans="1:60" ht="30.6" outlineLevel="1" x14ac:dyDescent="0.25">
      <c r="A157" s="247">
        <v>15</v>
      </c>
      <c r="B157" s="248" t="s">
        <v>205</v>
      </c>
      <c r="C157" s="257" t="s">
        <v>206</v>
      </c>
      <c r="D157" s="249" t="s">
        <v>207</v>
      </c>
      <c r="E157" s="250">
        <v>2</v>
      </c>
      <c r="F157" s="251"/>
      <c r="G157" s="252">
        <f>ROUND(E157*F157,2)</f>
        <v>0</v>
      </c>
      <c r="H157" s="229">
        <v>1226.4000000000001</v>
      </c>
      <c r="I157" s="228">
        <f>ROUND(E157*H157,2)</f>
        <v>2452.8000000000002</v>
      </c>
      <c r="J157" s="229">
        <v>1034.0999999999999</v>
      </c>
      <c r="K157" s="228">
        <f>ROUND(E157*J157,2)</f>
        <v>2068.1999999999998</v>
      </c>
      <c r="L157" s="228">
        <v>15</v>
      </c>
      <c r="M157" s="228">
        <f>G157*(1+L157/100)</f>
        <v>0</v>
      </c>
      <c r="N157" s="228">
        <v>2.9170000000000001E-2</v>
      </c>
      <c r="O157" s="228">
        <f>ROUND(E157*N157,2)</f>
        <v>0.06</v>
      </c>
      <c r="P157" s="228">
        <v>0</v>
      </c>
      <c r="Q157" s="228">
        <f>ROUND(E157*P157,2)</f>
        <v>0</v>
      </c>
      <c r="R157" s="228"/>
      <c r="S157" s="228" t="s">
        <v>134</v>
      </c>
      <c r="T157" s="228" t="s">
        <v>135</v>
      </c>
      <c r="U157" s="228">
        <v>1.86</v>
      </c>
      <c r="V157" s="228">
        <f>ROUND(E157*U157,2)</f>
        <v>3.72</v>
      </c>
      <c r="W157" s="228"/>
      <c r="X157" s="228" t="s">
        <v>136</v>
      </c>
      <c r="Y157" s="209"/>
      <c r="Z157" s="209"/>
      <c r="AA157" s="209"/>
      <c r="AB157" s="209"/>
      <c r="AC157" s="209"/>
      <c r="AD157" s="209"/>
      <c r="AE157" s="209"/>
      <c r="AF157" s="209"/>
      <c r="AG157" s="209" t="s">
        <v>137</v>
      </c>
      <c r="AH157" s="209"/>
      <c r="AI157" s="209"/>
      <c r="AJ157" s="209"/>
      <c r="AK157" s="209"/>
      <c r="AL157" s="209"/>
      <c r="AM157" s="209"/>
      <c r="AN157" s="209"/>
      <c r="AO157" s="209"/>
      <c r="AP157" s="209"/>
      <c r="AQ157" s="209"/>
      <c r="AR157" s="209"/>
      <c r="AS157" s="209"/>
      <c r="AT157" s="209"/>
      <c r="AU157" s="209"/>
      <c r="AV157" s="209"/>
      <c r="AW157" s="209"/>
      <c r="AX157" s="209"/>
      <c r="AY157" s="209"/>
      <c r="AZ157" s="209"/>
      <c r="BA157" s="209"/>
      <c r="BB157" s="209"/>
      <c r="BC157" s="209"/>
      <c r="BD157" s="209"/>
      <c r="BE157" s="209"/>
      <c r="BF157" s="209"/>
      <c r="BG157" s="209"/>
      <c r="BH157" s="209"/>
    </row>
    <row r="158" spans="1:60" ht="30.6" outlineLevel="1" x14ac:dyDescent="0.25">
      <c r="A158" s="247">
        <v>16</v>
      </c>
      <c r="B158" s="248" t="s">
        <v>205</v>
      </c>
      <c r="C158" s="257" t="s">
        <v>208</v>
      </c>
      <c r="D158" s="249" t="s">
        <v>207</v>
      </c>
      <c r="E158" s="250">
        <v>4</v>
      </c>
      <c r="F158" s="251"/>
      <c r="G158" s="252">
        <f>ROUND(E158*F158,2)</f>
        <v>0</v>
      </c>
      <c r="H158" s="229">
        <v>1167</v>
      </c>
      <c r="I158" s="228">
        <f>ROUND(E158*H158,2)</f>
        <v>4668</v>
      </c>
      <c r="J158" s="229">
        <v>1033</v>
      </c>
      <c r="K158" s="228">
        <f>ROUND(E158*J158,2)</f>
        <v>4132</v>
      </c>
      <c r="L158" s="228">
        <v>15</v>
      </c>
      <c r="M158" s="228">
        <f>G158*(1+L158/100)</f>
        <v>0</v>
      </c>
      <c r="N158" s="228">
        <v>2.937E-2</v>
      </c>
      <c r="O158" s="228">
        <f>ROUND(E158*N158,2)</f>
        <v>0.12</v>
      </c>
      <c r="P158" s="228">
        <v>0</v>
      </c>
      <c r="Q158" s="228">
        <f>ROUND(E158*P158,2)</f>
        <v>0</v>
      </c>
      <c r="R158" s="228"/>
      <c r="S158" s="228" t="s">
        <v>134</v>
      </c>
      <c r="T158" s="228" t="s">
        <v>135</v>
      </c>
      <c r="U158" s="228">
        <v>1.86</v>
      </c>
      <c r="V158" s="228">
        <f>ROUND(E158*U158,2)</f>
        <v>7.44</v>
      </c>
      <c r="W158" s="228"/>
      <c r="X158" s="228" t="s">
        <v>136</v>
      </c>
      <c r="Y158" s="209"/>
      <c r="Z158" s="209"/>
      <c r="AA158" s="209"/>
      <c r="AB158" s="209"/>
      <c r="AC158" s="209"/>
      <c r="AD158" s="209"/>
      <c r="AE158" s="209"/>
      <c r="AF158" s="209"/>
      <c r="AG158" s="209" t="s">
        <v>137</v>
      </c>
      <c r="AH158" s="209"/>
      <c r="AI158" s="209"/>
      <c r="AJ158" s="209"/>
      <c r="AK158" s="209"/>
      <c r="AL158" s="209"/>
      <c r="AM158" s="209"/>
      <c r="AN158" s="209"/>
      <c r="AO158" s="209"/>
      <c r="AP158" s="209"/>
      <c r="AQ158" s="209"/>
      <c r="AR158" s="209"/>
      <c r="AS158" s="209"/>
      <c r="AT158" s="209"/>
      <c r="AU158" s="209"/>
      <c r="AV158" s="209"/>
      <c r="AW158" s="209"/>
      <c r="AX158" s="209"/>
      <c r="AY158" s="209"/>
      <c r="AZ158" s="209"/>
      <c r="BA158" s="209"/>
      <c r="BB158" s="209"/>
      <c r="BC158" s="209"/>
      <c r="BD158" s="209"/>
      <c r="BE158" s="209"/>
      <c r="BF158" s="209"/>
      <c r="BG158" s="209"/>
      <c r="BH158" s="209"/>
    </row>
    <row r="159" spans="1:60" ht="30.6" outlineLevel="1" x14ac:dyDescent="0.25">
      <c r="A159" s="247">
        <v>17</v>
      </c>
      <c r="B159" s="248" t="s">
        <v>205</v>
      </c>
      <c r="C159" s="257" t="s">
        <v>209</v>
      </c>
      <c r="D159" s="249" t="s">
        <v>207</v>
      </c>
      <c r="E159" s="250">
        <v>1</v>
      </c>
      <c r="F159" s="251"/>
      <c r="G159" s="252">
        <f>ROUND(E159*F159,2)</f>
        <v>0</v>
      </c>
      <c r="H159" s="229">
        <v>1337.54</v>
      </c>
      <c r="I159" s="228">
        <f>ROUND(E159*H159,2)</f>
        <v>1337.54</v>
      </c>
      <c r="J159" s="229">
        <v>1067.46</v>
      </c>
      <c r="K159" s="228">
        <f>ROUND(E159*J159,2)</f>
        <v>1067.46</v>
      </c>
      <c r="L159" s="228">
        <v>15</v>
      </c>
      <c r="M159" s="228">
        <f>G159*(1+L159/100)</f>
        <v>0</v>
      </c>
      <c r="N159" s="228">
        <v>2.9770000000000001E-2</v>
      </c>
      <c r="O159" s="228">
        <f>ROUND(E159*N159,2)</f>
        <v>0.03</v>
      </c>
      <c r="P159" s="228">
        <v>0</v>
      </c>
      <c r="Q159" s="228">
        <f>ROUND(E159*P159,2)</f>
        <v>0</v>
      </c>
      <c r="R159" s="228"/>
      <c r="S159" s="228" t="s">
        <v>134</v>
      </c>
      <c r="T159" s="228" t="s">
        <v>135</v>
      </c>
      <c r="U159" s="228">
        <v>1.86</v>
      </c>
      <c r="V159" s="228">
        <f>ROUND(E159*U159,2)</f>
        <v>1.86</v>
      </c>
      <c r="W159" s="228"/>
      <c r="X159" s="228" t="s">
        <v>136</v>
      </c>
      <c r="Y159" s="209"/>
      <c r="Z159" s="209"/>
      <c r="AA159" s="209"/>
      <c r="AB159" s="209"/>
      <c r="AC159" s="209"/>
      <c r="AD159" s="209"/>
      <c r="AE159" s="209"/>
      <c r="AF159" s="209"/>
      <c r="AG159" s="209" t="s">
        <v>137</v>
      </c>
      <c r="AH159" s="209"/>
      <c r="AI159" s="209"/>
      <c r="AJ159" s="209"/>
      <c r="AK159" s="209"/>
      <c r="AL159" s="209"/>
      <c r="AM159" s="209"/>
      <c r="AN159" s="209"/>
      <c r="AO159" s="209"/>
      <c r="AP159" s="209"/>
      <c r="AQ159" s="209"/>
      <c r="AR159" s="209"/>
      <c r="AS159" s="209"/>
      <c r="AT159" s="209"/>
      <c r="AU159" s="209"/>
      <c r="AV159" s="209"/>
      <c r="AW159" s="209"/>
      <c r="AX159" s="209"/>
      <c r="AY159" s="209"/>
      <c r="AZ159" s="209"/>
      <c r="BA159" s="209"/>
      <c r="BB159" s="209"/>
      <c r="BC159" s="209"/>
      <c r="BD159" s="209"/>
      <c r="BE159" s="209"/>
      <c r="BF159" s="209"/>
      <c r="BG159" s="209"/>
      <c r="BH159" s="209"/>
    </row>
    <row r="160" spans="1:60" ht="20.399999999999999" outlineLevel="1" x14ac:dyDescent="0.25">
      <c r="A160" s="241">
        <v>18</v>
      </c>
      <c r="B160" s="242" t="s">
        <v>210</v>
      </c>
      <c r="C160" s="255" t="s">
        <v>211</v>
      </c>
      <c r="D160" s="243" t="s">
        <v>212</v>
      </c>
      <c r="E160" s="244">
        <v>4.87</v>
      </c>
      <c r="F160" s="245"/>
      <c r="G160" s="246">
        <f>ROUND(E160*F160,2)</f>
        <v>0</v>
      </c>
      <c r="H160" s="229">
        <v>407.06</v>
      </c>
      <c r="I160" s="228">
        <f>ROUND(E160*H160,2)</f>
        <v>1982.38</v>
      </c>
      <c r="J160" s="229">
        <v>246.14</v>
      </c>
      <c r="K160" s="228">
        <f>ROUND(E160*J160,2)</f>
        <v>1198.7</v>
      </c>
      <c r="L160" s="228">
        <v>15</v>
      </c>
      <c r="M160" s="228">
        <f>G160*(1+L160/100)</f>
        <v>0</v>
      </c>
      <c r="N160" s="228">
        <v>8.7600000000000004E-3</v>
      </c>
      <c r="O160" s="228">
        <f>ROUND(E160*N160,2)</f>
        <v>0.04</v>
      </c>
      <c r="P160" s="228">
        <v>0</v>
      </c>
      <c r="Q160" s="228">
        <f>ROUND(E160*P160,2)</f>
        <v>0</v>
      </c>
      <c r="R160" s="228"/>
      <c r="S160" s="228" t="s">
        <v>134</v>
      </c>
      <c r="T160" s="228" t="s">
        <v>135</v>
      </c>
      <c r="U160" s="228">
        <v>0.42499999999999999</v>
      </c>
      <c r="V160" s="228">
        <f>ROUND(E160*U160,2)</f>
        <v>2.0699999999999998</v>
      </c>
      <c r="W160" s="228"/>
      <c r="X160" s="228" t="s">
        <v>136</v>
      </c>
      <c r="Y160" s="209"/>
      <c r="Z160" s="209"/>
      <c r="AA160" s="209"/>
      <c r="AB160" s="209"/>
      <c r="AC160" s="209"/>
      <c r="AD160" s="209"/>
      <c r="AE160" s="209"/>
      <c r="AF160" s="209"/>
      <c r="AG160" s="209" t="s">
        <v>137</v>
      </c>
      <c r="AH160" s="209"/>
      <c r="AI160" s="209"/>
      <c r="AJ160" s="209"/>
      <c r="AK160" s="209"/>
      <c r="AL160" s="209"/>
      <c r="AM160" s="209"/>
      <c r="AN160" s="209"/>
      <c r="AO160" s="209"/>
      <c r="AP160" s="209"/>
      <c r="AQ160" s="209"/>
      <c r="AR160" s="209"/>
      <c r="AS160" s="209"/>
      <c r="AT160" s="209"/>
      <c r="AU160" s="209"/>
      <c r="AV160" s="209"/>
      <c r="AW160" s="209"/>
      <c r="AX160" s="209"/>
      <c r="AY160" s="209"/>
      <c r="AZ160" s="209"/>
      <c r="BA160" s="209"/>
      <c r="BB160" s="209"/>
      <c r="BC160" s="209"/>
      <c r="BD160" s="209"/>
      <c r="BE160" s="209"/>
      <c r="BF160" s="209"/>
      <c r="BG160" s="209"/>
      <c r="BH160" s="209"/>
    </row>
    <row r="161" spans="1:60" outlineLevel="1" x14ac:dyDescent="0.25">
      <c r="A161" s="226"/>
      <c r="B161" s="227"/>
      <c r="C161" s="256" t="s">
        <v>213</v>
      </c>
      <c r="D161" s="230"/>
      <c r="E161" s="231">
        <v>0.47</v>
      </c>
      <c r="F161" s="228"/>
      <c r="G161" s="228"/>
      <c r="H161" s="228"/>
      <c r="I161" s="228"/>
      <c r="J161" s="228"/>
      <c r="K161" s="228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09"/>
      <c r="Z161" s="209"/>
      <c r="AA161" s="209"/>
      <c r="AB161" s="209"/>
      <c r="AC161" s="209"/>
      <c r="AD161" s="209"/>
      <c r="AE161" s="209"/>
      <c r="AF161" s="209"/>
      <c r="AG161" s="209" t="s">
        <v>139</v>
      </c>
      <c r="AH161" s="209">
        <v>0</v>
      </c>
      <c r="AI161" s="209"/>
      <c r="AJ161" s="209"/>
      <c r="AK161" s="209"/>
      <c r="AL161" s="209"/>
      <c r="AM161" s="209"/>
      <c r="AN161" s="209"/>
      <c r="AO161" s="209"/>
      <c r="AP161" s="209"/>
      <c r="AQ161" s="209"/>
      <c r="AR161" s="209"/>
      <c r="AS161" s="209"/>
      <c r="AT161" s="209"/>
      <c r="AU161" s="209"/>
      <c r="AV161" s="209"/>
      <c r="AW161" s="209"/>
      <c r="AX161" s="209"/>
      <c r="AY161" s="209"/>
      <c r="AZ161" s="209"/>
      <c r="BA161" s="209"/>
      <c r="BB161" s="209"/>
      <c r="BC161" s="209"/>
      <c r="BD161" s="209"/>
      <c r="BE161" s="209"/>
      <c r="BF161" s="209"/>
      <c r="BG161" s="209"/>
      <c r="BH161" s="209"/>
    </row>
    <row r="162" spans="1:60" outlineLevel="1" x14ac:dyDescent="0.25">
      <c r="A162" s="226"/>
      <c r="B162" s="227"/>
      <c r="C162" s="256" t="s">
        <v>214</v>
      </c>
      <c r="D162" s="230"/>
      <c r="E162" s="231">
        <v>4.4000000000000004</v>
      </c>
      <c r="F162" s="228"/>
      <c r="G162" s="228"/>
      <c r="H162" s="228"/>
      <c r="I162" s="228"/>
      <c r="J162" s="228"/>
      <c r="K162" s="228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09"/>
      <c r="Z162" s="209"/>
      <c r="AA162" s="209"/>
      <c r="AB162" s="209"/>
      <c r="AC162" s="209"/>
      <c r="AD162" s="209"/>
      <c r="AE162" s="209"/>
      <c r="AF162" s="209"/>
      <c r="AG162" s="209" t="s">
        <v>139</v>
      </c>
      <c r="AH162" s="209">
        <v>0</v>
      </c>
      <c r="AI162" s="209"/>
      <c r="AJ162" s="209"/>
      <c r="AK162" s="209"/>
      <c r="AL162" s="209"/>
      <c r="AM162" s="209"/>
      <c r="AN162" s="209"/>
      <c r="AO162" s="209"/>
      <c r="AP162" s="209"/>
      <c r="AQ162" s="209"/>
      <c r="AR162" s="209"/>
      <c r="AS162" s="209"/>
      <c r="AT162" s="209"/>
      <c r="AU162" s="209"/>
      <c r="AV162" s="209"/>
      <c r="AW162" s="209"/>
      <c r="AX162" s="209"/>
      <c r="AY162" s="209"/>
      <c r="AZ162" s="209"/>
      <c r="BA162" s="209"/>
      <c r="BB162" s="209"/>
      <c r="BC162" s="209"/>
      <c r="BD162" s="209"/>
      <c r="BE162" s="209"/>
      <c r="BF162" s="209"/>
      <c r="BG162" s="209"/>
      <c r="BH162" s="209"/>
    </row>
    <row r="163" spans="1:60" x14ac:dyDescent="0.25">
      <c r="A163" s="235" t="s">
        <v>129</v>
      </c>
      <c r="B163" s="236" t="s">
        <v>57</v>
      </c>
      <c r="C163" s="254" t="s">
        <v>58</v>
      </c>
      <c r="D163" s="237"/>
      <c r="E163" s="238"/>
      <c r="F163" s="239"/>
      <c r="G163" s="240">
        <f>SUMIF(AG164:AG171,"&lt;&gt;NOR",G164:G171)</f>
        <v>0</v>
      </c>
      <c r="H163" s="234"/>
      <c r="I163" s="234">
        <f>SUM(I164:I171)</f>
        <v>2334.2800000000002</v>
      </c>
      <c r="J163" s="234"/>
      <c r="K163" s="234">
        <f>SUM(K164:K171)</f>
        <v>4577.22</v>
      </c>
      <c r="L163" s="234"/>
      <c r="M163" s="234">
        <f>SUM(M164:M171)</f>
        <v>0</v>
      </c>
      <c r="N163" s="234"/>
      <c r="O163" s="234">
        <f>SUM(O164:O171)</f>
        <v>7.0000000000000007E-2</v>
      </c>
      <c r="P163" s="234"/>
      <c r="Q163" s="234">
        <f>SUM(Q164:Q171)</f>
        <v>0</v>
      </c>
      <c r="R163" s="234"/>
      <c r="S163" s="234"/>
      <c r="T163" s="234"/>
      <c r="U163" s="234"/>
      <c r="V163" s="234">
        <f>SUM(V164:V171)</f>
        <v>10.64</v>
      </c>
      <c r="W163" s="234"/>
      <c r="X163" s="234"/>
      <c r="AG163" t="s">
        <v>130</v>
      </c>
    </row>
    <row r="164" spans="1:60" outlineLevel="1" x14ac:dyDescent="0.25">
      <c r="A164" s="241">
        <v>19</v>
      </c>
      <c r="B164" s="242" t="s">
        <v>215</v>
      </c>
      <c r="C164" s="255" t="s">
        <v>216</v>
      </c>
      <c r="D164" s="243" t="s">
        <v>133</v>
      </c>
      <c r="E164" s="244">
        <v>60.1</v>
      </c>
      <c r="F164" s="245"/>
      <c r="G164" s="246">
        <f>ROUND(E164*F164,2)</f>
        <v>0</v>
      </c>
      <c r="H164" s="229">
        <v>38.840000000000003</v>
      </c>
      <c r="I164" s="228">
        <f>ROUND(E164*H164,2)</f>
        <v>2334.2800000000002</v>
      </c>
      <c r="J164" s="229">
        <v>76.16</v>
      </c>
      <c r="K164" s="228">
        <f>ROUND(E164*J164,2)</f>
        <v>4577.22</v>
      </c>
      <c r="L164" s="228">
        <v>15</v>
      </c>
      <c r="M164" s="228">
        <f>G164*(1+L164/100)</f>
        <v>0</v>
      </c>
      <c r="N164" s="228">
        <v>1.2099999999999999E-3</v>
      </c>
      <c r="O164" s="228">
        <f>ROUND(E164*N164,2)</f>
        <v>7.0000000000000007E-2</v>
      </c>
      <c r="P164" s="228">
        <v>0</v>
      </c>
      <c r="Q164" s="228">
        <f>ROUND(E164*P164,2)</f>
        <v>0</v>
      </c>
      <c r="R164" s="228"/>
      <c r="S164" s="228" t="s">
        <v>134</v>
      </c>
      <c r="T164" s="228" t="s">
        <v>134</v>
      </c>
      <c r="U164" s="228">
        <v>0.17699999999999999</v>
      </c>
      <c r="V164" s="228">
        <f>ROUND(E164*U164,2)</f>
        <v>10.64</v>
      </c>
      <c r="W164" s="228"/>
      <c r="X164" s="228" t="s">
        <v>136</v>
      </c>
      <c r="Y164" s="209"/>
      <c r="Z164" s="209"/>
      <c r="AA164" s="209"/>
      <c r="AB164" s="209"/>
      <c r="AC164" s="209"/>
      <c r="AD164" s="209"/>
      <c r="AE164" s="209"/>
      <c r="AF164" s="209"/>
      <c r="AG164" s="209" t="s">
        <v>137</v>
      </c>
      <c r="AH164" s="209"/>
      <c r="AI164" s="209"/>
      <c r="AJ164" s="209"/>
      <c r="AK164" s="209"/>
      <c r="AL164" s="209"/>
      <c r="AM164" s="209"/>
      <c r="AN164" s="209"/>
      <c r="AO164" s="209"/>
      <c r="AP164" s="209"/>
      <c r="AQ164" s="209"/>
      <c r="AR164" s="209"/>
      <c r="AS164" s="209"/>
      <c r="AT164" s="209"/>
      <c r="AU164" s="209"/>
      <c r="AV164" s="209"/>
      <c r="AW164" s="209"/>
      <c r="AX164" s="209"/>
      <c r="AY164" s="209"/>
      <c r="AZ164" s="209"/>
      <c r="BA164" s="209"/>
      <c r="BB164" s="209"/>
      <c r="BC164" s="209"/>
      <c r="BD164" s="209"/>
      <c r="BE164" s="209"/>
      <c r="BF164" s="209"/>
      <c r="BG164" s="209"/>
      <c r="BH164" s="209"/>
    </row>
    <row r="165" spans="1:60" outlineLevel="1" x14ac:dyDescent="0.25">
      <c r="A165" s="226"/>
      <c r="B165" s="227"/>
      <c r="C165" s="256" t="s">
        <v>164</v>
      </c>
      <c r="D165" s="230"/>
      <c r="E165" s="231">
        <v>3.7</v>
      </c>
      <c r="F165" s="228"/>
      <c r="G165" s="228"/>
      <c r="H165" s="228"/>
      <c r="I165" s="228"/>
      <c r="J165" s="228"/>
      <c r="K165" s="228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09"/>
      <c r="Z165" s="209"/>
      <c r="AA165" s="209"/>
      <c r="AB165" s="209"/>
      <c r="AC165" s="209"/>
      <c r="AD165" s="209"/>
      <c r="AE165" s="209"/>
      <c r="AF165" s="209"/>
      <c r="AG165" s="209" t="s">
        <v>139</v>
      </c>
      <c r="AH165" s="209">
        <v>0</v>
      </c>
      <c r="AI165" s="209"/>
      <c r="AJ165" s="209"/>
      <c r="AK165" s="209"/>
      <c r="AL165" s="209"/>
      <c r="AM165" s="209"/>
      <c r="AN165" s="209"/>
      <c r="AO165" s="209"/>
      <c r="AP165" s="209"/>
      <c r="AQ165" s="209"/>
      <c r="AR165" s="209"/>
      <c r="AS165" s="209"/>
      <c r="AT165" s="209"/>
      <c r="AU165" s="209"/>
      <c r="AV165" s="209"/>
      <c r="AW165" s="209"/>
      <c r="AX165" s="209"/>
      <c r="AY165" s="209"/>
      <c r="AZ165" s="209"/>
      <c r="BA165" s="209"/>
      <c r="BB165" s="209"/>
      <c r="BC165" s="209"/>
      <c r="BD165" s="209"/>
      <c r="BE165" s="209"/>
      <c r="BF165" s="209"/>
      <c r="BG165" s="209"/>
      <c r="BH165" s="209"/>
    </row>
    <row r="166" spans="1:60" outlineLevel="1" x14ac:dyDescent="0.25">
      <c r="A166" s="226"/>
      <c r="B166" s="227"/>
      <c r="C166" s="256" t="s">
        <v>165</v>
      </c>
      <c r="D166" s="230"/>
      <c r="E166" s="231">
        <v>1.36</v>
      </c>
      <c r="F166" s="228"/>
      <c r="G166" s="228"/>
      <c r="H166" s="228"/>
      <c r="I166" s="228"/>
      <c r="J166" s="228"/>
      <c r="K166" s="228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09"/>
      <c r="Z166" s="209"/>
      <c r="AA166" s="209"/>
      <c r="AB166" s="209"/>
      <c r="AC166" s="209"/>
      <c r="AD166" s="209"/>
      <c r="AE166" s="209"/>
      <c r="AF166" s="209"/>
      <c r="AG166" s="209" t="s">
        <v>139</v>
      </c>
      <c r="AH166" s="209">
        <v>0</v>
      </c>
      <c r="AI166" s="209"/>
      <c r="AJ166" s="209"/>
      <c r="AK166" s="209"/>
      <c r="AL166" s="209"/>
      <c r="AM166" s="209"/>
      <c r="AN166" s="209"/>
      <c r="AO166" s="209"/>
      <c r="AP166" s="209"/>
      <c r="AQ166" s="209"/>
      <c r="AR166" s="209"/>
      <c r="AS166" s="209"/>
      <c r="AT166" s="209"/>
      <c r="AU166" s="209"/>
      <c r="AV166" s="209"/>
      <c r="AW166" s="209"/>
      <c r="AX166" s="209"/>
      <c r="AY166" s="209"/>
      <c r="AZ166" s="209"/>
      <c r="BA166" s="209"/>
      <c r="BB166" s="209"/>
      <c r="BC166" s="209"/>
      <c r="BD166" s="209"/>
      <c r="BE166" s="209"/>
      <c r="BF166" s="209"/>
      <c r="BG166" s="209"/>
      <c r="BH166" s="209"/>
    </row>
    <row r="167" spans="1:60" outlineLevel="1" x14ac:dyDescent="0.25">
      <c r="A167" s="226"/>
      <c r="B167" s="227"/>
      <c r="C167" s="256" t="s">
        <v>166</v>
      </c>
      <c r="D167" s="230"/>
      <c r="E167" s="231">
        <v>3.16</v>
      </c>
      <c r="F167" s="228"/>
      <c r="G167" s="228"/>
      <c r="H167" s="228"/>
      <c r="I167" s="228"/>
      <c r="J167" s="228"/>
      <c r="K167" s="228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09"/>
      <c r="Z167" s="209"/>
      <c r="AA167" s="209"/>
      <c r="AB167" s="209"/>
      <c r="AC167" s="209"/>
      <c r="AD167" s="209"/>
      <c r="AE167" s="209"/>
      <c r="AF167" s="209"/>
      <c r="AG167" s="209" t="s">
        <v>139</v>
      </c>
      <c r="AH167" s="209">
        <v>0</v>
      </c>
      <c r="AI167" s="209"/>
      <c r="AJ167" s="209"/>
      <c r="AK167" s="209"/>
      <c r="AL167" s="209"/>
      <c r="AM167" s="209"/>
      <c r="AN167" s="209"/>
      <c r="AO167" s="209"/>
      <c r="AP167" s="209"/>
      <c r="AQ167" s="209"/>
      <c r="AR167" s="209"/>
      <c r="AS167" s="209"/>
      <c r="AT167" s="209"/>
      <c r="AU167" s="209"/>
      <c r="AV167" s="209"/>
      <c r="AW167" s="209"/>
      <c r="AX167" s="209"/>
      <c r="AY167" s="209"/>
      <c r="AZ167" s="209"/>
      <c r="BA167" s="209"/>
      <c r="BB167" s="209"/>
      <c r="BC167" s="209"/>
      <c r="BD167" s="209"/>
      <c r="BE167" s="209"/>
      <c r="BF167" s="209"/>
      <c r="BG167" s="209"/>
      <c r="BH167" s="209"/>
    </row>
    <row r="168" spans="1:60" outlineLevel="1" x14ac:dyDescent="0.25">
      <c r="A168" s="226"/>
      <c r="B168" s="227"/>
      <c r="C168" s="256" t="s">
        <v>167</v>
      </c>
      <c r="D168" s="230"/>
      <c r="E168" s="231">
        <v>14.78</v>
      </c>
      <c r="F168" s="228"/>
      <c r="G168" s="228"/>
      <c r="H168" s="228"/>
      <c r="I168" s="228"/>
      <c r="J168" s="228"/>
      <c r="K168" s="228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09"/>
      <c r="Z168" s="209"/>
      <c r="AA168" s="209"/>
      <c r="AB168" s="209"/>
      <c r="AC168" s="209"/>
      <c r="AD168" s="209"/>
      <c r="AE168" s="209"/>
      <c r="AF168" s="209"/>
      <c r="AG168" s="209" t="s">
        <v>139</v>
      </c>
      <c r="AH168" s="209">
        <v>0</v>
      </c>
      <c r="AI168" s="209"/>
      <c r="AJ168" s="209"/>
      <c r="AK168" s="209"/>
      <c r="AL168" s="209"/>
      <c r="AM168" s="209"/>
      <c r="AN168" s="209"/>
      <c r="AO168" s="209"/>
      <c r="AP168" s="209"/>
      <c r="AQ168" s="209"/>
      <c r="AR168" s="209"/>
      <c r="AS168" s="209"/>
      <c r="AT168" s="209"/>
      <c r="AU168" s="209"/>
      <c r="AV168" s="209"/>
      <c r="AW168" s="209"/>
      <c r="AX168" s="209"/>
      <c r="AY168" s="209"/>
      <c r="AZ168" s="209"/>
      <c r="BA168" s="209"/>
      <c r="BB168" s="209"/>
      <c r="BC168" s="209"/>
      <c r="BD168" s="209"/>
      <c r="BE168" s="209"/>
      <c r="BF168" s="209"/>
      <c r="BG168" s="209"/>
      <c r="BH168" s="209"/>
    </row>
    <row r="169" spans="1:60" outlineLevel="1" x14ac:dyDescent="0.25">
      <c r="A169" s="226"/>
      <c r="B169" s="227"/>
      <c r="C169" s="256" t="s">
        <v>168</v>
      </c>
      <c r="D169" s="230"/>
      <c r="E169" s="231">
        <v>3.88</v>
      </c>
      <c r="F169" s="228"/>
      <c r="G169" s="228"/>
      <c r="H169" s="228"/>
      <c r="I169" s="228"/>
      <c r="J169" s="228"/>
      <c r="K169" s="228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09"/>
      <c r="Z169" s="209"/>
      <c r="AA169" s="209"/>
      <c r="AB169" s="209"/>
      <c r="AC169" s="209"/>
      <c r="AD169" s="209"/>
      <c r="AE169" s="209"/>
      <c r="AF169" s="209"/>
      <c r="AG169" s="209" t="s">
        <v>139</v>
      </c>
      <c r="AH169" s="209">
        <v>0</v>
      </c>
      <c r="AI169" s="209"/>
      <c r="AJ169" s="209"/>
      <c r="AK169" s="209"/>
      <c r="AL169" s="209"/>
      <c r="AM169" s="209"/>
      <c r="AN169" s="209"/>
      <c r="AO169" s="209"/>
      <c r="AP169" s="209"/>
      <c r="AQ169" s="209"/>
      <c r="AR169" s="209"/>
      <c r="AS169" s="209"/>
      <c r="AT169" s="209"/>
      <c r="AU169" s="209"/>
      <c r="AV169" s="209"/>
      <c r="AW169" s="209"/>
      <c r="AX169" s="209"/>
      <c r="AY169" s="209"/>
      <c r="AZ169" s="209"/>
      <c r="BA169" s="209"/>
      <c r="BB169" s="209"/>
      <c r="BC169" s="209"/>
      <c r="BD169" s="209"/>
      <c r="BE169" s="209"/>
      <c r="BF169" s="209"/>
      <c r="BG169" s="209"/>
      <c r="BH169" s="209"/>
    </row>
    <row r="170" spans="1:60" outlineLevel="1" x14ac:dyDescent="0.25">
      <c r="A170" s="226"/>
      <c r="B170" s="227"/>
      <c r="C170" s="256" t="s">
        <v>169</v>
      </c>
      <c r="D170" s="230"/>
      <c r="E170" s="231">
        <v>20.62</v>
      </c>
      <c r="F170" s="228"/>
      <c r="G170" s="228"/>
      <c r="H170" s="228"/>
      <c r="I170" s="228"/>
      <c r="J170" s="228"/>
      <c r="K170" s="228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09"/>
      <c r="Z170" s="209"/>
      <c r="AA170" s="209"/>
      <c r="AB170" s="209"/>
      <c r="AC170" s="209"/>
      <c r="AD170" s="209"/>
      <c r="AE170" s="209"/>
      <c r="AF170" s="209"/>
      <c r="AG170" s="209" t="s">
        <v>139</v>
      </c>
      <c r="AH170" s="209">
        <v>0</v>
      </c>
      <c r="AI170" s="209"/>
      <c r="AJ170" s="209"/>
      <c r="AK170" s="209"/>
      <c r="AL170" s="209"/>
      <c r="AM170" s="209"/>
      <c r="AN170" s="209"/>
      <c r="AO170" s="209"/>
      <c r="AP170" s="209"/>
      <c r="AQ170" s="209"/>
      <c r="AR170" s="209"/>
      <c r="AS170" s="209"/>
      <c r="AT170" s="209"/>
      <c r="AU170" s="209"/>
      <c r="AV170" s="209"/>
      <c r="AW170" s="209"/>
      <c r="AX170" s="209"/>
      <c r="AY170" s="209"/>
      <c r="AZ170" s="209"/>
      <c r="BA170" s="209"/>
      <c r="BB170" s="209"/>
      <c r="BC170" s="209"/>
      <c r="BD170" s="209"/>
      <c r="BE170" s="209"/>
      <c r="BF170" s="209"/>
      <c r="BG170" s="209"/>
      <c r="BH170" s="209"/>
    </row>
    <row r="171" spans="1:60" outlineLevel="1" x14ac:dyDescent="0.25">
      <c r="A171" s="226"/>
      <c r="B171" s="227"/>
      <c r="C171" s="256" t="s">
        <v>170</v>
      </c>
      <c r="D171" s="230"/>
      <c r="E171" s="231">
        <v>12.6</v>
      </c>
      <c r="F171" s="228"/>
      <c r="G171" s="228"/>
      <c r="H171" s="228"/>
      <c r="I171" s="228"/>
      <c r="J171" s="228"/>
      <c r="K171" s="228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09"/>
      <c r="Z171" s="209"/>
      <c r="AA171" s="209"/>
      <c r="AB171" s="209"/>
      <c r="AC171" s="209"/>
      <c r="AD171" s="209"/>
      <c r="AE171" s="209"/>
      <c r="AF171" s="209"/>
      <c r="AG171" s="209" t="s">
        <v>139</v>
      </c>
      <c r="AH171" s="209">
        <v>0</v>
      </c>
      <c r="AI171" s="209"/>
      <c r="AJ171" s="209"/>
      <c r="AK171" s="209"/>
      <c r="AL171" s="209"/>
      <c r="AM171" s="209"/>
      <c r="AN171" s="209"/>
      <c r="AO171" s="209"/>
      <c r="AP171" s="209"/>
      <c r="AQ171" s="209"/>
      <c r="AR171" s="209"/>
      <c r="AS171" s="209"/>
      <c r="AT171" s="209"/>
      <c r="AU171" s="209"/>
      <c r="AV171" s="209"/>
      <c r="AW171" s="209"/>
      <c r="AX171" s="209"/>
      <c r="AY171" s="209"/>
      <c r="AZ171" s="209"/>
      <c r="BA171" s="209"/>
      <c r="BB171" s="209"/>
      <c r="BC171" s="209"/>
      <c r="BD171" s="209"/>
      <c r="BE171" s="209"/>
      <c r="BF171" s="209"/>
      <c r="BG171" s="209"/>
      <c r="BH171" s="209"/>
    </row>
    <row r="172" spans="1:60" ht="26.4" x14ac:dyDescent="0.25">
      <c r="A172" s="235" t="s">
        <v>129</v>
      </c>
      <c r="B172" s="236" t="s">
        <v>59</v>
      </c>
      <c r="C172" s="254" t="s">
        <v>60</v>
      </c>
      <c r="D172" s="237"/>
      <c r="E172" s="238"/>
      <c r="F172" s="239"/>
      <c r="G172" s="240">
        <f>SUMIF(AG173:AG189,"&lt;&gt;NOR",G173:G189)</f>
        <v>0</v>
      </c>
      <c r="H172" s="234"/>
      <c r="I172" s="234">
        <f>SUM(I173:I189)</f>
        <v>162.66</v>
      </c>
      <c r="J172" s="234"/>
      <c r="K172" s="234">
        <f>SUM(K173:K189)</f>
        <v>12894.42</v>
      </c>
      <c r="L172" s="234"/>
      <c r="M172" s="234">
        <f>SUM(M173:M189)</f>
        <v>0</v>
      </c>
      <c r="N172" s="234"/>
      <c r="O172" s="234">
        <f>SUM(O173:O189)</f>
        <v>0</v>
      </c>
      <c r="P172" s="234"/>
      <c r="Q172" s="234">
        <f>SUM(Q173:Q189)</f>
        <v>0</v>
      </c>
      <c r="R172" s="234"/>
      <c r="S172" s="234"/>
      <c r="T172" s="234"/>
      <c r="U172" s="234"/>
      <c r="V172" s="234">
        <f>SUM(V173:V189)</f>
        <v>20.71</v>
      </c>
      <c r="W172" s="234"/>
      <c r="X172" s="234"/>
      <c r="AG172" t="s">
        <v>130</v>
      </c>
    </row>
    <row r="173" spans="1:60" outlineLevel="1" x14ac:dyDescent="0.25">
      <c r="A173" s="241">
        <v>20</v>
      </c>
      <c r="B173" s="242" t="s">
        <v>217</v>
      </c>
      <c r="C173" s="255" t="s">
        <v>218</v>
      </c>
      <c r="D173" s="243" t="s">
        <v>133</v>
      </c>
      <c r="E173" s="244">
        <v>60.1</v>
      </c>
      <c r="F173" s="245"/>
      <c r="G173" s="246">
        <f>ROUND(E173*F173,2)</f>
        <v>0</v>
      </c>
      <c r="H173" s="229">
        <v>1.55</v>
      </c>
      <c r="I173" s="228">
        <f>ROUND(E173*H173,2)</f>
        <v>93.16</v>
      </c>
      <c r="J173" s="229">
        <v>141.15</v>
      </c>
      <c r="K173" s="228">
        <f>ROUND(E173*J173,2)</f>
        <v>8483.1200000000008</v>
      </c>
      <c r="L173" s="228">
        <v>15</v>
      </c>
      <c r="M173" s="228">
        <f>G173*(1+L173/100)</f>
        <v>0</v>
      </c>
      <c r="N173" s="228">
        <v>4.0000000000000003E-5</v>
      </c>
      <c r="O173" s="228">
        <f>ROUND(E173*N173,2)</f>
        <v>0</v>
      </c>
      <c r="P173" s="228">
        <v>0</v>
      </c>
      <c r="Q173" s="228">
        <f>ROUND(E173*P173,2)</f>
        <v>0</v>
      </c>
      <c r="R173" s="228"/>
      <c r="S173" s="228" t="s">
        <v>134</v>
      </c>
      <c r="T173" s="228" t="s">
        <v>135</v>
      </c>
      <c r="U173" s="228">
        <v>0.308</v>
      </c>
      <c r="V173" s="228">
        <f>ROUND(E173*U173,2)</f>
        <v>18.510000000000002</v>
      </c>
      <c r="W173" s="228"/>
      <c r="X173" s="228" t="s">
        <v>136</v>
      </c>
      <c r="Y173" s="209"/>
      <c r="Z173" s="209"/>
      <c r="AA173" s="209"/>
      <c r="AB173" s="209"/>
      <c r="AC173" s="209"/>
      <c r="AD173" s="209"/>
      <c r="AE173" s="209"/>
      <c r="AF173" s="209"/>
      <c r="AG173" s="209" t="s">
        <v>137</v>
      </c>
      <c r="AH173" s="209"/>
      <c r="AI173" s="209"/>
      <c r="AJ173" s="209"/>
      <c r="AK173" s="209"/>
      <c r="AL173" s="209"/>
      <c r="AM173" s="209"/>
      <c r="AN173" s="209"/>
      <c r="AO173" s="209"/>
      <c r="AP173" s="209"/>
      <c r="AQ173" s="209"/>
      <c r="AR173" s="209"/>
      <c r="AS173" s="209"/>
      <c r="AT173" s="209"/>
      <c r="AU173" s="209"/>
      <c r="AV173" s="209"/>
      <c r="AW173" s="209"/>
      <c r="AX173" s="209"/>
      <c r="AY173" s="209"/>
      <c r="AZ173" s="209"/>
      <c r="BA173" s="209"/>
      <c r="BB173" s="209"/>
      <c r="BC173" s="209"/>
      <c r="BD173" s="209"/>
      <c r="BE173" s="209"/>
      <c r="BF173" s="209"/>
      <c r="BG173" s="209"/>
      <c r="BH173" s="209"/>
    </row>
    <row r="174" spans="1:60" outlineLevel="1" x14ac:dyDescent="0.25">
      <c r="A174" s="226"/>
      <c r="B174" s="227"/>
      <c r="C174" s="256" t="s">
        <v>164</v>
      </c>
      <c r="D174" s="230"/>
      <c r="E174" s="231">
        <v>3.7</v>
      </c>
      <c r="F174" s="228"/>
      <c r="G174" s="228"/>
      <c r="H174" s="228"/>
      <c r="I174" s="228"/>
      <c r="J174" s="228"/>
      <c r="K174" s="228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09"/>
      <c r="Z174" s="209"/>
      <c r="AA174" s="209"/>
      <c r="AB174" s="209"/>
      <c r="AC174" s="209"/>
      <c r="AD174" s="209"/>
      <c r="AE174" s="209"/>
      <c r="AF174" s="209"/>
      <c r="AG174" s="209" t="s">
        <v>139</v>
      </c>
      <c r="AH174" s="209">
        <v>0</v>
      </c>
      <c r="AI174" s="209"/>
      <c r="AJ174" s="209"/>
      <c r="AK174" s="209"/>
      <c r="AL174" s="209"/>
      <c r="AM174" s="209"/>
      <c r="AN174" s="209"/>
      <c r="AO174" s="209"/>
      <c r="AP174" s="209"/>
      <c r="AQ174" s="209"/>
      <c r="AR174" s="209"/>
      <c r="AS174" s="209"/>
      <c r="AT174" s="209"/>
      <c r="AU174" s="209"/>
      <c r="AV174" s="209"/>
      <c r="AW174" s="209"/>
      <c r="AX174" s="209"/>
      <c r="AY174" s="209"/>
      <c r="AZ174" s="209"/>
      <c r="BA174" s="209"/>
      <c r="BB174" s="209"/>
      <c r="BC174" s="209"/>
      <c r="BD174" s="209"/>
      <c r="BE174" s="209"/>
      <c r="BF174" s="209"/>
      <c r="BG174" s="209"/>
      <c r="BH174" s="209"/>
    </row>
    <row r="175" spans="1:60" outlineLevel="1" x14ac:dyDescent="0.25">
      <c r="A175" s="226"/>
      <c r="B175" s="227"/>
      <c r="C175" s="256" t="s">
        <v>165</v>
      </c>
      <c r="D175" s="230"/>
      <c r="E175" s="231">
        <v>1.36</v>
      </c>
      <c r="F175" s="228"/>
      <c r="G175" s="228"/>
      <c r="H175" s="228"/>
      <c r="I175" s="228"/>
      <c r="J175" s="228"/>
      <c r="K175" s="228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09"/>
      <c r="Z175" s="209"/>
      <c r="AA175" s="209"/>
      <c r="AB175" s="209"/>
      <c r="AC175" s="209"/>
      <c r="AD175" s="209"/>
      <c r="AE175" s="209"/>
      <c r="AF175" s="209"/>
      <c r="AG175" s="209" t="s">
        <v>139</v>
      </c>
      <c r="AH175" s="209">
        <v>0</v>
      </c>
      <c r="AI175" s="209"/>
      <c r="AJ175" s="209"/>
      <c r="AK175" s="209"/>
      <c r="AL175" s="209"/>
      <c r="AM175" s="209"/>
      <c r="AN175" s="209"/>
      <c r="AO175" s="209"/>
      <c r="AP175" s="209"/>
      <c r="AQ175" s="209"/>
      <c r="AR175" s="209"/>
      <c r="AS175" s="209"/>
      <c r="AT175" s="209"/>
      <c r="AU175" s="209"/>
      <c r="AV175" s="209"/>
      <c r="AW175" s="209"/>
      <c r="AX175" s="209"/>
      <c r="AY175" s="209"/>
      <c r="AZ175" s="209"/>
      <c r="BA175" s="209"/>
      <c r="BB175" s="209"/>
      <c r="BC175" s="209"/>
      <c r="BD175" s="209"/>
      <c r="BE175" s="209"/>
      <c r="BF175" s="209"/>
      <c r="BG175" s="209"/>
      <c r="BH175" s="209"/>
    </row>
    <row r="176" spans="1:60" outlineLevel="1" x14ac:dyDescent="0.25">
      <c r="A176" s="226"/>
      <c r="B176" s="227"/>
      <c r="C176" s="256" t="s">
        <v>166</v>
      </c>
      <c r="D176" s="230"/>
      <c r="E176" s="231">
        <v>3.16</v>
      </c>
      <c r="F176" s="228"/>
      <c r="G176" s="228"/>
      <c r="H176" s="228"/>
      <c r="I176" s="228"/>
      <c r="J176" s="228"/>
      <c r="K176" s="228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09"/>
      <c r="Z176" s="209"/>
      <c r="AA176" s="209"/>
      <c r="AB176" s="209"/>
      <c r="AC176" s="209"/>
      <c r="AD176" s="209"/>
      <c r="AE176" s="209"/>
      <c r="AF176" s="209"/>
      <c r="AG176" s="209" t="s">
        <v>139</v>
      </c>
      <c r="AH176" s="209">
        <v>0</v>
      </c>
      <c r="AI176" s="209"/>
      <c r="AJ176" s="209"/>
      <c r="AK176" s="209"/>
      <c r="AL176" s="209"/>
      <c r="AM176" s="209"/>
      <c r="AN176" s="209"/>
      <c r="AO176" s="209"/>
      <c r="AP176" s="209"/>
      <c r="AQ176" s="209"/>
      <c r="AR176" s="209"/>
      <c r="AS176" s="209"/>
      <c r="AT176" s="209"/>
      <c r="AU176" s="209"/>
      <c r="AV176" s="209"/>
      <c r="AW176" s="209"/>
      <c r="AX176" s="209"/>
      <c r="AY176" s="209"/>
      <c r="AZ176" s="209"/>
      <c r="BA176" s="209"/>
      <c r="BB176" s="209"/>
      <c r="BC176" s="209"/>
      <c r="BD176" s="209"/>
      <c r="BE176" s="209"/>
      <c r="BF176" s="209"/>
      <c r="BG176" s="209"/>
      <c r="BH176" s="209"/>
    </row>
    <row r="177" spans="1:60" outlineLevel="1" x14ac:dyDescent="0.25">
      <c r="A177" s="226"/>
      <c r="B177" s="227"/>
      <c r="C177" s="256" t="s">
        <v>167</v>
      </c>
      <c r="D177" s="230"/>
      <c r="E177" s="231">
        <v>14.78</v>
      </c>
      <c r="F177" s="228"/>
      <c r="G177" s="228"/>
      <c r="H177" s="228"/>
      <c r="I177" s="228"/>
      <c r="J177" s="228"/>
      <c r="K177" s="228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09"/>
      <c r="Z177" s="209"/>
      <c r="AA177" s="209"/>
      <c r="AB177" s="209"/>
      <c r="AC177" s="209"/>
      <c r="AD177" s="209"/>
      <c r="AE177" s="209"/>
      <c r="AF177" s="209"/>
      <c r="AG177" s="209" t="s">
        <v>139</v>
      </c>
      <c r="AH177" s="209">
        <v>0</v>
      </c>
      <c r="AI177" s="209"/>
      <c r="AJ177" s="209"/>
      <c r="AK177" s="209"/>
      <c r="AL177" s="209"/>
      <c r="AM177" s="209"/>
      <c r="AN177" s="209"/>
      <c r="AO177" s="209"/>
      <c r="AP177" s="209"/>
      <c r="AQ177" s="209"/>
      <c r="AR177" s="209"/>
      <c r="AS177" s="209"/>
      <c r="AT177" s="209"/>
      <c r="AU177" s="209"/>
      <c r="AV177" s="209"/>
      <c r="AW177" s="209"/>
      <c r="AX177" s="209"/>
      <c r="AY177" s="209"/>
      <c r="AZ177" s="209"/>
      <c r="BA177" s="209"/>
      <c r="BB177" s="209"/>
      <c r="BC177" s="209"/>
      <c r="BD177" s="209"/>
      <c r="BE177" s="209"/>
      <c r="BF177" s="209"/>
      <c r="BG177" s="209"/>
      <c r="BH177" s="209"/>
    </row>
    <row r="178" spans="1:60" outlineLevel="1" x14ac:dyDescent="0.25">
      <c r="A178" s="226"/>
      <c r="B178" s="227"/>
      <c r="C178" s="256" t="s">
        <v>168</v>
      </c>
      <c r="D178" s="230"/>
      <c r="E178" s="231">
        <v>3.88</v>
      </c>
      <c r="F178" s="228"/>
      <c r="G178" s="228"/>
      <c r="H178" s="228"/>
      <c r="I178" s="228"/>
      <c r="J178" s="228"/>
      <c r="K178" s="228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09"/>
      <c r="Z178" s="209"/>
      <c r="AA178" s="209"/>
      <c r="AB178" s="209"/>
      <c r="AC178" s="209"/>
      <c r="AD178" s="209"/>
      <c r="AE178" s="209"/>
      <c r="AF178" s="209"/>
      <c r="AG178" s="209" t="s">
        <v>139</v>
      </c>
      <c r="AH178" s="209">
        <v>0</v>
      </c>
      <c r="AI178" s="209"/>
      <c r="AJ178" s="209"/>
      <c r="AK178" s="209"/>
      <c r="AL178" s="209"/>
      <c r="AM178" s="209"/>
      <c r="AN178" s="209"/>
      <c r="AO178" s="209"/>
      <c r="AP178" s="209"/>
      <c r="AQ178" s="209"/>
      <c r="AR178" s="209"/>
      <c r="AS178" s="209"/>
      <c r="AT178" s="209"/>
      <c r="AU178" s="209"/>
      <c r="AV178" s="209"/>
      <c r="AW178" s="209"/>
      <c r="AX178" s="209"/>
      <c r="AY178" s="209"/>
      <c r="AZ178" s="209"/>
      <c r="BA178" s="209"/>
      <c r="BB178" s="209"/>
      <c r="BC178" s="209"/>
      <c r="BD178" s="209"/>
      <c r="BE178" s="209"/>
      <c r="BF178" s="209"/>
      <c r="BG178" s="209"/>
      <c r="BH178" s="209"/>
    </row>
    <row r="179" spans="1:60" outlineLevel="1" x14ac:dyDescent="0.25">
      <c r="A179" s="226"/>
      <c r="B179" s="227"/>
      <c r="C179" s="256" t="s">
        <v>169</v>
      </c>
      <c r="D179" s="230"/>
      <c r="E179" s="231">
        <v>20.62</v>
      </c>
      <c r="F179" s="228"/>
      <c r="G179" s="228"/>
      <c r="H179" s="228"/>
      <c r="I179" s="228"/>
      <c r="J179" s="228"/>
      <c r="K179" s="228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09"/>
      <c r="Z179" s="209"/>
      <c r="AA179" s="209"/>
      <c r="AB179" s="209"/>
      <c r="AC179" s="209"/>
      <c r="AD179" s="209"/>
      <c r="AE179" s="209"/>
      <c r="AF179" s="209"/>
      <c r="AG179" s="209" t="s">
        <v>139</v>
      </c>
      <c r="AH179" s="209">
        <v>0</v>
      </c>
      <c r="AI179" s="209"/>
      <c r="AJ179" s="209"/>
      <c r="AK179" s="209"/>
      <c r="AL179" s="209"/>
      <c r="AM179" s="209"/>
      <c r="AN179" s="209"/>
      <c r="AO179" s="209"/>
      <c r="AP179" s="209"/>
      <c r="AQ179" s="209"/>
      <c r="AR179" s="209"/>
      <c r="AS179" s="209"/>
      <c r="AT179" s="209"/>
      <c r="AU179" s="209"/>
      <c r="AV179" s="209"/>
      <c r="AW179" s="209"/>
      <c r="AX179" s="209"/>
      <c r="AY179" s="209"/>
      <c r="AZ179" s="209"/>
      <c r="BA179" s="209"/>
      <c r="BB179" s="209"/>
      <c r="BC179" s="209"/>
      <c r="BD179" s="209"/>
      <c r="BE179" s="209"/>
      <c r="BF179" s="209"/>
      <c r="BG179" s="209"/>
      <c r="BH179" s="209"/>
    </row>
    <row r="180" spans="1:60" outlineLevel="1" x14ac:dyDescent="0.25">
      <c r="A180" s="226"/>
      <c r="B180" s="227"/>
      <c r="C180" s="256" t="s">
        <v>170</v>
      </c>
      <c r="D180" s="230"/>
      <c r="E180" s="231">
        <v>12.6</v>
      </c>
      <c r="F180" s="228"/>
      <c r="G180" s="228"/>
      <c r="H180" s="228"/>
      <c r="I180" s="228"/>
      <c r="J180" s="228"/>
      <c r="K180" s="228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09"/>
      <c r="Z180" s="209"/>
      <c r="AA180" s="209"/>
      <c r="AB180" s="209"/>
      <c r="AC180" s="209"/>
      <c r="AD180" s="209"/>
      <c r="AE180" s="209"/>
      <c r="AF180" s="209"/>
      <c r="AG180" s="209" t="s">
        <v>139</v>
      </c>
      <c r="AH180" s="209">
        <v>0</v>
      </c>
      <c r="AI180" s="209"/>
      <c r="AJ180" s="209"/>
      <c r="AK180" s="209"/>
      <c r="AL180" s="209"/>
      <c r="AM180" s="209"/>
      <c r="AN180" s="209"/>
      <c r="AO180" s="209"/>
      <c r="AP180" s="209"/>
      <c r="AQ180" s="209"/>
      <c r="AR180" s="209"/>
      <c r="AS180" s="209"/>
      <c r="AT180" s="209"/>
      <c r="AU180" s="209"/>
      <c r="AV180" s="209"/>
      <c r="AW180" s="209"/>
      <c r="AX180" s="209"/>
      <c r="AY180" s="209"/>
      <c r="AZ180" s="209"/>
      <c r="BA180" s="209"/>
      <c r="BB180" s="209"/>
      <c r="BC180" s="209"/>
      <c r="BD180" s="209"/>
      <c r="BE180" s="209"/>
      <c r="BF180" s="209"/>
      <c r="BG180" s="209"/>
      <c r="BH180" s="209"/>
    </row>
    <row r="181" spans="1:60" ht="30.6" outlineLevel="1" x14ac:dyDescent="0.25">
      <c r="A181" s="247">
        <v>21</v>
      </c>
      <c r="B181" s="248" t="s">
        <v>219</v>
      </c>
      <c r="C181" s="257" t="s">
        <v>220</v>
      </c>
      <c r="D181" s="249" t="s">
        <v>221</v>
      </c>
      <c r="E181" s="250">
        <v>10</v>
      </c>
      <c r="F181" s="251"/>
      <c r="G181" s="252">
        <f>ROUND(E181*F181,2)</f>
        <v>0</v>
      </c>
      <c r="H181" s="229">
        <v>6.95</v>
      </c>
      <c r="I181" s="228">
        <f>ROUND(E181*H181,2)</f>
        <v>69.5</v>
      </c>
      <c r="J181" s="229">
        <v>393.05</v>
      </c>
      <c r="K181" s="228">
        <f>ROUND(E181*J181,2)</f>
        <v>3930.5</v>
      </c>
      <c r="L181" s="228">
        <v>15</v>
      </c>
      <c r="M181" s="228">
        <f>G181*(1+L181/100)</f>
        <v>0</v>
      </c>
      <c r="N181" s="228">
        <v>1.0000000000000001E-5</v>
      </c>
      <c r="O181" s="228">
        <f>ROUND(E181*N181,2)</f>
        <v>0</v>
      </c>
      <c r="P181" s="228">
        <v>0</v>
      </c>
      <c r="Q181" s="228">
        <f>ROUND(E181*P181,2)</f>
        <v>0</v>
      </c>
      <c r="R181" s="228"/>
      <c r="S181" s="228" t="s">
        <v>134</v>
      </c>
      <c r="T181" s="228" t="s">
        <v>135</v>
      </c>
      <c r="U181" s="228">
        <v>0.13</v>
      </c>
      <c r="V181" s="228">
        <f>ROUND(E181*U181,2)</f>
        <v>1.3</v>
      </c>
      <c r="W181" s="228"/>
      <c r="X181" s="228" t="s">
        <v>136</v>
      </c>
      <c r="Y181" s="209"/>
      <c r="Z181" s="209"/>
      <c r="AA181" s="209"/>
      <c r="AB181" s="209"/>
      <c r="AC181" s="209"/>
      <c r="AD181" s="209"/>
      <c r="AE181" s="209"/>
      <c r="AF181" s="209"/>
      <c r="AG181" s="209" t="s">
        <v>137</v>
      </c>
      <c r="AH181" s="209"/>
      <c r="AI181" s="209"/>
      <c r="AJ181" s="209"/>
      <c r="AK181" s="209"/>
      <c r="AL181" s="209"/>
      <c r="AM181" s="209"/>
      <c r="AN181" s="209"/>
      <c r="AO181" s="209"/>
      <c r="AP181" s="209"/>
      <c r="AQ181" s="209"/>
      <c r="AR181" s="209"/>
      <c r="AS181" s="209"/>
      <c r="AT181" s="209"/>
      <c r="AU181" s="209"/>
      <c r="AV181" s="209"/>
      <c r="AW181" s="209"/>
      <c r="AX181" s="209"/>
      <c r="AY181" s="209"/>
      <c r="AZ181" s="209"/>
      <c r="BA181" s="209"/>
      <c r="BB181" s="209"/>
      <c r="BC181" s="209"/>
      <c r="BD181" s="209"/>
      <c r="BE181" s="209"/>
      <c r="BF181" s="209"/>
      <c r="BG181" s="209"/>
      <c r="BH181" s="209"/>
    </row>
    <row r="182" spans="1:60" outlineLevel="1" x14ac:dyDescent="0.25">
      <c r="A182" s="241">
        <v>22</v>
      </c>
      <c r="B182" s="242" t="s">
        <v>222</v>
      </c>
      <c r="C182" s="255" t="s">
        <v>223</v>
      </c>
      <c r="D182" s="243" t="s">
        <v>133</v>
      </c>
      <c r="E182" s="244">
        <v>60.1</v>
      </c>
      <c r="F182" s="245"/>
      <c r="G182" s="246">
        <f>ROUND(E182*F182,2)</f>
        <v>0</v>
      </c>
      <c r="H182" s="229">
        <v>0</v>
      </c>
      <c r="I182" s="228">
        <f>ROUND(E182*H182,2)</f>
        <v>0</v>
      </c>
      <c r="J182" s="229">
        <v>8</v>
      </c>
      <c r="K182" s="228">
        <f>ROUND(E182*J182,2)</f>
        <v>480.8</v>
      </c>
      <c r="L182" s="228">
        <v>15</v>
      </c>
      <c r="M182" s="228">
        <f>G182*(1+L182/100)</f>
        <v>0</v>
      </c>
      <c r="N182" s="228">
        <v>0</v>
      </c>
      <c r="O182" s="228">
        <f>ROUND(E182*N182,2)</f>
        <v>0</v>
      </c>
      <c r="P182" s="228">
        <v>0</v>
      </c>
      <c r="Q182" s="228">
        <f>ROUND(E182*P182,2)</f>
        <v>0</v>
      </c>
      <c r="R182" s="228"/>
      <c r="S182" s="228" t="s">
        <v>134</v>
      </c>
      <c r="T182" s="228" t="s">
        <v>135</v>
      </c>
      <c r="U182" s="228">
        <v>1.4999999999999999E-2</v>
      </c>
      <c r="V182" s="228">
        <f>ROUND(E182*U182,2)</f>
        <v>0.9</v>
      </c>
      <c r="W182" s="228"/>
      <c r="X182" s="228" t="s">
        <v>136</v>
      </c>
      <c r="Y182" s="209"/>
      <c r="Z182" s="209"/>
      <c r="AA182" s="209"/>
      <c r="AB182" s="209"/>
      <c r="AC182" s="209"/>
      <c r="AD182" s="209"/>
      <c r="AE182" s="209"/>
      <c r="AF182" s="209"/>
      <c r="AG182" s="209" t="s">
        <v>137</v>
      </c>
      <c r="AH182" s="209"/>
      <c r="AI182" s="209"/>
      <c r="AJ182" s="209"/>
      <c r="AK182" s="209"/>
      <c r="AL182" s="209"/>
      <c r="AM182" s="209"/>
      <c r="AN182" s="209"/>
      <c r="AO182" s="209"/>
      <c r="AP182" s="209"/>
      <c r="AQ182" s="209"/>
      <c r="AR182" s="209"/>
      <c r="AS182" s="209"/>
      <c r="AT182" s="209"/>
      <c r="AU182" s="209"/>
      <c r="AV182" s="209"/>
      <c r="AW182" s="209"/>
      <c r="AX182" s="209"/>
      <c r="AY182" s="209"/>
      <c r="AZ182" s="209"/>
      <c r="BA182" s="209"/>
      <c r="BB182" s="209"/>
      <c r="BC182" s="209"/>
      <c r="BD182" s="209"/>
      <c r="BE182" s="209"/>
      <c r="BF182" s="209"/>
      <c r="BG182" s="209"/>
      <c r="BH182" s="209"/>
    </row>
    <row r="183" spans="1:60" outlineLevel="1" x14ac:dyDescent="0.25">
      <c r="A183" s="226"/>
      <c r="B183" s="227"/>
      <c r="C183" s="256" t="s">
        <v>164</v>
      </c>
      <c r="D183" s="230"/>
      <c r="E183" s="231">
        <v>3.7</v>
      </c>
      <c r="F183" s="228"/>
      <c r="G183" s="228"/>
      <c r="H183" s="228"/>
      <c r="I183" s="228"/>
      <c r="J183" s="228"/>
      <c r="K183" s="228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09"/>
      <c r="Z183" s="209"/>
      <c r="AA183" s="209"/>
      <c r="AB183" s="209"/>
      <c r="AC183" s="209"/>
      <c r="AD183" s="209"/>
      <c r="AE183" s="209"/>
      <c r="AF183" s="209"/>
      <c r="AG183" s="209" t="s">
        <v>139</v>
      </c>
      <c r="AH183" s="209">
        <v>0</v>
      </c>
      <c r="AI183" s="209"/>
      <c r="AJ183" s="209"/>
      <c r="AK183" s="209"/>
      <c r="AL183" s="209"/>
      <c r="AM183" s="209"/>
      <c r="AN183" s="209"/>
      <c r="AO183" s="209"/>
      <c r="AP183" s="209"/>
      <c r="AQ183" s="209"/>
      <c r="AR183" s="209"/>
      <c r="AS183" s="209"/>
      <c r="AT183" s="209"/>
      <c r="AU183" s="209"/>
      <c r="AV183" s="209"/>
      <c r="AW183" s="209"/>
      <c r="AX183" s="209"/>
      <c r="AY183" s="209"/>
      <c r="AZ183" s="209"/>
      <c r="BA183" s="209"/>
      <c r="BB183" s="209"/>
      <c r="BC183" s="209"/>
      <c r="BD183" s="209"/>
      <c r="BE183" s="209"/>
      <c r="BF183" s="209"/>
      <c r="BG183" s="209"/>
      <c r="BH183" s="209"/>
    </row>
    <row r="184" spans="1:60" outlineLevel="1" x14ac:dyDescent="0.25">
      <c r="A184" s="226"/>
      <c r="B184" s="227"/>
      <c r="C184" s="256" t="s">
        <v>165</v>
      </c>
      <c r="D184" s="230"/>
      <c r="E184" s="231">
        <v>1.36</v>
      </c>
      <c r="F184" s="228"/>
      <c r="G184" s="228"/>
      <c r="H184" s="228"/>
      <c r="I184" s="228"/>
      <c r="J184" s="228"/>
      <c r="K184" s="228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09"/>
      <c r="Z184" s="209"/>
      <c r="AA184" s="209"/>
      <c r="AB184" s="209"/>
      <c r="AC184" s="209"/>
      <c r="AD184" s="209"/>
      <c r="AE184" s="209"/>
      <c r="AF184" s="209"/>
      <c r="AG184" s="209" t="s">
        <v>139</v>
      </c>
      <c r="AH184" s="209">
        <v>0</v>
      </c>
      <c r="AI184" s="209"/>
      <c r="AJ184" s="209"/>
      <c r="AK184" s="209"/>
      <c r="AL184" s="209"/>
      <c r="AM184" s="209"/>
      <c r="AN184" s="209"/>
      <c r="AO184" s="209"/>
      <c r="AP184" s="209"/>
      <c r="AQ184" s="209"/>
      <c r="AR184" s="209"/>
      <c r="AS184" s="209"/>
      <c r="AT184" s="209"/>
      <c r="AU184" s="209"/>
      <c r="AV184" s="209"/>
      <c r="AW184" s="209"/>
      <c r="AX184" s="209"/>
      <c r="AY184" s="209"/>
      <c r="AZ184" s="209"/>
      <c r="BA184" s="209"/>
      <c r="BB184" s="209"/>
      <c r="BC184" s="209"/>
      <c r="BD184" s="209"/>
      <c r="BE184" s="209"/>
      <c r="BF184" s="209"/>
      <c r="BG184" s="209"/>
      <c r="BH184" s="209"/>
    </row>
    <row r="185" spans="1:60" outlineLevel="1" x14ac:dyDescent="0.25">
      <c r="A185" s="226"/>
      <c r="B185" s="227"/>
      <c r="C185" s="256" t="s">
        <v>166</v>
      </c>
      <c r="D185" s="230"/>
      <c r="E185" s="231">
        <v>3.16</v>
      </c>
      <c r="F185" s="228"/>
      <c r="G185" s="228"/>
      <c r="H185" s="228"/>
      <c r="I185" s="228"/>
      <c r="J185" s="228"/>
      <c r="K185" s="228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09"/>
      <c r="Z185" s="209"/>
      <c r="AA185" s="209"/>
      <c r="AB185" s="209"/>
      <c r="AC185" s="209"/>
      <c r="AD185" s="209"/>
      <c r="AE185" s="209"/>
      <c r="AF185" s="209"/>
      <c r="AG185" s="209" t="s">
        <v>139</v>
      </c>
      <c r="AH185" s="209">
        <v>0</v>
      </c>
      <c r="AI185" s="209"/>
      <c r="AJ185" s="209"/>
      <c r="AK185" s="209"/>
      <c r="AL185" s="209"/>
      <c r="AM185" s="209"/>
      <c r="AN185" s="209"/>
      <c r="AO185" s="209"/>
      <c r="AP185" s="209"/>
      <c r="AQ185" s="209"/>
      <c r="AR185" s="209"/>
      <c r="AS185" s="209"/>
      <c r="AT185" s="209"/>
      <c r="AU185" s="209"/>
      <c r="AV185" s="209"/>
      <c r="AW185" s="209"/>
      <c r="AX185" s="209"/>
      <c r="AY185" s="209"/>
      <c r="AZ185" s="209"/>
      <c r="BA185" s="209"/>
      <c r="BB185" s="209"/>
      <c r="BC185" s="209"/>
      <c r="BD185" s="209"/>
      <c r="BE185" s="209"/>
      <c r="BF185" s="209"/>
      <c r="BG185" s="209"/>
      <c r="BH185" s="209"/>
    </row>
    <row r="186" spans="1:60" outlineLevel="1" x14ac:dyDescent="0.25">
      <c r="A186" s="226"/>
      <c r="B186" s="227"/>
      <c r="C186" s="256" t="s">
        <v>167</v>
      </c>
      <c r="D186" s="230"/>
      <c r="E186" s="231">
        <v>14.78</v>
      </c>
      <c r="F186" s="228"/>
      <c r="G186" s="228"/>
      <c r="H186" s="228"/>
      <c r="I186" s="228"/>
      <c r="J186" s="228"/>
      <c r="K186" s="228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09"/>
      <c r="Z186" s="209"/>
      <c r="AA186" s="209"/>
      <c r="AB186" s="209"/>
      <c r="AC186" s="209"/>
      <c r="AD186" s="209"/>
      <c r="AE186" s="209"/>
      <c r="AF186" s="209"/>
      <c r="AG186" s="209" t="s">
        <v>139</v>
      </c>
      <c r="AH186" s="209">
        <v>0</v>
      </c>
      <c r="AI186" s="209"/>
      <c r="AJ186" s="209"/>
      <c r="AK186" s="209"/>
      <c r="AL186" s="209"/>
      <c r="AM186" s="209"/>
      <c r="AN186" s="209"/>
      <c r="AO186" s="209"/>
      <c r="AP186" s="209"/>
      <c r="AQ186" s="209"/>
      <c r="AR186" s="209"/>
      <c r="AS186" s="209"/>
      <c r="AT186" s="209"/>
      <c r="AU186" s="209"/>
      <c r="AV186" s="209"/>
      <c r="AW186" s="209"/>
      <c r="AX186" s="209"/>
      <c r="AY186" s="209"/>
      <c r="AZ186" s="209"/>
      <c r="BA186" s="209"/>
      <c r="BB186" s="209"/>
      <c r="BC186" s="209"/>
      <c r="BD186" s="209"/>
      <c r="BE186" s="209"/>
      <c r="BF186" s="209"/>
      <c r="BG186" s="209"/>
      <c r="BH186" s="209"/>
    </row>
    <row r="187" spans="1:60" outlineLevel="1" x14ac:dyDescent="0.25">
      <c r="A187" s="226"/>
      <c r="B187" s="227"/>
      <c r="C187" s="256" t="s">
        <v>168</v>
      </c>
      <c r="D187" s="230"/>
      <c r="E187" s="231">
        <v>3.88</v>
      </c>
      <c r="F187" s="228"/>
      <c r="G187" s="228"/>
      <c r="H187" s="228"/>
      <c r="I187" s="228"/>
      <c r="J187" s="228"/>
      <c r="K187" s="228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09"/>
      <c r="Z187" s="209"/>
      <c r="AA187" s="209"/>
      <c r="AB187" s="209"/>
      <c r="AC187" s="209"/>
      <c r="AD187" s="209"/>
      <c r="AE187" s="209"/>
      <c r="AF187" s="209"/>
      <c r="AG187" s="209" t="s">
        <v>139</v>
      </c>
      <c r="AH187" s="209">
        <v>0</v>
      </c>
      <c r="AI187" s="209"/>
      <c r="AJ187" s="209"/>
      <c r="AK187" s="209"/>
      <c r="AL187" s="209"/>
      <c r="AM187" s="209"/>
      <c r="AN187" s="209"/>
      <c r="AO187" s="209"/>
      <c r="AP187" s="209"/>
      <c r="AQ187" s="209"/>
      <c r="AR187" s="209"/>
      <c r="AS187" s="209"/>
      <c r="AT187" s="209"/>
      <c r="AU187" s="209"/>
      <c r="AV187" s="209"/>
      <c r="AW187" s="209"/>
      <c r="AX187" s="209"/>
      <c r="AY187" s="209"/>
      <c r="AZ187" s="209"/>
      <c r="BA187" s="209"/>
      <c r="BB187" s="209"/>
      <c r="BC187" s="209"/>
      <c r="BD187" s="209"/>
      <c r="BE187" s="209"/>
      <c r="BF187" s="209"/>
      <c r="BG187" s="209"/>
      <c r="BH187" s="209"/>
    </row>
    <row r="188" spans="1:60" outlineLevel="1" x14ac:dyDescent="0.25">
      <c r="A188" s="226"/>
      <c r="B188" s="227"/>
      <c r="C188" s="256" t="s">
        <v>169</v>
      </c>
      <c r="D188" s="230"/>
      <c r="E188" s="231">
        <v>20.62</v>
      </c>
      <c r="F188" s="228"/>
      <c r="G188" s="228"/>
      <c r="H188" s="228"/>
      <c r="I188" s="228"/>
      <c r="J188" s="228"/>
      <c r="K188" s="228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09"/>
      <c r="Z188" s="209"/>
      <c r="AA188" s="209"/>
      <c r="AB188" s="209"/>
      <c r="AC188" s="209"/>
      <c r="AD188" s="209"/>
      <c r="AE188" s="209"/>
      <c r="AF188" s="209"/>
      <c r="AG188" s="209" t="s">
        <v>139</v>
      </c>
      <c r="AH188" s="209">
        <v>0</v>
      </c>
      <c r="AI188" s="209"/>
      <c r="AJ188" s="209"/>
      <c r="AK188" s="209"/>
      <c r="AL188" s="209"/>
      <c r="AM188" s="209"/>
      <c r="AN188" s="209"/>
      <c r="AO188" s="209"/>
      <c r="AP188" s="209"/>
      <c r="AQ188" s="209"/>
      <c r="AR188" s="209"/>
      <c r="AS188" s="209"/>
      <c r="AT188" s="209"/>
      <c r="AU188" s="209"/>
      <c r="AV188" s="209"/>
      <c r="AW188" s="209"/>
      <c r="AX188" s="209"/>
      <c r="AY188" s="209"/>
      <c r="AZ188" s="209"/>
      <c r="BA188" s="209"/>
      <c r="BB188" s="209"/>
      <c r="BC188" s="209"/>
      <c r="BD188" s="209"/>
      <c r="BE188" s="209"/>
      <c r="BF188" s="209"/>
      <c r="BG188" s="209"/>
      <c r="BH188" s="209"/>
    </row>
    <row r="189" spans="1:60" outlineLevel="1" x14ac:dyDescent="0.25">
      <c r="A189" s="226"/>
      <c r="B189" s="227"/>
      <c r="C189" s="256" t="s">
        <v>170</v>
      </c>
      <c r="D189" s="230"/>
      <c r="E189" s="231">
        <v>12.6</v>
      </c>
      <c r="F189" s="228"/>
      <c r="G189" s="228"/>
      <c r="H189" s="228"/>
      <c r="I189" s="228"/>
      <c r="J189" s="228"/>
      <c r="K189" s="228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09"/>
      <c r="Z189" s="209"/>
      <c r="AA189" s="209"/>
      <c r="AB189" s="209"/>
      <c r="AC189" s="209"/>
      <c r="AD189" s="209"/>
      <c r="AE189" s="209"/>
      <c r="AF189" s="209"/>
      <c r="AG189" s="209" t="s">
        <v>139</v>
      </c>
      <c r="AH189" s="209">
        <v>0</v>
      </c>
      <c r="AI189" s="209"/>
      <c r="AJ189" s="209"/>
      <c r="AK189" s="209"/>
      <c r="AL189" s="209"/>
      <c r="AM189" s="209"/>
      <c r="AN189" s="209"/>
      <c r="AO189" s="209"/>
      <c r="AP189" s="209"/>
      <c r="AQ189" s="209"/>
      <c r="AR189" s="209"/>
      <c r="AS189" s="209"/>
      <c r="AT189" s="209"/>
      <c r="AU189" s="209"/>
      <c r="AV189" s="209"/>
      <c r="AW189" s="209"/>
      <c r="AX189" s="209"/>
      <c r="AY189" s="209"/>
      <c r="AZ189" s="209"/>
      <c r="BA189" s="209"/>
      <c r="BB189" s="209"/>
      <c r="BC189" s="209"/>
      <c r="BD189" s="209"/>
      <c r="BE189" s="209"/>
      <c r="BF189" s="209"/>
      <c r="BG189" s="209"/>
      <c r="BH189" s="209"/>
    </row>
    <row r="190" spans="1:60" x14ac:dyDescent="0.25">
      <c r="A190" s="235" t="s">
        <v>129</v>
      </c>
      <c r="B190" s="236" t="s">
        <v>61</v>
      </c>
      <c r="C190" s="254" t="s">
        <v>62</v>
      </c>
      <c r="D190" s="237"/>
      <c r="E190" s="238"/>
      <c r="F190" s="239"/>
      <c r="G190" s="240">
        <f>SUMIF(AG191:AG250,"&lt;&gt;NOR",G191:G250)</f>
        <v>0</v>
      </c>
      <c r="H190" s="234"/>
      <c r="I190" s="234">
        <f>SUM(I191:I250)</f>
        <v>357.97</v>
      </c>
      <c r="J190" s="234"/>
      <c r="K190" s="234">
        <f>SUM(K191:K250)</f>
        <v>41702.9</v>
      </c>
      <c r="L190" s="234"/>
      <c r="M190" s="234">
        <f>SUM(M191:M250)</f>
        <v>0</v>
      </c>
      <c r="N190" s="234"/>
      <c r="O190" s="234">
        <f>SUM(O191:O250)</f>
        <v>0.03</v>
      </c>
      <c r="P190" s="234"/>
      <c r="Q190" s="234">
        <f>SUM(Q191:Q250)</f>
        <v>11.959999999999999</v>
      </c>
      <c r="R190" s="234"/>
      <c r="S190" s="234"/>
      <c r="T190" s="234"/>
      <c r="U190" s="234"/>
      <c r="V190" s="234">
        <f>SUM(V191:V250)</f>
        <v>103.07000000000001</v>
      </c>
      <c r="W190" s="234"/>
      <c r="X190" s="234"/>
      <c r="AG190" t="s">
        <v>130</v>
      </c>
    </row>
    <row r="191" spans="1:60" outlineLevel="1" x14ac:dyDescent="0.25">
      <c r="A191" s="241">
        <v>23</v>
      </c>
      <c r="B191" s="242" t="s">
        <v>224</v>
      </c>
      <c r="C191" s="255" t="s">
        <v>225</v>
      </c>
      <c r="D191" s="243" t="s">
        <v>133</v>
      </c>
      <c r="E191" s="244">
        <v>3.7</v>
      </c>
      <c r="F191" s="245"/>
      <c r="G191" s="246">
        <f>ROUND(E191*F191,2)</f>
        <v>0</v>
      </c>
      <c r="H191" s="229">
        <v>0</v>
      </c>
      <c r="I191" s="228">
        <f>ROUND(E191*H191,2)</f>
        <v>0</v>
      </c>
      <c r="J191" s="229">
        <v>59.5</v>
      </c>
      <c r="K191" s="228">
        <f>ROUND(E191*J191,2)</f>
        <v>220.15</v>
      </c>
      <c r="L191" s="228">
        <v>15</v>
      </c>
      <c r="M191" s="228">
        <f>G191*(1+L191/100)</f>
        <v>0</v>
      </c>
      <c r="N191" s="228">
        <v>0</v>
      </c>
      <c r="O191" s="228">
        <f>ROUND(E191*N191,2)</f>
        <v>0</v>
      </c>
      <c r="P191" s="228">
        <v>1.75E-3</v>
      </c>
      <c r="Q191" s="228">
        <f>ROUND(E191*P191,2)</f>
        <v>0.01</v>
      </c>
      <c r="R191" s="228"/>
      <c r="S191" s="228" t="s">
        <v>134</v>
      </c>
      <c r="T191" s="228" t="s">
        <v>135</v>
      </c>
      <c r="U191" s="228">
        <v>0.16500000000000001</v>
      </c>
      <c r="V191" s="228">
        <f>ROUND(E191*U191,2)</f>
        <v>0.61</v>
      </c>
      <c r="W191" s="228"/>
      <c r="X191" s="228" t="s">
        <v>136</v>
      </c>
      <c r="Y191" s="209"/>
      <c r="Z191" s="209"/>
      <c r="AA191" s="209"/>
      <c r="AB191" s="209"/>
      <c r="AC191" s="209"/>
      <c r="AD191" s="209"/>
      <c r="AE191" s="209"/>
      <c r="AF191" s="209"/>
      <c r="AG191" s="209" t="s">
        <v>137</v>
      </c>
      <c r="AH191" s="209"/>
      <c r="AI191" s="209"/>
      <c r="AJ191" s="209"/>
      <c r="AK191" s="209"/>
      <c r="AL191" s="209"/>
      <c r="AM191" s="209"/>
      <c r="AN191" s="209"/>
      <c r="AO191" s="209"/>
      <c r="AP191" s="209"/>
      <c r="AQ191" s="209"/>
      <c r="AR191" s="209"/>
      <c r="AS191" s="209"/>
      <c r="AT191" s="209"/>
      <c r="AU191" s="209"/>
      <c r="AV191" s="209"/>
      <c r="AW191" s="209"/>
      <c r="AX191" s="209"/>
      <c r="AY191" s="209"/>
      <c r="AZ191" s="209"/>
      <c r="BA191" s="209"/>
      <c r="BB191" s="209"/>
      <c r="BC191" s="209"/>
      <c r="BD191" s="209"/>
      <c r="BE191" s="209"/>
      <c r="BF191" s="209"/>
      <c r="BG191" s="209"/>
      <c r="BH191" s="209"/>
    </row>
    <row r="192" spans="1:60" outlineLevel="1" x14ac:dyDescent="0.25">
      <c r="A192" s="226"/>
      <c r="B192" s="227"/>
      <c r="C192" s="256" t="s">
        <v>164</v>
      </c>
      <c r="D192" s="230"/>
      <c r="E192" s="231">
        <v>3.7</v>
      </c>
      <c r="F192" s="228"/>
      <c r="G192" s="228"/>
      <c r="H192" s="228"/>
      <c r="I192" s="228"/>
      <c r="J192" s="228"/>
      <c r="K192" s="228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09"/>
      <c r="Z192" s="209"/>
      <c r="AA192" s="209"/>
      <c r="AB192" s="209"/>
      <c r="AC192" s="209"/>
      <c r="AD192" s="209"/>
      <c r="AE192" s="209"/>
      <c r="AF192" s="209"/>
      <c r="AG192" s="209" t="s">
        <v>139</v>
      </c>
      <c r="AH192" s="209">
        <v>0</v>
      </c>
      <c r="AI192" s="209"/>
      <c r="AJ192" s="209"/>
      <c r="AK192" s="209"/>
      <c r="AL192" s="209"/>
      <c r="AM192" s="209"/>
      <c r="AN192" s="209"/>
      <c r="AO192" s="209"/>
      <c r="AP192" s="209"/>
      <c r="AQ192" s="209"/>
      <c r="AR192" s="209"/>
      <c r="AS192" s="209"/>
      <c r="AT192" s="209"/>
      <c r="AU192" s="209"/>
      <c r="AV192" s="209"/>
      <c r="AW192" s="209"/>
      <c r="AX192" s="209"/>
      <c r="AY192" s="209"/>
      <c r="AZ192" s="209"/>
      <c r="BA192" s="209"/>
      <c r="BB192" s="209"/>
      <c r="BC192" s="209"/>
      <c r="BD192" s="209"/>
      <c r="BE192" s="209"/>
      <c r="BF192" s="209"/>
      <c r="BG192" s="209"/>
      <c r="BH192" s="209"/>
    </row>
    <row r="193" spans="1:60" outlineLevel="1" x14ac:dyDescent="0.25">
      <c r="A193" s="241">
        <v>24</v>
      </c>
      <c r="B193" s="242" t="s">
        <v>226</v>
      </c>
      <c r="C193" s="255" t="s">
        <v>227</v>
      </c>
      <c r="D193" s="243" t="s">
        <v>133</v>
      </c>
      <c r="E193" s="244">
        <v>3.7</v>
      </c>
      <c r="F193" s="245"/>
      <c r="G193" s="246">
        <f>ROUND(E193*F193,2)</f>
        <v>0</v>
      </c>
      <c r="H193" s="229">
        <v>0</v>
      </c>
      <c r="I193" s="228">
        <f>ROUND(E193*H193,2)</f>
        <v>0</v>
      </c>
      <c r="J193" s="229">
        <v>67.3</v>
      </c>
      <c r="K193" s="228">
        <f>ROUND(E193*J193,2)</f>
        <v>249.01</v>
      </c>
      <c r="L193" s="228">
        <v>15</v>
      </c>
      <c r="M193" s="228">
        <f>G193*(1+L193/100)</f>
        <v>0</v>
      </c>
      <c r="N193" s="228">
        <v>0</v>
      </c>
      <c r="O193" s="228">
        <f>ROUND(E193*N193,2)</f>
        <v>0</v>
      </c>
      <c r="P193" s="228">
        <v>0.02</v>
      </c>
      <c r="Q193" s="228">
        <f>ROUND(E193*P193,2)</f>
        <v>7.0000000000000007E-2</v>
      </c>
      <c r="R193" s="228"/>
      <c r="S193" s="228" t="s">
        <v>134</v>
      </c>
      <c r="T193" s="228" t="s">
        <v>135</v>
      </c>
      <c r="U193" s="228">
        <v>0.14699999999999999</v>
      </c>
      <c r="V193" s="228">
        <f>ROUND(E193*U193,2)</f>
        <v>0.54</v>
      </c>
      <c r="W193" s="228"/>
      <c r="X193" s="228" t="s">
        <v>136</v>
      </c>
      <c r="Y193" s="209"/>
      <c r="Z193" s="209"/>
      <c r="AA193" s="209"/>
      <c r="AB193" s="209"/>
      <c r="AC193" s="209"/>
      <c r="AD193" s="209"/>
      <c r="AE193" s="209"/>
      <c r="AF193" s="209"/>
      <c r="AG193" s="209" t="s">
        <v>137</v>
      </c>
      <c r="AH193" s="209"/>
      <c r="AI193" s="209"/>
      <c r="AJ193" s="209"/>
      <c r="AK193" s="209"/>
      <c r="AL193" s="209"/>
      <c r="AM193" s="209"/>
      <c r="AN193" s="209"/>
      <c r="AO193" s="209"/>
      <c r="AP193" s="209"/>
      <c r="AQ193" s="209"/>
      <c r="AR193" s="209"/>
      <c r="AS193" s="209"/>
      <c r="AT193" s="209"/>
      <c r="AU193" s="209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209"/>
      <c r="BH193" s="209"/>
    </row>
    <row r="194" spans="1:60" outlineLevel="1" x14ac:dyDescent="0.25">
      <c r="A194" s="226"/>
      <c r="B194" s="227"/>
      <c r="C194" s="256" t="s">
        <v>164</v>
      </c>
      <c r="D194" s="230"/>
      <c r="E194" s="231">
        <v>3.7</v>
      </c>
      <c r="F194" s="228"/>
      <c r="G194" s="228"/>
      <c r="H194" s="228"/>
      <c r="I194" s="228"/>
      <c r="J194" s="228"/>
      <c r="K194" s="228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09"/>
      <c r="Z194" s="209"/>
      <c r="AA194" s="209"/>
      <c r="AB194" s="209"/>
      <c r="AC194" s="209"/>
      <c r="AD194" s="209"/>
      <c r="AE194" s="209"/>
      <c r="AF194" s="209"/>
      <c r="AG194" s="209" t="s">
        <v>139</v>
      </c>
      <c r="AH194" s="209">
        <v>0</v>
      </c>
      <c r="AI194" s="209"/>
      <c r="AJ194" s="209"/>
      <c r="AK194" s="209"/>
      <c r="AL194" s="209"/>
      <c r="AM194" s="209"/>
      <c r="AN194" s="209"/>
      <c r="AO194" s="209"/>
      <c r="AP194" s="209"/>
      <c r="AQ194" s="209"/>
      <c r="AR194" s="209"/>
      <c r="AS194" s="209"/>
      <c r="AT194" s="209"/>
      <c r="AU194" s="209"/>
      <c r="AV194" s="209"/>
      <c r="AW194" s="209"/>
      <c r="AX194" s="209"/>
      <c r="AY194" s="209"/>
      <c r="AZ194" s="209"/>
      <c r="BA194" s="209"/>
      <c r="BB194" s="209"/>
      <c r="BC194" s="209"/>
      <c r="BD194" s="209"/>
      <c r="BE194" s="209"/>
      <c r="BF194" s="209"/>
      <c r="BG194" s="209"/>
      <c r="BH194" s="209"/>
    </row>
    <row r="195" spans="1:60" outlineLevel="1" x14ac:dyDescent="0.25">
      <c r="A195" s="241">
        <v>25</v>
      </c>
      <c r="B195" s="242" t="s">
        <v>228</v>
      </c>
      <c r="C195" s="255" t="s">
        <v>229</v>
      </c>
      <c r="D195" s="243" t="s">
        <v>133</v>
      </c>
      <c r="E195" s="244">
        <v>10.6</v>
      </c>
      <c r="F195" s="245"/>
      <c r="G195" s="246">
        <f>ROUND(E195*F195,2)</f>
        <v>0</v>
      </c>
      <c r="H195" s="229">
        <v>31.79</v>
      </c>
      <c r="I195" s="228">
        <f>ROUND(E195*H195,2)</f>
        <v>336.97</v>
      </c>
      <c r="J195" s="229">
        <v>448.21</v>
      </c>
      <c r="K195" s="228">
        <f>ROUND(E195*J195,2)</f>
        <v>4751.03</v>
      </c>
      <c r="L195" s="228">
        <v>15</v>
      </c>
      <c r="M195" s="228">
        <f>G195*(1+L195/100)</f>
        <v>0</v>
      </c>
      <c r="N195" s="228">
        <v>1.17E-3</v>
      </c>
      <c r="O195" s="228">
        <f>ROUND(E195*N195,2)</f>
        <v>0.01</v>
      </c>
      <c r="P195" s="228">
        <v>7.5999999999999998E-2</v>
      </c>
      <c r="Q195" s="228">
        <f>ROUND(E195*P195,2)</f>
        <v>0.81</v>
      </c>
      <c r="R195" s="228"/>
      <c r="S195" s="228" t="s">
        <v>134</v>
      </c>
      <c r="T195" s="228" t="s">
        <v>135</v>
      </c>
      <c r="U195" s="228">
        <v>0.93899999999999995</v>
      </c>
      <c r="V195" s="228">
        <f>ROUND(E195*U195,2)</f>
        <v>9.9499999999999993</v>
      </c>
      <c r="W195" s="228"/>
      <c r="X195" s="228" t="s">
        <v>136</v>
      </c>
      <c r="Y195" s="209"/>
      <c r="Z195" s="209"/>
      <c r="AA195" s="209"/>
      <c r="AB195" s="209"/>
      <c r="AC195" s="209"/>
      <c r="AD195" s="209"/>
      <c r="AE195" s="209"/>
      <c r="AF195" s="209"/>
      <c r="AG195" s="209" t="s">
        <v>137</v>
      </c>
      <c r="AH195" s="209"/>
      <c r="AI195" s="209"/>
      <c r="AJ195" s="209"/>
      <c r="AK195" s="209"/>
      <c r="AL195" s="209"/>
      <c r="AM195" s="209"/>
      <c r="AN195" s="209"/>
      <c r="AO195" s="209"/>
      <c r="AP195" s="209"/>
      <c r="AQ195" s="209"/>
      <c r="AR195" s="209"/>
      <c r="AS195" s="209"/>
      <c r="AT195" s="209"/>
      <c r="AU195" s="209"/>
      <c r="AV195" s="209"/>
      <c r="AW195" s="209"/>
      <c r="AX195" s="209"/>
      <c r="AY195" s="209"/>
      <c r="AZ195" s="209"/>
      <c r="BA195" s="209"/>
      <c r="BB195" s="209"/>
      <c r="BC195" s="209"/>
      <c r="BD195" s="209"/>
      <c r="BE195" s="209"/>
      <c r="BF195" s="209"/>
      <c r="BG195" s="209"/>
      <c r="BH195" s="209"/>
    </row>
    <row r="196" spans="1:60" outlineLevel="1" x14ac:dyDescent="0.25">
      <c r="A196" s="226"/>
      <c r="B196" s="227"/>
      <c r="C196" s="256" t="s">
        <v>230</v>
      </c>
      <c r="D196" s="230"/>
      <c r="E196" s="231">
        <v>2.4</v>
      </c>
      <c r="F196" s="228"/>
      <c r="G196" s="228"/>
      <c r="H196" s="228"/>
      <c r="I196" s="228"/>
      <c r="J196" s="228"/>
      <c r="K196" s="228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09"/>
      <c r="Z196" s="209"/>
      <c r="AA196" s="209"/>
      <c r="AB196" s="209"/>
      <c r="AC196" s="209"/>
      <c r="AD196" s="209"/>
      <c r="AE196" s="209"/>
      <c r="AF196" s="209"/>
      <c r="AG196" s="209" t="s">
        <v>139</v>
      </c>
      <c r="AH196" s="209">
        <v>0</v>
      </c>
      <c r="AI196" s="209"/>
      <c r="AJ196" s="209"/>
      <c r="AK196" s="209"/>
      <c r="AL196" s="209"/>
      <c r="AM196" s="209"/>
      <c r="AN196" s="209"/>
      <c r="AO196" s="209"/>
      <c r="AP196" s="209"/>
      <c r="AQ196" s="209"/>
      <c r="AR196" s="209"/>
      <c r="AS196" s="209"/>
      <c r="AT196" s="209"/>
      <c r="AU196" s="209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209"/>
      <c r="BH196" s="209"/>
    </row>
    <row r="197" spans="1:60" outlineLevel="1" x14ac:dyDescent="0.25">
      <c r="A197" s="226"/>
      <c r="B197" s="227"/>
      <c r="C197" s="256" t="s">
        <v>231</v>
      </c>
      <c r="D197" s="230"/>
      <c r="E197" s="231">
        <v>6.4</v>
      </c>
      <c r="F197" s="228"/>
      <c r="G197" s="228"/>
      <c r="H197" s="228"/>
      <c r="I197" s="228"/>
      <c r="J197" s="228"/>
      <c r="K197" s="228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09"/>
      <c r="Z197" s="209"/>
      <c r="AA197" s="209"/>
      <c r="AB197" s="209"/>
      <c r="AC197" s="209"/>
      <c r="AD197" s="209"/>
      <c r="AE197" s="209"/>
      <c r="AF197" s="209"/>
      <c r="AG197" s="209" t="s">
        <v>139</v>
      </c>
      <c r="AH197" s="209">
        <v>0</v>
      </c>
      <c r="AI197" s="209"/>
      <c r="AJ197" s="209"/>
      <c r="AK197" s="209"/>
      <c r="AL197" s="209"/>
      <c r="AM197" s="209"/>
      <c r="AN197" s="209"/>
      <c r="AO197" s="209"/>
      <c r="AP197" s="209"/>
      <c r="AQ197" s="209"/>
      <c r="AR197" s="209"/>
      <c r="AS197" s="209"/>
      <c r="AT197" s="209"/>
      <c r="AU197" s="209"/>
      <c r="AV197" s="209"/>
      <c r="AW197" s="209"/>
      <c r="AX197" s="209"/>
      <c r="AY197" s="209"/>
      <c r="AZ197" s="209"/>
      <c r="BA197" s="209"/>
      <c r="BB197" s="209"/>
      <c r="BC197" s="209"/>
      <c r="BD197" s="209"/>
      <c r="BE197" s="209"/>
      <c r="BF197" s="209"/>
      <c r="BG197" s="209"/>
      <c r="BH197" s="209"/>
    </row>
    <row r="198" spans="1:60" outlineLevel="1" x14ac:dyDescent="0.25">
      <c r="A198" s="226"/>
      <c r="B198" s="227"/>
      <c r="C198" s="256" t="s">
        <v>232</v>
      </c>
      <c r="D198" s="230"/>
      <c r="E198" s="231">
        <v>1.8</v>
      </c>
      <c r="F198" s="228"/>
      <c r="G198" s="228"/>
      <c r="H198" s="228"/>
      <c r="I198" s="228"/>
      <c r="J198" s="228"/>
      <c r="K198" s="228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09"/>
      <c r="Z198" s="209"/>
      <c r="AA198" s="209"/>
      <c r="AB198" s="209"/>
      <c r="AC198" s="209"/>
      <c r="AD198" s="209"/>
      <c r="AE198" s="209"/>
      <c r="AF198" s="209"/>
      <c r="AG198" s="209" t="s">
        <v>139</v>
      </c>
      <c r="AH198" s="209">
        <v>0</v>
      </c>
      <c r="AI198" s="209"/>
      <c r="AJ198" s="209"/>
      <c r="AK198" s="209"/>
      <c r="AL198" s="209"/>
      <c r="AM198" s="209"/>
      <c r="AN198" s="209"/>
      <c r="AO198" s="209"/>
      <c r="AP198" s="209"/>
      <c r="AQ198" s="209"/>
      <c r="AR198" s="209"/>
      <c r="AS198" s="209"/>
      <c r="AT198" s="209"/>
      <c r="AU198" s="209"/>
      <c r="AV198" s="209"/>
      <c r="AW198" s="209"/>
      <c r="AX198" s="209"/>
      <c r="AY198" s="209"/>
      <c r="AZ198" s="209"/>
      <c r="BA198" s="209"/>
      <c r="BB198" s="209"/>
      <c r="BC198" s="209"/>
      <c r="BD198" s="209"/>
      <c r="BE198" s="209"/>
      <c r="BF198" s="209"/>
      <c r="BG198" s="209"/>
      <c r="BH198" s="209"/>
    </row>
    <row r="199" spans="1:60" outlineLevel="1" x14ac:dyDescent="0.25">
      <c r="A199" s="241">
        <v>26</v>
      </c>
      <c r="B199" s="242" t="s">
        <v>233</v>
      </c>
      <c r="C199" s="255" t="s">
        <v>234</v>
      </c>
      <c r="D199" s="243" t="s">
        <v>212</v>
      </c>
      <c r="E199" s="244">
        <v>4.87</v>
      </c>
      <c r="F199" s="245"/>
      <c r="G199" s="246">
        <f>ROUND(E199*F199,2)</f>
        <v>0</v>
      </c>
      <c r="H199" s="229">
        <v>0</v>
      </c>
      <c r="I199" s="228">
        <f>ROUND(E199*H199,2)</f>
        <v>0</v>
      </c>
      <c r="J199" s="229">
        <v>56.8</v>
      </c>
      <c r="K199" s="228">
        <f>ROUND(E199*J199,2)</f>
        <v>276.62</v>
      </c>
      <c r="L199" s="228">
        <v>15</v>
      </c>
      <c r="M199" s="228">
        <f>G199*(1+L199/100)</f>
        <v>0</v>
      </c>
      <c r="N199" s="228">
        <v>0</v>
      </c>
      <c r="O199" s="228">
        <f>ROUND(E199*N199,2)</f>
        <v>0</v>
      </c>
      <c r="P199" s="228">
        <v>1.383E-2</v>
      </c>
      <c r="Q199" s="228">
        <f>ROUND(E199*P199,2)</f>
        <v>7.0000000000000007E-2</v>
      </c>
      <c r="R199" s="228"/>
      <c r="S199" s="228" t="s">
        <v>134</v>
      </c>
      <c r="T199" s="228" t="s">
        <v>135</v>
      </c>
      <c r="U199" s="228">
        <v>0.12</v>
      </c>
      <c r="V199" s="228">
        <f>ROUND(E199*U199,2)</f>
        <v>0.57999999999999996</v>
      </c>
      <c r="W199" s="228"/>
      <c r="X199" s="228" t="s">
        <v>136</v>
      </c>
      <c r="Y199" s="209"/>
      <c r="Z199" s="209"/>
      <c r="AA199" s="209"/>
      <c r="AB199" s="209"/>
      <c r="AC199" s="209"/>
      <c r="AD199" s="209"/>
      <c r="AE199" s="209"/>
      <c r="AF199" s="209"/>
      <c r="AG199" s="209" t="s">
        <v>137</v>
      </c>
      <c r="AH199" s="209"/>
      <c r="AI199" s="209"/>
      <c r="AJ199" s="209"/>
      <c r="AK199" s="209"/>
      <c r="AL199" s="209"/>
      <c r="AM199" s="209"/>
      <c r="AN199" s="209"/>
      <c r="AO199" s="209"/>
      <c r="AP199" s="209"/>
      <c r="AQ199" s="209"/>
      <c r="AR199" s="209"/>
      <c r="AS199" s="209"/>
      <c r="AT199" s="209"/>
      <c r="AU199" s="209"/>
      <c r="AV199" s="209"/>
      <c r="AW199" s="209"/>
      <c r="AX199" s="209"/>
      <c r="AY199" s="209"/>
      <c r="AZ199" s="209"/>
      <c r="BA199" s="209"/>
      <c r="BB199" s="209"/>
      <c r="BC199" s="209"/>
      <c r="BD199" s="209"/>
      <c r="BE199" s="209"/>
      <c r="BF199" s="209"/>
      <c r="BG199" s="209"/>
      <c r="BH199" s="209"/>
    </row>
    <row r="200" spans="1:60" outlineLevel="1" x14ac:dyDescent="0.25">
      <c r="A200" s="226"/>
      <c r="B200" s="227"/>
      <c r="C200" s="256" t="s">
        <v>213</v>
      </c>
      <c r="D200" s="230"/>
      <c r="E200" s="231">
        <v>0.47</v>
      </c>
      <c r="F200" s="228"/>
      <c r="G200" s="228"/>
      <c r="H200" s="228"/>
      <c r="I200" s="228"/>
      <c r="J200" s="228"/>
      <c r="K200" s="228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09"/>
      <c r="Z200" s="209"/>
      <c r="AA200" s="209"/>
      <c r="AB200" s="209"/>
      <c r="AC200" s="209"/>
      <c r="AD200" s="209"/>
      <c r="AE200" s="209"/>
      <c r="AF200" s="209"/>
      <c r="AG200" s="209" t="s">
        <v>139</v>
      </c>
      <c r="AH200" s="209">
        <v>0</v>
      </c>
      <c r="AI200" s="209"/>
      <c r="AJ200" s="209"/>
      <c r="AK200" s="209"/>
      <c r="AL200" s="209"/>
      <c r="AM200" s="209"/>
      <c r="AN200" s="209"/>
      <c r="AO200" s="209"/>
      <c r="AP200" s="209"/>
      <c r="AQ200" s="209"/>
      <c r="AR200" s="209"/>
      <c r="AS200" s="209"/>
      <c r="AT200" s="209"/>
      <c r="AU200" s="209"/>
      <c r="AV200" s="209"/>
      <c r="AW200" s="209"/>
      <c r="AX200" s="209"/>
      <c r="AY200" s="209"/>
      <c r="AZ200" s="209"/>
      <c r="BA200" s="209"/>
      <c r="BB200" s="209"/>
      <c r="BC200" s="209"/>
      <c r="BD200" s="209"/>
      <c r="BE200" s="209"/>
      <c r="BF200" s="209"/>
      <c r="BG200" s="209"/>
      <c r="BH200" s="209"/>
    </row>
    <row r="201" spans="1:60" outlineLevel="1" x14ac:dyDescent="0.25">
      <c r="A201" s="226"/>
      <c r="B201" s="227"/>
      <c r="C201" s="256" t="s">
        <v>214</v>
      </c>
      <c r="D201" s="230"/>
      <c r="E201" s="231">
        <v>4.4000000000000004</v>
      </c>
      <c r="F201" s="228"/>
      <c r="G201" s="228"/>
      <c r="H201" s="228"/>
      <c r="I201" s="228"/>
      <c r="J201" s="228"/>
      <c r="K201" s="228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09"/>
      <c r="Z201" s="209"/>
      <c r="AA201" s="209"/>
      <c r="AB201" s="209"/>
      <c r="AC201" s="209"/>
      <c r="AD201" s="209"/>
      <c r="AE201" s="209"/>
      <c r="AF201" s="209"/>
      <c r="AG201" s="209" t="s">
        <v>139</v>
      </c>
      <c r="AH201" s="209">
        <v>0</v>
      </c>
      <c r="AI201" s="209"/>
      <c r="AJ201" s="209"/>
      <c r="AK201" s="209"/>
      <c r="AL201" s="209"/>
      <c r="AM201" s="209"/>
      <c r="AN201" s="209"/>
      <c r="AO201" s="209"/>
      <c r="AP201" s="209"/>
      <c r="AQ201" s="209"/>
      <c r="AR201" s="209"/>
      <c r="AS201" s="209"/>
      <c r="AT201" s="209"/>
      <c r="AU201" s="209"/>
      <c r="AV201" s="209"/>
      <c r="AW201" s="209"/>
      <c r="AX201" s="209"/>
      <c r="AY201" s="209"/>
      <c r="AZ201" s="209"/>
      <c r="BA201" s="209"/>
      <c r="BB201" s="209"/>
      <c r="BC201" s="209"/>
      <c r="BD201" s="209"/>
      <c r="BE201" s="209"/>
      <c r="BF201" s="209"/>
      <c r="BG201" s="209"/>
      <c r="BH201" s="209"/>
    </row>
    <row r="202" spans="1:60" outlineLevel="1" x14ac:dyDescent="0.25">
      <c r="A202" s="241">
        <v>27</v>
      </c>
      <c r="B202" s="242" t="s">
        <v>235</v>
      </c>
      <c r="C202" s="255" t="s">
        <v>236</v>
      </c>
      <c r="D202" s="243" t="s">
        <v>133</v>
      </c>
      <c r="E202" s="244">
        <v>60.1</v>
      </c>
      <c r="F202" s="245"/>
      <c r="G202" s="246">
        <f>ROUND(E202*F202,2)</f>
        <v>0</v>
      </c>
      <c r="H202" s="229">
        <v>0</v>
      </c>
      <c r="I202" s="228">
        <f>ROUND(E202*H202,2)</f>
        <v>0</v>
      </c>
      <c r="J202" s="229">
        <v>38.6</v>
      </c>
      <c r="K202" s="228">
        <f>ROUND(E202*J202,2)</f>
        <v>2319.86</v>
      </c>
      <c r="L202" s="228">
        <v>15</v>
      </c>
      <c r="M202" s="228">
        <f>G202*(1+L202/100)</f>
        <v>0</v>
      </c>
      <c r="N202" s="228">
        <v>0</v>
      </c>
      <c r="O202" s="228">
        <f>ROUND(E202*N202,2)</f>
        <v>0</v>
      </c>
      <c r="P202" s="228">
        <v>0.01</v>
      </c>
      <c r="Q202" s="228">
        <f>ROUND(E202*P202,2)</f>
        <v>0.6</v>
      </c>
      <c r="R202" s="228"/>
      <c r="S202" s="228" t="s">
        <v>134</v>
      </c>
      <c r="T202" s="228" t="s">
        <v>135</v>
      </c>
      <c r="U202" s="228">
        <v>0.1</v>
      </c>
      <c r="V202" s="228">
        <f>ROUND(E202*U202,2)</f>
        <v>6.01</v>
      </c>
      <c r="W202" s="228"/>
      <c r="X202" s="228" t="s">
        <v>136</v>
      </c>
      <c r="Y202" s="209"/>
      <c r="Z202" s="209"/>
      <c r="AA202" s="209"/>
      <c r="AB202" s="209"/>
      <c r="AC202" s="209"/>
      <c r="AD202" s="209"/>
      <c r="AE202" s="209"/>
      <c r="AF202" s="209"/>
      <c r="AG202" s="209" t="s">
        <v>137</v>
      </c>
      <c r="AH202" s="209"/>
      <c r="AI202" s="209"/>
      <c r="AJ202" s="209"/>
      <c r="AK202" s="209"/>
      <c r="AL202" s="209"/>
      <c r="AM202" s="209"/>
      <c r="AN202" s="209"/>
      <c r="AO202" s="209"/>
      <c r="AP202" s="209"/>
      <c r="AQ202" s="209"/>
      <c r="AR202" s="209"/>
      <c r="AS202" s="209"/>
      <c r="AT202" s="209"/>
      <c r="AU202" s="209"/>
      <c r="AV202" s="209"/>
      <c r="AW202" s="209"/>
      <c r="AX202" s="209"/>
      <c r="AY202" s="209"/>
      <c r="AZ202" s="209"/>
      <c r="BA202" s="209"/>
      <c r="BB202" s="209"/>
      <c r="BC202" s="209"/>
      <c r="BD202" s="209"/>
      <c r="BE202" s="209"/>
      <c r="BF202" s="209"/>
      <c r="BG202" s="209"/>
      <c r="BH202" s="209"/>
    </row>
    <row r="203" spans="1:60" outlineLevel="1" x14ac:dyDescent="0.25">
      <c r="A203" s="226"/>
      <c r="B203" s="227"/>
      <c r="C203" s="256" t="s">
        <v>164</v>
      </c>
      <c r="D203" s="230"/>
      <c r="E203" s="231">
        <v>3.7</v>
      </c>
      <c r="F203" s="228"/>
      <c r="G203" s="228"/>
      <c r="H203" s="228"/>
      <c r="I203" s="228"/>
      <c r="J203" s="228"/>
      <c r="K203" s="228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09"/>
      <c r="Z203" s="209"/>
      <c r="AA203" s="209"/>
      <c r="AB203" s="209"/>
      <c r="AC203" s="209"/>
      <c r="AD203" s="209"/>
      <c r="AE203" s="209"/>
      <c r="AF203" s="209"/>
      <c r="AG203" s="209" t="s">
        <v>139</v>
      </c>
      <c r="AH203" s="209">
        <v>0</v>
      </c>
      <c r="AI203" s="209"/>
      <c r="AJ203" s="209"/>
      <c r="AK203" s="209"/>
      <c r="AL203" s="209"/>
      <c r="AM203" s="209"/>
      <c r="AN203" s="209"/>
      <c r="AO203" s="209"/>
      <c r="AP203" s="209"/>
      <c r="AQ203" s="209"/>
      <c r="AR203" s="209"/>
      <c r="AS203" s="209"/>
      <c r="AT203" s="209"/>
      <c r="AU203" s="209"/>
      <c r="AV203" s="209"/>
      <c r="AW203" s="209"/>
      <c r="AX203" s="209"/>
      <c r="AY203" s="209"/>
      <c r="AZ203" s="209"/>
      <c r="BA203" s="209"/>
      <c r="BB203" s="209"/>
      <c r="BC203" s="209"/>
      <c r="BD203" s="209"/>
      <c r="BE203" s="209"/>
      <c r="BF203" s="209"/>
      <c r="BG203" s="209"/>
      <c r="BH203" s="209"/>
    </row>
    <row r="204" spans="1:60" outlineLevel="1" x14ac:dyDescent="0.25">
      <c r="A204" s="226"/>
      <c r="B204" s="227"/>
      <c r="C204" s="256" t="s">
        <v>165</v>
      </c>
      <c r="D204" s="230"/>
      <c r="E204" s="231">
        <v>1.36</v>
      </c>
      <c r="F204" s="228"/>
      <c r="G204" s="228"/>
      <c r="H204" s="228"/>
      <c r="I204" s="228"/>
      <c r="J204" s="228"/>
      <c r="K204" s="228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09"/>
      <c r="Z204" s="209"/>
      <c r="AA204" s="209"/>
      <c r="AB204" s="209"/>
      <c r="AC204" s="209"/>
      <c r="AD204" s="209"/>
      <c r="AE204" s="209"/>
      <c r="AF204" s="209"/>
      <c r="AG204" s="209" t="s">
        <v>139</v>
      </c>
      <c r="AH204" s="209">
        <v>0</v>
      </c>
      <c r="AI204" s="209"/>
      <c r="AJ204" s="209"/>
      <c r="AK204" s="209"/>
      <c r="AL204" s="209"/>
      <c r="AM204" s="209"/>
      <c r="AN204" s="209"/>
      <c r="AO204" s="209"/>
      <c r="AP204" s="209"/>
      <c r="AQ204" s="209"/>
      <c r="AR204" s="209"/>
      <c r="AS204" s="209"/>
      <c r="AT204" s="209"/>
      <c r="AU204" s="209"/>
      <c r="AV204" s="209"/>
      <c r="AW204" s="209"/>
      <c r="AX204" s="209"/>
      <c r="AY204" s="209"/>
      <c r="AZ204" s="209"/>
      <c r="BA204" s="209"/>
      <c r="BB204" s="209"/>
      <c r="BC204" s="209"/>
      <c r="BD204" s="209"/>
      <c r="BE204" s="209"/>
      <c r="BF204" s="209"/>
      <c r="BG204" s="209"/>
      <c r="BH204" s="209"/>
    </row>
    <row r="205" spans="1:60" outlineLevel="1" x14ac:dyDescent="0.25">
      <c r="A205" s="226"/>
      <c r="B205" s="227"/>
      <c r="C205" s="256" t="s">
        <v>166</v>
      </c>
      <c r="D205" s="230"/>
      <c r="E205" s="231">
        <v>3.16</v>
      </c>
      <c r="F205" s="228"/>
      <c r="G205" s="228"/>
      <c r="H205" s="228"/>
      <c r="I205" s="228"/>
      <c r="J205" s="228"/>
      <c r="K205" s="228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09"/>
      <c r="Z205" s="209"/>
      <c r="AA205" s="209"/>
      <c r="AB205" s="209"/>
      <c r="AC205" s="209"/>
      <c r="AD205" s="209"/>
      <c r="AE205" s="209"/>
      <c r="AF205" s="209"/>
      <c r="AG205" s="209" t="s">
        <v>139</v>
      </c>
      <c r="AH205" s="209">
        <v>0</v>
      </c>
      <c r="AI205" s="209"/>
      <c r="AJ205" s="209"/>
      <c r="AK205" s="209"/>
      <c r="AL205" s="209"/>
      <c r="AM205" s="209"/>
      <c r="AN205" s="209"/>
      <c r="AO205" s="209"/>
      <c r="AP205" s="209"/>
      <c r="AQ205" s="209"/>
      <c r="AR205" s="209"/>
      <c r="AS205" s="209"/>
      <c r="AT205" s="209"/>
      <c r="AU205" s="209"/>
      <c r="AV205" s="209"/>
      <c r="AW205" s="209"/>
      <c r="AX205" s="209"/>
      <c r="AY205" s="209"/>
      <c r="AZ205" s="209"/>
      <c r="BA205" s="209"/>
      <c r="BB205" s="209"/>
      <c r="BC205" s="209"/>
      <c r="BD205" s="209"/>
      <c r="BE205" s="209"/>
      <c r="BF205" s="209"/>
      <c r="BG205" s="209"/>
      <c r="BH205" s="209"/>
    </row>
    <row r="206" spans="1:60" outlineLevel="1" x14ac:dyDescent="0.25">
      <c r="A206" s="226"/>
      <c r="B206" s="227"/>
      <c r="C206" s="256" t="s">
        <v>167</v>
      </c>
      <c r="D206" s="230"/>
      <c r="E206" s="231">
        <v>14.78</v>
      </c>
      <c r="F206" s="228"/>
      <c r="G206" s="228"/>
      <c r="H206" s="228"/>
      <c r="I206" s="228"/>
      <c r="J206" s="228"/>
      <c r="K206" s="228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09"/>
      <c r="Z206" s="209"/>
      <c r="AA206" s="209"/>
      <c r="AB206" s="209"/>
      <c r="AC206" s="209"/>
      <c r="AD206" s="209"/>
      <c r="AE206" s="209"/>
      <c r="AF206" s="209"/>
      <c r="AG206" s="209" t="s">
        <v>139</v>
      </c>
      <c r="AH206" s="209">
        <v>0</v>
      </c>
      <c r="AI206" s="209"/>
      <c r="AJ206" s="209"/>
      <c r="AK206" s="209"/>
      <c r="AL206" s="209"/>
      <c r="AM206" s="209"/>
      <c r="AN206" s="209"/>
      <c r="AO206" s="209"/>
      <c r="AP206" s="209"/>
      <c r="AQ206" s="209"/>
      <c r="AR206" s="209"/>
      <c r="AS206" s="209"/>
      <c r="AT206" s="209"/>
      <c r="AU206" s="209"/>
      <c r="AV206" s="209"/>
      <c r="AW206" s="209"/>
      <c r="AX206" s="209"/>
      <c r="AY206" s="209"/>
      <c r="AZ206" s="209"/>
      <c r="BA206" s="209"/>
      <c r="BB206" s="209"/>
      <c r="BC206" s="209"/>
      <c r="BD206" s="209"/>
      <c r="BE206" s="209"/>
      <c r="BF206" s="209"/>
      <c r="BG206" s="209"/>
      <c r="BH206" s="209"/>
    </row>
    <row r="207" spans="1:60" outlineLevel="1" x14ac:dyDescent="0.25">
      <c r="A207" s="226"/>
      <c r="B207" s="227"/>
      <c r="C207" s="256" t="s">
        <v>168</v>
      </c>
      <c r="D207" s="230"/>
      <c r="E207" s="231">
        <v>3.88</v>
      </c>
      <c r="F207" s="228"/>
      <c r="G207" s="228"/>
      <c r="H207" s="228"/>
      <c r="I207" s="228"/>
      <c r="J207" s="228"/>
      <c r="K207" s="228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09"/>
      <c r="Z207" s="209"/>
      <c r="AA207" s="209"/>
      <c r="AB207" s="209"/>
      <c r="AC207" s="209"/>
      <c r="AD207" s="209"/>
      <c r="AE207" s="209"/>
      <c r="AF207" s="209"/>
      <c r="AG207" s="209" t="s">
        <v>139</v>
      </c>
      <c r="AH207" s="209">
        <v>0</v>
      </c>
      <c r="AI207" s="209"/>
      <c r="AJ207" s="209"/>
      <c r="AK207" s="209"/>
      <c r="AL207" s="209"/>
      <c r="AM207" s="209"/>
      <c r="AN207" s="209"/>
      <c r="AO207" s="209"/>
      <c r="AP207" s="209"/>
      <c r="AQ207" s="209"/>
      <c r="AR207" s="209"/>
      <c r="AS207" s="209"/>
      <c r="AT207" s="209"/>
      <c r="AU207" s="209"/>
      <c r="AV207" s="209"/>
      <c r="AW207" s="209"/>
      <c r="AX207" s="209"/>
      <c r="AY207" s="209"/>
      <c r="AZ207" s="209"/>
      <c r="BA207" s="209"/>
      <c r="BB207" s="209"/>
      <c r="BC207" s="209"/>
      <c r="BD207" s="209"/>
      <c r="BE207" s="209"/>
      <c r="BF207" s="209"/>
      <c r="BG207" s="209"/>
      <c r="BH207" s="209"/>
    </row>
    <row r="208" spans="1:60" outlineLevel="1" x14ac:dyDescent="0.25">
      <c r="A208" s="226"/>
      <c r="B208" s="227"/>
      <c r="C208" s="256" t="s">
        <v>169</v>
      </c>
      <c r="D208" s="230"/>
      <c r="E208" s="231">
        <v>20.62</v>
      </c>
      <c r="F208" s="228"/>
      <c r="G208" s="228"/>
      <c r="H208" s="228"/>
      <c r="I208" s="228"/>
      <c r="J208" s="228"/>
      <c r="K208" s="228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09"/>
      <c r="Z208" s="209"/>
      <c r="AA208" s="209"/>
      <c r="AB208" s="209"/>
      <c r="AC208" s="209"/>
      <c r="AD208" s="209"/>
      <c r="AE208" s="209"/>
      <c r="AF208" s="209"/>
      <c r="AG208" s="209" t="s">
        <v>139</v>
      </c>
      <c r="AH208" s="209">
        <v>0</v>
      </c>
      <c r="AI208" s="209"/>
      <c r="AJ208" s="209"/>
      <c r="AK208" s="209"/>
      <c r="AL208" s="209"/>
      <c r="AM208" s="209"/>
      <c r="AN208" s="209"/>
      <c r="AO208" s="209"/>
      <c r="AP208" s="209"/>
      <c r="AQ208" s="209"/>
      <c r="AR208" s="209"/>
      <c r="AS208" s="209"/>
      <c r="AT208" s="209"/>
      <c r="AU208" s="209"/>
      <c r="AV208" s="209"/>
      <c r="AW208" s="209"/>
      <c r="AX208" s="209"/>
      <c r="AY208" s="209"/>
      <c r="AZ208" s="209"/>
      <c r="BA208" s="209"/>
      <c r="BB208" s="209"/>
      <c r="BC208" s="209"/>
      <c r="BD208" s="209"/>
      <c r="BE208" s="209"/>
      <c r="BF208" s="209"/>
      <c r="BG208" s="209"/>
      <c r="BH208" s="209"/>
    </row>
    <row r="209" spans="1:60" outlineLevel="1" x14ac:dyDescent="0.25">
      <c r="A209" s="226"/>
      <c r="B209" s="227"/>
      <c r="C209" s="256" t="s">
        <v>170</v>
      </c>
      <c r="D209" s="230"/>
      <c r="E209" s="231">
        <v>12.6</v>
      </c>
      <c r="F209" s="228"/>
      <c r="G209" s="228"/>
      <c r="H209" s="228"/>
      <c r="I209" s="228"/>
      <c r="J209" s="228"/>
      <c r="K209" s="228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09"/>
      <c r="Z209" s="209"/>
      <c r="AA209" s="209"/>
      <c r="AB209" s="209"/>
      <c r="AC209" s="209"/>
      <c r="AD209" s="209"/>
      <c r="AE209" s="209"/>
      <c r="AF209" s="209"/>
      <c r="AG209" s="209" t="s">
        <v>139</v>
      </c>
      <c r="AH209" s="209">
        <v>0</v>
      </c>
      <c r="AI209" s="209"/>
      <c r="AJ209" s="209"/>
      <c r="AK209" s="209"/>
      <c r="AL209" s="209"/>
      <c r="AM209" s="209"/>
      <c r="AN209" s="209"/>
      <c r="AO209" s="209"/>
      <c r="AP209" s="209"/>
      <c r="AQ209" s="209"/>
      <c r="AR209" s="209"/>
      <c r="AS209" s="209"/>
      <c r="AT209" s="209"/>
      <c r="AU209" s="209"/>
      <c r="AV209" s="209"/>
      <c r="AW209" s="209"/>
      <c r="AX209" s="209"/>
      <c r="AY209" s="209"/>
      <c r="AZ209" s="209"/>
      <c r="BA209" s="209"/>
      <c r="BB209" s="209"/>
      <c r="BC209" s="209"/>
      <c r="BD209" s="209"/>
      <c r="BE209" s="209"/>
      <c r="BF209" s="209"/>
      <c r="BG209" s="209"/>
      <c r="BH209" s="209"/>
    </row>
    <row r="210" spans="1:60" ht="20.399999999999999" outlineLevel="1" x14ac:dyDescent="0.25">
      <c r="A210" s="241">
        <v>28</v>
      </c>
      <c r="B210" s="242" t="s">
        <v>237</v>
      </c>
      <c r="C210" s="255" t="s">
        <v>238</v>
      </c>
      <c r="D210" s="243" t="s">
        <v>133</v>
      </c>
      <c r="E210" s="244">
        <v>173.36099999999999</v>
      </c>
      <c r="F210" s="245"/>
      <c r="G210" s="246">
        <f>ROUND(E210*F210,2)</f>
        <v>0</v>
      </c>
      <c r="H210" s="229">
        <v>0</v>
      </c>
      <c r="I210" s="228">
        <f>ROUND(E210*H210,2)</f>
        <v>0</v>
      </c>
      <c r="J210" s="229">
        <v>100.4</v>
      </c>
      <c r="K210" s="228">
        <f>ROUND(E210*J210,2)</f>
        <v>17405.439999999999</v>
      </c>
      <c r="L210" s="228">
        <v>15</v>
      </c>
      <c r="M210" s="228">
        <f>G210*(1+L210/100)</f>
        <v>0</v>
      </c>
      <c r="N210" s="228">
        <v>0</v>
      </c>
      <c r="O210" s="228">
        <f>ROUND(E210*N210,2)</f>
        <v>0</v>
      </c>
      <c r="P210" s="228">
        <v>4.5999999999999999E-2</v>
      </c>
      <c r="Q210" s="228">
        <f>ROUND(E210*P210,2)</f>
        <v>7.97</v>
      </c>
      <c r="R210" s="228"/>
      <c r="S210" s="228" t="s">
        <v>134</v>
      </c>
      <c r="T210" s="228" t="s">
        <v>135</v>
      </c>
      <c r="U210" s="228">
        <v>0.26</v>
      </c>
      <c r="V210" s="228">
        <f>ROUND(E210*U210,2)</f>
        <v>45.07</v>
      </c>
      <c r="W210" s="228"/>
      <c r="X210" s="228" t="s">
        <v>136</v>
      </c>
      <c r="Y210" s="209"/>
      <c r="Z210" s="209"/>
      <c r="AA210" s="209"/>
      <c r="AB210" s="209"/>
      <c r="AC210" s="209"/>
      <c r="AD210" s="209"/>
      <c r="AE210" s="209"/>
      <c r="AF210" s="209"/>
      <c r="AG210" s="209" t="s">
        <v>137</v>
      </c>
      <c r="AH210" s="209"/>
      <c r="AI210" s="209"/>
      <c r="AJ210" s="209"/>
      <c r="AK210" s="209"/>
      <c r="AL210" s="209"/>
      <c r="AM210" s="209"/>
      <c r="AN210" s="209"/>
      <c r="AO210" s="209"/>
      <c r="AP210" s="209"/>
      <c r="AQ210" s="209"/>
      <c r="AR210" s="209"/>
      <c r="AS210" s="209"/>
      <c r="AT210" s="209"/>
      <c r="AU210" s="209"/>
      <c r="AV210" s="209"/>
      <c r="AW210" s="209"/>
      <c r="AX210" s="209"/>
      <c r="AY210" s="209"/>
      <c r="AZ210" s="209"/>
      <c r="BA210" s="209"/>
      <c r="BB210" s="209"/>
      <c r="BC210" s="209"/>
      <c r="BD210" s="209"/>
      <c r="BE210" s="209"/>
      <c r="BF210" s="209"/>
      <c r="BG210" s="209"/>
      <c r="BH210" s="209"/>
    </row>
    <row r="211" spans="1:60" outlineLevel="1" x14ac:dyDescent="0.25">
      <c r="A211" s="226"/>
      <c r="B211" s="227"/>
      <c r="C211" s="256" t="s">
        <v>138</v>
      </c>
      <c r="D211" s="230"/>
      <c r="E211" s="231">
        <v>23.16</v>
      </c>
      <c r="F211" s="228"/>
      <c r="G211" s="228"/>
      <c r="H211" s="228"/>
      <c r="I211" s="228"/>
      <c r="J211" s="228"/>
      <c r="K211" s="228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09"/>
      <c r="Z211" s="209"/>
      <c r="AA211" s="209"/>
      <c r="AB211" s="209"/>
      <c r="AC211" s="209"/>
      <c r="AD211" s="209"/>
      <c r="AE211" s="209"/>
      <c r="AF211" s="209"/>
      <c r="AG211" s="209" t="s">
        <v>139</v>
      </c>
      <c r="AH211" s="209">
        <v>0</v>
      </c>
      <c r="AI211" s="209"/>
      <c r="AJ211" s="209"/>
      <c r="AK211" s="209"/>
      <c r="AL211" s="209"/>
      <c r="AM211" s="209"/>
      <c r="AN211" s="209"/>
      <c r="AO211" s="209"/>
      <c r="AP211" s="209"/>
      <c r="AQ211" s="209"/>
      <c r="AR211" s="209"/>
      <c r="AS211" s="209"/>
      <c r="AT211" s="209"/>
      <c r="AU211" s="209"/>
      <c r="AV211" s="209"/>
      <c r="AW211" s="209"/>
      <c r="AX211" s="209"/>
      <c r="AY211" s="209"/>
      <c r="AZ211" s="209"/>
      <c r="BA211" s="209"/>
      <c r="BB211" s="209"/>
      <c r="BC211" s="209"/>
      <c r="BD211" s="209"/>
      <c r="BE211" s="209"/>
      <c r="BF211" s="209"/>
      <c r="BG211" s="209"/>
      <c r="BH211" s="209"/>
    </row>
    <row r="212" spans="1:60" outlineLevel="1" x14ac:dyDescent="0.25">
      <c r="A212" s="226"/>
      <c r="B212" s="227"/>
      <c r="C212" s="256" t="s">
        <v>140</v>
      </c>
      <c r="D212" s="230"/>
      <c r="E212" s="231">
        <v>-1.1819999999999999</v>
      </c>
      <c r="F212" s="228"/>
      <c r="G212" s="228"/>
      <c r="H212" s="228"/>
      <c r="I212" s="228"/>
      <c r="J212" s="228"/>
      <c r="K212" s="228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09"/>
      <c r="Z212" s="209"/>
      <c r="AA212" s="209"/>
      <c r="AB212" s="209"/>
      <c r="AC212" s="209"/>
      <c r="AD212" s="209"/>
      <c r="AE212" s="209"/>
      <c r="AF212" s="209"/>
      <c r="AG212" s="209" t="s">
        <v>139</v>
      </c>
      <c r="AH212" s="209">
        <v>0</v>
      </c>
      <c r="AI212" s="209"/>
      <c r="AJ212" s="209"/>
      <c r="AK212" s="209"/>
      <c r="AL212" s="209"/>
      <c r="AM212" s="209"/>
      <c r="AN212" s="209"/>
      <c r="AO212" s="209"/>
      <c r="AP212" s="209"/>
      <c r="AQ212" s="209"/>
      <c r="AR212" s="209"/>
      <c r="AS212" s="209"/>
      <c r="AT212" s="209"/>
      <c r="AU212" s="209"/>
      <c r="AV212" s="209"/>
      <c r="AW212" s="209"/>
      <c r="AX212" s="209"/>
      <c r="AY212" s="209"/>
      <c r="AZ212" s="209"/>
      <c r="BA212" s="209"/>
      <c r="BB212" s="209"/>
      <c r="BC212" s="209"/>
      <c r="BD212" s="209"/>
      <c r="BE212" s="209"/>
      <c r="BF212" s="209"/>
      <c r="BG212" s="209"/>
      <c r="BH212" s="209"/>
    </row>
    <row r="213" spans="1:60" outlineLevel="1" x14ac:dyDescent="0.25">
      <c r="A213" s="226"/>
      <c r="B213" s="227"/>
      <c r="C213" s="256" t="s">
        <v>141</v>
      </c>
      <c r="D213" s="230"/>
      <c r="E213" s="231">
        <v>-4.7279999999999998</v>
      </c>
      <c r="F213" s="228"/>
      <c r="G213" s="228"/>
      <c r="H213" s="228"/>
      <c r="I213" s="228"/>
      <c r="J213" s="228"/>
      <c r="K213" s="228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09"/>
      <c r="Z213" s="209"/>
      <c r="AA213" s="209"/>
      <c r="AB213" s="209"/>
      <c r="AC213" s="209"/>
      <c r="AD213" s="209"/>
      <c r="AE213" s="209"/>
      <c r="AF213" s="209"/>
      <c r="AG213" s="209" t="s">
        <v>139</v>
      </c>
      <c r="AH213" s="209">
        <v>0</v>
      </c>
      <c r="AI213" s="209"/>
      <c r="AJ213" s="209"/>
      <c r="AK213" s="209"/>
      <c r="AL213" s="209"/>
      <c r="AM213" s="209"/>
      <c r="AN213" s="209"/>
      <c r="AO213" s="209"/>
      <c r="AP213" s="209"/>
      <c r="AQ213" s="209"/>
      <c r="AR213" s="209"/>
      <c r="AS213" s="209"/>
      <c r="AT213" s="209"/>
      <c r="AU213" s="209"/>
      <c r="AV213" s="209"/>
      <c r="AW213" s="209"/>
      <c r="AX213" s="209"/>
      <c r="AY213" s="209"/>
      <c r="AZ213" s="209"/>
      <c r="BA213" s="209"/>
      <c r="BB213" s="209"/>
      <c r="BC213" s="209"/>
      <c r="BD213" s="209"/>
      <c r="BE213" s="209"/>
      <c r="BF213" s="209"/>
      <c r="BG213" s="209"/>
      <c r="BH213" s="209"/>
    </row>
    <row r="214" spans="1:60" outlineLevel="1" x14ac:dyDescent="0.25">
      <c r="A214" s="226"/>
      <c r="B214" s="227"/>
      <c r="C214" s="256" t="s">
        <v>142</v>
      </c>
      <c r="D214" s="230"/>
      <c r="E214" s="231">
        <v>-1.7729999999999999</v>
      </c>
      <c r="F214" s="228"/>
      <c r="G214" s="228"/>
      <c r="H214" s="228"/>
      <c r="I214" s="228"/>
      <c r="J214" s="228"/>
      <c r="K214" s="228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09"/>
      <c r="Z214" s="209"/>
      <c r="AA214" s="209"/>
      <c r="AB214" s="209"/>
      <c r="AC214" s="209"/>
      <c r="AD214" s="209"/>
      <c r="AE214" s="209"/>
      <c r="AF214" s="209"/>
      <c r="AG214" s="209" t="s">
        <v>139</v>
      </c>
      <c r="AH214" s="209">
        <v>0</v>
      </c>
      <c r="AI214" s="209"/>
      <c r="AJ214" s="209"/>
      <c r="AK214" s="209"/>
      <c r="AL214" s="209"/>
      <c r="AM214" s="209"/>
      <c r="AN214" s="209"/>
      <c r="AO214" s="209"/>
      <c r="AP214" s="209"/>
      <c r="AQ214" s="209"/>
      <c r="AR214" s="209"/>
      <c r="AS214" s="209"/>
      <c r="AT214" s="209"/>
      <c r="AU214" s="209"/>
      <c r="AV214" s="209"/>
      <c r="AW214" s="209"/>
      <c r="AX214" s="209"/>
      <c r="AY214" s="209"/>
      <c r="AZ214" s="209"/>
      <c r="BA214" s="209"/>
      <c r="BB214" s="209"/>
      <c r="BC214" s="209"/>
      <c r="BD214" s="209"/>
      <c r="BE214" s="209"/>
      <c r="BF214" s="209"/>
      <c r="BG214" s="209"/>
      <c r="BH214" s="209"/>
    </row>
    <row r="215" spans="1:60" outlineLevel="1" x14ac:dyDescent="0.25">
      <c r="A215" s="226"/>
      <c r="B215" s="227"/>
      <c r="C215" s="256" t="s">
        <v>143</v>
      </c>
      <c r="D215" s="230"/>
      <c r="E215" s="231">
        <v>12.24</v>
      </c>
      <c r="F215" s="228"/>
      <c r="G215" s="228"/>
      <c r="H215" s="228"/>
      <c r="I215" s="228"/>
      <c r="J215" s="228"/>
      <c r="K215" s="228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09"/>
      <c r="Z215" s="209"/>
      <c r="AA215" s="209"/>
      <c r="AB215" s="209"/>
      <c r="AC215" s="209"/>
      <c r="AD215" s="209"/>
      <c r="AE215" s="209"/>
      <c r="AF215" s="209"/>
      <c r="AG215" s="209" t="s">
        <v>139</v>
      </c>
      <c r="AH215" s="209">
        <v>0</v>
      </c>
      <c r="AI215" s="209"/>
      <c r="AJ215" s="209"/>
      <c r="AK215" s="209"/>
      <c r="AL215" s="209"/>
      <c r="AM215" s="209"/>
      <c r="AN215" s="209"/>
      <c r="AO215" s="209"/>
      <c r="AP215" s="209"/>
      <c r="AQ215" s="209"/>
      <c r="AR215" s="209"/>
      <c r="AS215" s="209"/>
      <c r="AT215" s="209"/>
      <c r="AU215" s="209"/>
      <c r="AV215" s="209"/>
      <c r="AW215" s="209"/>
      <c r="AX215" s="209"/>
      <c r="AY215" s="209"/>
      <c r="AZ215" s="209"/>
      <c r="BA215" s="209"/>
      <c r="BB215" s="209"/>
      <c r="BC215" s="209"/>
      <c r="BD215" s="209"/>
      <c r="BE215" s="209"/>
      <c r="BF215" s="209"/>
      <c r="BG215" s="209"/>
      <c r="BH215" s="209"/>
    </row>
    <row r="216" spans="1:60" outlineLevel="1" x14ac:dyDescent="0.25">
      <c r="A216" s="226"/>
      <c r="B216" s="227"/>
      <c r="C216" s="256" t="s">
        <v>140</v>
      </c>
      <c r="D216" s="230"/>
      <c r="E216" s="231">
        <v>-1.1819999999999999</v>
      </c>
      <c r="F216" s="228"/>
      <c r="G216" s="228"/>
      <c r="H216" s="228"/>
      <c r="I216" s="228"/>
      <c r="J216" s="228"/>
      <c r="K216" s="228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09"/>
      <c r="Z216" s="209"/>
      <c r="AA216" s="209"/>
      <c r="AB216" s="209"/>
      <c r="AC216" s="209"/>
      <c r="AD216" s="209"/>
      <c r="AE216" s="209"/>
      <c r="AF216" s="209"/>
      <c r="AG216" s="209" t="s">
        <v>139</v>
      </c>
      <c r="AH216" s="209">
        <v>0</v>
      </c>
      <c r="AI216" s="209"/>
      <c r="AJ216" s="209"/>
      <c r="AK216" s="209"/>
      <c r="AL216" s="209"/>
      <c r="AM216" s="209"/>
      <c r="AN216" s="209"/>
      <c r="AO216" s="209"/>
      <c r="AP216" s="209"/>
      <c r="AQ216" s="209"/>
      <c r="AR216" s="209"/>
      <c r="AS216" s="209"/>
      <c r="AT216" s="209"/>
      <c r="AU216" s="209"/>
      <c r="AV216" s="209"/>
      <c r="AW216" s="209"/>
      <c r="AX216" s="209"/>
      <c r="AY216" s="209"/>
      <c r="AZ216" s="209"/>
      <c r="BA216" s="209"/>
      <c r="BB216" s="209"/>
      <c r="BC216" s="209"/>
      <c r="BD216" s="209"/>
      <c r="BE216" s="209"/>
      <c r="BF216" s="209"/>
      <c r="BG216" s="209"/>
      <c r="BH216" s="209"/>
    </row>
    <row r="217" spans="1:60" outlineLevel="1" x14ac:dyDescent="0.25">
      <c r="A217" s="226"/>
      <c r="B217" s="227"/>
      <c r="C217" s="256" t="s">
        <v>144</v>
      </c>
      <c r="D217" s="230"/>
      <c r="E217" s="231">
        <v>16.974</v>
      </c>
      <c r="F217" s="228"/>
      <c r="G217" s="228"/>
      <c r="H217" s="228"/>
      <c r="I217" s="228"/>
      <c r="J217" s="228"/>
      <c r="K217" s="228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09"/>
      <c r="Z217" s="209"/>
      <c r="AA217" s="209"/>
      <c r="AB217" s="209"/>
      <c r="AC217" s="209"/>
      <c r="AD217" s="209"/>
      <c r="AE217" s="209"/>
      <c r="AF217" s="209"/>
      <c r="AG217" s="209" t="s">
        <v>139</v>
      </c>
      <c r="AH217" s="209">
        <v>0</v>
      </c>
      <c r="AI217" s="209"/>
      <c r="AJ217" s="209"/>
      <c r="AK217" s="209"/>
      <c r="AL217" s="209"/>
      <c r="AM217" s="209"/>
      <c r="AN217" s="209"/>
      <c r="AO217" s="209"/>
      <c r="AP217" s="209"/>
      <c r="AQ217" s="209"/>
      <c r="AR217" s="209"/>
      <c r="AS217" s="209"/>
      <c r="AT217" s="209"/>
      <c r="AU217" s="209"/>
      <c r="AV217" s="209"/>
      <c r="AW217" s="209"/>
      <c r="AX217" s="209"/>
      <c r="AY217" s="209"/>
      <c r="AZ217" s="209"/>
      <c r="BA217" s="209"/>
      <c r="BB217" s="209"/>
      <c r="BC217" s="209"/>
      <c r="BD217" s="209"/>
      <c r="BE217" s="209"/>
      <c r="BF217" s="209"/>
      <c r="BG217" s="209"/>
      <c r="BH217" s="209"/>
    </row>
    <row r="218" spans="1:60" outlineLevel="1" x14ac:dyDescent="0.25">
      <c r="A218" s="226"/>
      <c r="B218" s="227"/>
      <c r="C218" s="256" t="s">
        <v>140</v>
      </c>
      <c r="D218" s="230"/>
      <c r="E218" s="231">
        <v>-1.1819999999999999</v>
      </c>
      <c r="F218" s="228"/>
      <c r="G218" s="228"/>
      <c r="H218" s="228"/>
      <c r="I218" s="228"/>
      <c r="J218" s="228"/>
      <c r="K218" s="228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09"/>
      <c r="Z218" s="209"/>
      <c r="AA218" s="209"/>
      <c r="AB218" s="209"/>
      <c r="AC218" s="209"/>
      <c r="AD218" s="209"/>
      <c r="AE218" s="209"/>
      <c r="AF218" s="209"/>
      <c r="AG218" s="209" t="s">
        <v>139</v>
      </c>
      <c r="AH218" s="209">
        <v>0</v>
      </c>
      <c r="AI218" s="209"/>
      <c r="AJ218" s="209"/>
      <c r="AK218" s="209"/>
      <c r="AL218" s="209"/>
      <c r="AM218" s="209"/>
      <c r="AN218" s="209"/>
      <c r="AO218" s="209"/>
      <c r="AP218" s="209"/>
      <c r="AQ218" s="209"/>
      <c r="AR218" s="209"/>
      <c r="AS218" s="209"/>
      <c r="AT218" s="209"/>
      <c r="AU218" s="209"/>
      <c r="AV218" s="209"/>
      <c r="AW218" s="209"/>
      <c r="AX218" s="209"/>
      <c r="AY218" s="209"/>
      <c r="AZ218" s="209"/>
      <c r="BA218" s="209"/>
      <c r="BB218" s="209"/>
      <c r="BC218" s="209"/>
      <c r="BD218" s="209"/>
      <c r="BE218" s="209"/>
      <c r="BF218" s="209"/>
      <c r="BG218" s="209"/>
      <c r="BH218" s="209"/>
    </row>
    <row r="219" spans="1:60" outlineLevel="1" x14ac:dyDescent="0.25">
      <c r="A219" s="226"/>
      <c r="B219" s="227"/>
      <c r="C219" s="256" t="s">
        <v>145</v>
      </c>
      <c r="D219" s="230"/>
      <c r="E219" s="231">
        <v>47.22</v>
      </c>
      <c r="F219" s="228"/>
      <c r="G219" s="228"/>
      <c r="H219" s="228"/>
      <c r="I219" s="228"/>
      <c r="J219" s="228"/>
      <c r="K219" s="228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09"/>
      <c r="Z219" s="209"/>
      <c r="AA219" s="209"/>
      <c r="AB219" s="209"/>
      <c r="AC219" s="209"/>
      <c r="AD219" s="209"/>
      <c r="AE219" s="209"/>
      <c r="AF219" s="209"/>
      <c r="AG219" s="209" t="s">
        <v>139</v>
      </c>
      <c r="AH219" s="209">
        <v>0</v>
      </c>
      <c r="AI219" s="209"/>
      <c r="AJ219" s="209"/>
      <c r="AK219" s="209"/>
      <c r="AL219" s="209"/>
      <c r="AM219" s="209"/>
      <c r="AN219" s="209"/>
      <c r="AO219" s="209"/>
      <c r="AP219" s="209"/>
      <c r="AQ219" s="209"/>
      <c r="AR219" s="209"/>
      <c r="AS219" s="209"/>
      <c r="AT219" s="209"/>
      <c r="AU219" s="209"/>
      <c r="AV219" s="209"/>
      <c r="AW219" s="209"/>
      <c r="AX219" s="209"/>
      <c r="AY219" s="209"/>
      <c r="AZ219" s="209"/>
      <c r="BA219" s="209"/>
      <c r="BB219" s="209"/>
      <c r="BC219" s="209"/>
      <c r="BD219" s="209"/>
      <c r="BE219" s="209"/>
      <c r="BF219" s="209"/>
      <c r="BG219" s="209"/>
      <c r="BH219" s="209"/>
    </row>
    <row r="220" spans="1:60" outlineLevel="1" x14ac:dyDescent="0.25">
      <c r="A220" s="226"/>
      <c r="B220" s="227"/>
      <c r="C220" s="256" t="s">
        <v>146</v>
      </c>
      <c r="D220" s="230"/>
      <c r="E220" s="231">
        <v>-1.5760000000000001</v>
      </c>
      <c r="F220" s="228"/>
      <c r="G220" s="228"/>
      <c r="H220" s="228"/>
      <c r="I220" s="228"/>
      <c r="J220" s="228"/>
      <c r="K220" s="228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09"/>
      <c r="Z220" s="209"/>
      <c r="AA220" s="209"/>
      <c r="AB220" s="209"/>
      <c r="AC220" s="209"/>
      <c r="AD220" s="209"/>
      <c r="AE220" s="209"/>
      <c r="AF220" s="209"/>
      <c r="AG220" s="209" t="s">
        <v>139</v>
      </c>
      <c r="AH220" s="209">
        <v>0</v>
      </c>
      <c r="AI220" s="209"/>
      <c r="AJ220" s="209"/>
      <c r="AK220" s="209"/>
      <c r="AL220" s="209"/>
      <c r="AM220" s="209"/>
      <c r="AN220" s="209"/>
      <c r="AO220" s="209"/>
      <c r="AP220" s="209"/>
      <c r="AQ220" s="209"/>
      <c r="AR220" s="209"/>
      <c r="AS220" s="209"/>
      <c r="AT220" s="209"/>
      <c r="AU220" s="209"/>
      <c r="AV220" s="209"/>
      <c r="AW220" s="209"/>
      <c r="AX220" s="209"/>
      <c r="AY220" s="209"/>
      <c r="AZ220" s="209"/>
      <c r="BA220" s="209"/>
      <c r="BB220" s="209"/>
      <c r="BC220" s="209"/>
      <c r="BD220" s="209"/>
      <c r="BE220" s="209"/>
      <c r="BF220" s="209"/>
      <c r="BG220" s="209"/>
      <c r="BH220" s="209"/>
    </row>
    <row r="221" spans="1:60" outlineLevel="1" x14ac:dyDescent="0.25">
      <c r="A221" s="226"/>
      <c r="B221" s="227"/>
      <c r="C221" s="256" t="s">
        <v>140</v>
      </c>
      <c r="D221" s="230"/>
      <c r="E221" s="231">
        <v>-1.1819999999999999</v>
      </c>
      <c r="F221" s="228"/>
      <c r="G221" s="228"/>
      <c r="H221" s="228"/>
      <c r="I221" s="228"/>
      <c r="J221" s="228"/>
      <c r="K221" s="228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09"/>
      <c r="Z221" s="209"/>
      <c r="AA221" s="209"/>
      <c r="AB221" s="209"/>
      <c r="AC221" s="209"/>
      <c r="AD221" s="209"/>
      <c r="AE221" s="209"/>
      <c r="AF221" s="209"/>
      <c r="AG221" s="209" t="s">
        <v>139</v>
      </c>
      <c r="AH221" s="209">
        <v>0</v>
      </c>
      <c r="AI221" s="209"/>
      <c r="AJ221" s="209"/>
      <c r="AK221" s="209"/>
      <c r="AL221" s="209"/>
      <c r="AM221" s="209"/>
      <c r="AN221" s="209"/>
      <c r="AO221" s="209"/>
      <c r="AP221" s="209"/>
      <c r="AQ221" s="209"/>
      <c r="AR221" s="209"/>
      <c r="AS221" s="209"/>
      <c r="AT221" s="209"/>
      <c r="AU221" s="209"/>
      <c r="AV221" s="209"/>
      <c r="AW221" s="209"/>
      <c r="AX221" s="209"/>
      <c r="AY221" s="209"/>
      <c r="AZ221" s="209"/>
      <c r="BA221" s="209"/>
      <c r="BB221" s="209"/>
      <c r="BC221" s="209"/>
      <c r="BD221" s="209"/>
      <c r="BE221" s="209"/>
      <c r="BF221" s="209"/>
      <c r="BG221" s="209"/>
      <c r="BH221" s="209"/>
    </row>
    <row r="222" spans="1:60" outlineLevel="1" x14ac:dyDescent="0.25">
      <c r="A222" s="226"/>
      <c r="B222" s="227"/>
      <c r="C222" s="256" t="s">
        <v>147</v>
      </c>
      <c r="D222" s="230"/>
      <c r="E222" s="231">
        <v>-2.09</v>
      </c>
      <c r="F222" s="228"/>
      <c r="G222" s="228"/>
      <c r="H222" s="228"/>
      <c r="I222" s="228"/>
      <c r="J222" s="228"/>
      <c r="K222" s="228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09"/>
      <c r="Z222" s="209"/>
      <c r="AA222" s="209"/>
      <c r="AB222" s="209"/>
      <c r="AC222" s="209"/>
      <c r="AD222" s="209"/>
      <c r="AE222" s="209"/>
      <c r="AF222" s="209"/>
      <c r="AG222" s="209" t="s">
        <v>139</v>
      </c>
      <c r="AH222" s="209">
        <v>0</v>
      </c>
      <c r="AI222" s="209"/>
      <c r="AJ222" s="209"/>
      <c r="AK222" s="209"/>
      <c r="AL222" s="209"/>
      <c r="AM222" s="209"/>
      <c r="AN222" s="209"/>
      <c r="AO222" s="209"/>
      <c r="AP222" s="209"/>
      <c r="AQ222" s="209"/>
      <c r="AR222" s="209"/>
      <c r="AS222" s="209"/>
      <c r="AT222" s="209"/>
      <c r="AU222" s="209"/>
      <c r="AV222" s="209"/>
      <c r="AW222" s="209"/>
      <c r="AX222" s="209"/>
      <c r="AY222" s="209"/>
      <c r="AZ222" s="209"/>
      <c r="BA222" s="209"/>
      <c r="BB222" s="209"/>
      <c r="BC222" s="209"/>
      <c r="BD222" s="209"/>
      <c r="BE222" s="209"/>
      <c r="BF222" s="209"/>
      <c r="BG222" s="209"/>
      <c r="BH222" s="209"/>
    </row>
    <row r="223" spans="1:60" outlineLevel="1" x14ac:dyDescent="0.25">
      <c r="A223" s="226"/>
      <c r="B223" s="227"/>
      <c r="C223" s="256" t="s">
        <v>148</v>
      </c>
      <c r="D223" s="230"/>
      <c r="E223" s="231"/>
      <c r="F223" s="228"/>
      <c r="G223" s="228"/>
      <c r="H223" s="228"/>
      <c r="I223" s="228"/>
      <c r="J223" s="228"/>
      <c r="K223" s="228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09"/>
      <c r="Z223" s="209"/>
      <c r="AA223" s="209"/>
      <c r="AB223" s="209"/>
      <c r="AC223" s="209"/>
      <c r="AD223" s="209"/>
      <c r="AE223" s="209"/>
      <c r="AF223" s="209"/>
      <c r="AG223" s="209" t="s">
        <v>139</v>
      </c>
      <c r="AH223" s="209">
        <v>0</v>
      </c>
      <c r="AI223" s="209"/>
      <c r="AJ223" s="209"/>
      <c r="AK223" s="209"/>
      <c r="AL223" s="209"/>
      <c r="AM223" s="209"/>
      <c r="AN223" s="209"/>
      <c r="AO223" s="209"/>
      <c r="AP223" s="209"/>
      <c r="AQ223" s="209"/>
      <c r="AR223" s="209"/>
      <c r="AS223" s="209"/>
      <c r="AT223" s="209"/>
      <c r="AU223" s="209"/>
      <c r="AV223" s="209"/>
      <c r="AW223" s="209"/>
      <c r="AX223" s="209"/>
      <c r="AY223" s="209"/>
      <c r="AZ223" s="209"/>
      <c r="BA223" s="209"/>
      <c r="BB223" s="209"/>
      <c r="BC223" s="209"/>
      <c r="BD223" s="209"/>
      <c r="BE223" s="209"/>
      <c r="BF223" s="209"/>
      <c r="BG223" s="209"/>
      <c r="BH223" s="209"/>
    </row>
    <row r="224" spans="1:60" outlineLevel="1" x14ac:dyDescent="0.25">
      <c r="A224" s="226"/>
      <c r="B224" s="227"/>
      <c r="C224" s="256" t="s">
        <v>149</v>
      </c>
      <c r="D224" s="230"/>
      <c r="E224" s="231">
        <v>54.54</v>
      </c>
      <c r="F224" s="228"/>
      <c r="G224" s="228"/>
      <c r="H224" s="228"/>
      <c r="I224" s="228"/>
      <c r="J224" s="228"/>
      <c r="K224" s="228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09"/>
      <c r="Z224" s="209"/>
      <c r="AA224" s="209"/>
      <c r="AB224" s="209"/>
      <c r="AC224" s="209"/>
      <c r="AD224" s="209"/>
      <c r="AE224" s="209"/>
      <c r="AF224" s="209"/>
      <c r="AG224" s="209" t="s">
        <v>139</v>
      </c>
      <c r="AH224" s="209">
        <v>0</v>
      </c>
      <c r="AI224" s="209"/>
      <c r="AJ224" s="209"/>
      <c r="AK224" s="209"/>
      <c r="AL224" s="209"/>
      <c r="AM224" s="209"/>
      <c r="AN224" s="209"/>
      <c r="AO224" s="209"/>
      <c r="AP224" s="209"/>
      <c r="AQ224" s="209"/>
      <c r="AR224" s="209"/>
      <c r="AS224" s="209"/>
      <c r="AT224" s="209"/>
      <c r="AU224" s="209"/>
      <c r="AV224" s="209"/>
      <c r="AW224" s="209"/>
      <c r="AX224" s="209"/>
      <c r="AY224" s="209"/>
      <c r="AZ224" s="209"/>
      <c r="BA224" s="209"/>
      <c r="BB224" s="209"/>
      <c r="BC224" s="209"/>
      <c r="BD224" s="209"/>
      <c r="BE224" s="209"/>
      <c r="BF224" s="209"/>
      <c r="BG224" s="209"/>
      <c r="BH224" s="209"/>
    </row>
    <row r="225" spans="1:60" outlineLevel="1" x14ac:dyDescent="0.25">
      <c r="A225" s="226"/>
      <c r="B225" s="227"/>
      <c r="C225" s="256" t="s">
        <v>150</v>
      </c>
      <c r="D225" s="230"/>
      <c r="E225" s="231">
        <v>-3.1520000000000001</v>
      </c>
      <c r="F225" s="228"/>
      <c r="G225" s="228"/>
      <c r="H225" s="228"/>
      <c r="I225" s="228"/>
      <c r="J225" s="228"/>
      <c r="K225" s="228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09"/>
      <c r="Z225" s="209"/>
      <c r="AA225" s="209"/>
      <c r="AB225" s="209"/>
      <c r="AC225" s="209"/>
      <c r="AD225" s="209"/>
      <c r="AE225" s="209"/>
      <c r="AF225" s="209"/>
      <c r="AG225" s="209" t="s">
        <v>139</v>
      </c>
      <c r="AH225" s="209">
        <v>0</v>
      </c>
      <c r="AI225" s="209"/>
      <c r="AJ225" s="209"/>
      <c r="AK225" s="209"/>
      <c r="AL225" s="209"/>
      <c r="AM225" s="209"/>
      <c r="AN225" s="209"/>
      <c r="AO225" s="209"/>
      <c r="AP225" s="209"/>
      <c r="AQ225" s="209"/>
      <c r="AR225" s="209"/>
      <c r="AS225" s="209"/>
      <c r="AT225" s="209"/>
      <c r="AU225" s="209"/>
      <c r="AV225" s="209"/>
      <c r="AW225" s="209"/>
      <c r="AX225" s="209"/>
      <c r="AY225" s="209"/>
      <c r="AZ225" s="209"/>
      <c r="BA225" s="209"/>
      <c r="BB225" s="209"/>
      <c r="BC225" s="209"/>
      <c r="BD225" s="209"/>
      <c r="BE225" s="209"/>
      <c r="BF225" s="209"/>
      <c r="BG225" s="209"/>
      <c r="BH225" s="209"/>
    </row>
    <row r="226" spans="1:60" outlineLevel="1" x14ac:dyDescent="0.25">
      <c r="A226" s="226"/>
      <c r="B226" s="227"/>
      <c r="C226" s="256" t="s">
        <v>151</v>
      </c>
      <c r="D226" s="230"/>
      <c r="E226" s="231">
        <v>-4.18</v>
      </c>
      <c r="F226" s="228"/>
      <c r="G226" s="228"/>
      <c r="H226" s="228"/>
      <c r="I226" s="228"/>
      <c r="J226" s="228"/>
      <c r="K226" s="228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09"/>
      <c r="Z226" s="209"/>
      <c r="AA226" s="209"/>
      <c r="AB226" s="209"/>
      <c r="AC226" s="209"/>
      <c r="AD226" s="209"/>
      <c r="AE226" s="209"/>
      <c r="AF226" s="209"/>
      <c r="AG226" s="209" t="s">
        <v>139</v>
      </c>
      <c r="AH226" s="209">
        <v>0</v>
      </c>
      <c r="AI226" s="209"/>
      <c r="AJ226" s="209"/>
      <c r="AK226" s="209"/>
      <c r="AL226" s="209"/>
      <c r="AM226" s="209"/>
      <c r="AN226" s="209"/>
      <c r="AO226" s="209"/>
      <c r="AP226" s="209"/>
      <c r="AQ226" s="209"/>
      <c r="AR226" s="209"/>
      <c r="AS226" s="209"/>
      <c r="AT226" s="209"/>
      <c r="AU226" s="209"/>
      <c r="AV226" s="209"/>
      <c r="AW226" s="209"/>
      <c r="AX226" s="209"/>
      <c r="AY226" s="209"/>
      <c r="AZ226" s="209"/>
      <c r="BA226" s="209"/>
      <c r="BB226" s="209"/>
      <c r="BC226" s="209"/>
      <c r="BD226" s="209"/>
      <c r="BE226" s="209"/>
      <c r="BF226" s="209"/>
      <c r="BG226" s="209"/>
      <c r="BH226" s="209"/>
    </row>
    <row r="227" spans="1:60" outlineLevel="1" x14ac:dyDescent="0.25">
      <c r="A227" s="226"/>
      <c r="B227" s="227"/>
      <c r="C227" s="256" t="s">
        <v>152</v>
      </c>
      <c r="D227" s="230"/>
      <c r="E227" s="231">
        <v>45.12</v>
      </c>
      <c r="F227" s="228"/>
      <c r="G227" s="228"/>
      <c r="H227" s="228"/>
      <c r="I227" s="228"/>
      <c r="J227" s="228"/>
      <c r="K227" s="228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09"/>
      <c r="Z227" s="209"/>
      <c r="AA227" s="209"/>
      <c r="AB227" s="209"/>
      <c r="AC227" s="209"/>
      <c r="AD227" s="209"/>
      <c r="AE227" s="209"/>
      <c r="AF227" s="209"/>
      <c r="AG227" s="209" t="s">
        <v>139</v>
      </c>
      <c r="AH227" s="209">
        <v>0</v>
      </c>
      <c r="AI227" s="209"/>
      <c r="AJ227" s="209"/>
      <c r="AK227" s="209"/>
      <c r="AL227" s="209"/>
      <c r="AM227" s="209"/>
      <c r="AN227" s="209"/>
      <c r="AO227" s="209"/>
      <c r="AP227" s="209"/>
      <c r="AQ227" s="209"/>
      <c r="AR227" s="209"/>
      <c r="AS227" s="209"/>
      <c r="AT227" s="209"/>
      <c r="AU227" s="209"/>
      <c r="AV227" s="209"/>
      <c r="AW227" s="209"/>
      <c r="AX227" s="209"/>
      <c r="AY227" s="209"/>
      <c r="AZ227" s="209"/>
      <c r="BA227" s="209"/>
      <c r="BB227" s="209"/>
      <c r="BC227" s="209"/>
      <c r="BD227" s="209"/>
      <c r="BE227" s="209"/>
      <c r="BF227" s="209"/>
      <c r="BG227" s="209"/>
      <c r="BH227" s="209"/>
    </row>
    <row r="228" spans="1:60" outlineLevel="1" x14ac:dyDescent="0.25">
      <c r="A228" s="226"/>
      <c r="B228" s="227"/>
      <c r="C228" s="256" t="s">
        <v>146</v>
      </c>
      <c r="D228" s="230"/>
      <c r="E228" s="231">
        <v>-1.5760000000000001</v>
      </c>
      <c r="F228" s="228"/>
      <c r="G228" s="228"/>
      <c r="H228" s="228"/>
      <c r="I228" s="228"/>
      <c r="J228" s="228"/>
      <c r="K228" s="228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09"/>
      <c r="Z228" s="209"/>
      <c r="AA228" s="209"/>
      <c r="AB228" s="209"/>
      <c r="AC228" s="209"/>
      <c r="AD228" s="209"/>
      <c r="AE228" s="209"/>
      <c r="AF228" s="209"/>
      <c r="AG228" s="209" t="s">
        <v>139</v>
      </c>
      <c r="AH228" s="209">
        <v>0</v>
      </c>
      <c r="AI228" s="209"/>
      <c r="AJ228" s="209"/>
      <c r="AK228" s="209"/>
      <c r="AL228" s="209"/>
      <c r="AM228" s="209"/>
      <c r="AN228" s="209"/>
      <c r="AO228" s="209"/>
      <c r="AP228" s="209"/>
      <c r="AQ228" s="209"/>
      <c r="AR228" s="209"/>
      <c r="AS228" s="209"/>
      <c r="AT228" s="209"/>
      <c r="AU228" s="209"/>
      <c r="AV228" s="209"/>
      <c r="AW228" s="209"/>
      <c r="AX228" s="209"/>
      <c r="AY228" s="209"/>
      <c r="AZ228" s="209"/>
      <c r="BA228" s="209"/>
      <c r="BB228" s="209"/>
      <c r="BC228" s="209"/>
      <c r="BD228" s="209"/>
      <c r="BE228" s="209"/>
      <c r="BF228" s="209"/>
      <c r="BG228" s="209"/>
      <c r="BH228" s="209"/>
    </row>
    <row r="229" spans="1:60" outlineLevel="1" x14ac:dyDescent="0.25">
      <c r="A229" s="226"/>
      <c r="B229" s="227"/>
      <c r="C229" s="256" t="s">
        <v>147</v>
      </c>
      <c r="D229" s="230"/>
      <c r="E229" s="231">
        <v>-2.09</v>
      </c>
      <c r="F229" s="228"/>
      <c r="G229" s="228"/>
      <c r="H229" s="228"/>
      <c r="I229" s="228"/>
      <c r="J229" s="228"/>
      <c r="K229" s="228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09"/>
      <c r="Z229" s="209"/>
      <c r="AA229" s="209"/>
      <c r="AB229" s="209"/>
      <c r="AC229" s="209"/>
      <c r="AD229" s="209"/>
      <c r="AE229" s="209"/>
      <c r="AF229" s="209"/>
      <c r="AG229" s="209" t="s">
        <v>139</v>
      </c>
      <c r="AH229" s="209">
        <v>0</v>
      </c>
      <c r="AI229" s="209"/>
      <c r="AJ229" s="209"/>
      <c r="AK229" s="209"/>
      <c r="AL229" s="209"/>
      <c r="AM229" s="209"/>
      <c r="AN229" s="209"/>
      <c r="AO229" s="209"/>
      <c r="AP229" s="209"/>
      <c r="AQ229" s="209"/>
      <c r="AR229" s="209"/>
      <c r="AS229" s="209"/>
      <c r="AT229" s="209"/>
      <c r="AU229" s="209"/>
      <c r="AV229" s="209"/>
      <c r="AW229" s="209"/>
      <c r="AX229" s="209"/>
      <c r="AY229" s="209"/>
      <c r="AZ229" s="209"/>
      <c r="BA229" s="209"/>
      <c r="BB229" s="209"/>
      <c r="BC229" s="209"/>
      <c r="BD229" s="209"/>
      <c r="BE229" s="209"/>
      <c r="BF229" s="209"/>
      <c r="BG229" s="209"/>
      <c r="BH229" s="209"/>
    </row>
    <row r="230" spans="1:60" outlineLevel="1" x14ac:dyDescent="0.25">
      <c r="A230" s="241">
        <v>29</v>
      </c>
      <c r="B230" s="242" t="s">
        <v>239</v>
      </c>
      <c r="C230" s="255" t="s">
        <v>240</v>
      </c>
      <c r="D230" s="243" t="s">
        <v>133</v>
      </c>
      <c r="E230" s="244">
        <v>173.36099999999999</v>
      </c>
      <c r="F230" s="245"/>
      <c r="G230" s="246">
        <f>ROUND(E230*F230,2)</f>
        <v>0</v>
      </c>
      <c r="H230" s="229">
        <v>0</v>
      </c>
      <c r="I230" s="228">
        <f>ROUND(E230*H230,2)</f>
        <v>0</v>
      </c>
      <c r="J230" s="229">
        <v>88.9</v>
      </c>
      <c r="K230" s="228">
        <f>ROUND(E230*J230,2)</f>
        <v>15411.79</v>
      </c>
      <c r="L230" s="228">
        <v>15</v>
      </c>
      <c r="M230" s="228">
        <f>G230*(1+L230/100)</f>
        <v>0</v>
      </c>
      <c r="N230" s="228">
        <v>0</v>
      </c>
      <c r="O230" s="228">
        <f>ROUND(E230*N230,2)</f>
        <v>0</v>
      </c>
      <c r="P230" s="228">
        <v>1.4E-2</v>
      </c>
      <c r="Q230" s="228">
        <f>ROUND(E230*P230,2)</f>
        <v>2.4300000000000002</v>
      </c>
      <c r="R230" s="228"/>
      <c r="S230" s="228" t="s">
        <v>134</v>
      </c>
      <c r="T230" s="228" t="s">
        <v>135</v>
      </c>
      <c r="U230" s="228">
        <v>0.22</v>
      </c>
      <c r="V230" s="228">
        <f>ROUND(E230*U230,2)</f>
        <v>38.14</v>
      </c>
      <c r="W230" s="228"/>
      <c r="X230" s="228" t="s">
        <v>136</v>
      </c>
      <c r="Y230" s="209"/>
      <c r="Z230" s="209"/>
      <c r="AA230" s="209"/>
      <c r="AB230" s="209"/>
      <c r="AC230" s="209"/>
      <c r="AD230" s="209"/>
      <c r="AE230" s="209"/>
      <c r="AF230" s="209"/>
      <c r="AG230" s="209" t="s">
        <v>137</v>
      </c>
      <c r="AH230" s="209"/>
      <c r="AI230" s="209"/>
      <c r="AJ230" s="209"/>
      <c r="AK230" s="209"/>
      <c r="AL230" s="209"/>
      <c r="AM230" s="209"/>
      <c r="AN230" s="209"/>
      <c r="AO230" s="209"/>
      <c r="AP230" s="209"/>
      <c r="AQ230" s="209"/>
      <c r="AR230" s="209"/>
      <c r="AS230" s="209"/>
      <c r="AT230" s="209"/>
      <c r="AU230" s="209"/>
      <c r="AV230" s="209"/>
      <c r="AW230" s="209"/>
      <c r="AX230" s="209"/>
      <c r="AY230" s="209"/>
      <c r="AZ230" s="209"/>
      <c r="BA230" s="209"/>
      <c r="BB230" s="209"/>
      <c r="BC230" s="209"/>
      <c r="BD230" s="209"/>
      <c r="BE230" s="209"/>
      <c r="BF230" s="209"/>
      <c r="BG230" s="209"/>
      <c r="BH230" s="209"/>
    </row>
    <row r="231" spans="1:60" outlineLevel="1" x14ac:dyDescent="0.25">
      <c r="A231" s="226"/>
      <c r="B231" s="227"/>
      <c r="C231" s="256" t="s">
        <v>138</v>
      </c>
      <c r="D231" s="230"/>
      <c r="E231" s="231">
        <v>23.16</v>
      </c>
      <c r="F231" s="228"/>
      <c r="G231" s="228"/>
      <c r="H231" s="228"/>
      <c r="I231" s="228"/>
      <c r="J231" s="228"/>
      <c r="K231" s="228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09"/>
      <c r="Z231" s="209"/>
      <c r="AA231" s="209"/>
      <c r="AB231" s="209"/>
      <c r="AC231" s="209"/>
      <c r="AD231" s="209"/>
      <c r="AE231" s="209"/>
      <c r="AF231" s="209"/>
      <c r="AG231" s="209" t="s">
        <v>139</v>
      </c>
      <c r="AH231" s="209">
        <v>0</v>
      </c>
      <c r="AI231" s="209"/>
      <c r="AJ231" s="209"/>
      <c r="AK231" s="209"/>
      <c r="AL231" s="209"/>
      <c r="AM231" s="209"/>
      <c r="AN231" s="209"/>
      <c r="AO231" s="209"/>
      <c r="AP231" s="209"/>
      <c r="AQ231" s="209"/>
      <c r="AR231" s="209"/>
      <c r="AS231" s="209"/>
      <c r="AT231" s="209"/>
      <c r="AU231" s="209"/>
      <c r="AV231" s="209"/>
      <c r="AW231" s="209"/>
      <c r="AX231" s="209"/>
      <c r="AY231" s="209"/>
      <c r="AZ231" s="209"/>
      <c r="BA231" s="209"/>
      <c r="BB231" s="209"/>
      <c r="BC231" s="209"/>
      <c r="BD231" s="209"/>
      <c r="BE231" s="209"/>
      <c r="BF231" s="209"/>
      <c r="BG231" s="209"/>
      <c r="BH231" s="209"/>
    </row>
    <row r="232" spans="1:60" outlineLevel="1" x14ac:dyDescent="0.25">
      <c r="A232" s="226"/>
      <c r="B232" s="227"/>
      <c r="C232" s="256" t="s">
        <v>140</v>
      </c>
      <c r="D232" s="230"/>
      <c r="E232" s="231">
        <v>-1.1819999999999999</v>
      </c>
      <c r="F232" s="228"/>
      <c r="G232" s="228"/>
      <c r="H232" s="228"/>
      <c r="I232" s="228"/>
      <c r="J232" s="228"/>
      <c r="K232" s="228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09"/>
      <c r="Z232" s="209"/>
      <c r="AA232" s="209"/>
      <c r="AB232" s="209"/>
      <c r="AC232" s="209"/>
      <c r="AD232" s="209"/>
      <c r="AE232" s="209"/>
      <c r="AF232" s="209"/>
      <c r="AG232" s="209" t="s">
        <v>139</v>
      </c>
      <c r="AH232" s="209">
        <v>0</v>
      </c>
      <c r="AI232" s="209"/>
      <c r="AJ232" s="209"/>
      <c r="AK232" s="209"/>
      <c r="AL232" s="209"/>
      <c r="AM232" s="209"/>
      <c r="AN232" s="209"/>
      <c r="AO232" s="209"/>
      <c r="AP232" s="209"/>
      <c r="AQ232" s="209"/>
      <c r="AR232" s="209"/>
      <c r="AS232" s="209"/>
      <c r="AT232" s="209"/>
      <c r="AU232" s="209"/>
      <c r="AV232" s="209"/>
      <c r="AW232" s="209"/>
      <c r="AX232" s="209"/>
      <c r="AY232" s="209"/>
      <c r="AZ232" s="209"/>
      <c r="BA232" s="209"/>
      <c r="BB232" s="209"/>
      <c r="BC232" s="209"/>
      <c r="BD232" s="209"/>
      <c r="BE232" s="209"/>
      <c r="BF232" s="209"/>
      <c r="BG232" s="209"/>
      <c r="BH232" s="209"/>
    </row>
    <row r="233" spans="1:60" outlineLevel="1" x14ac:dyDescent="0.25">
      <c r="A233" s="226"/>
      <c r="B233" s="227"/>
      <c r="C233" s="256" t="s">
        <v>141</v>
      </c>
      <c r="D233" s="230"/>
      <c r="E233" s="231">
        <v>-4.7279999999999998</v>
      </c>
      <c r="F233" s="228"/>
      <c r="G233" s="228"/>
      <c r="H233" s="228"/>
      <c r="I233" s="228"/>
      <c r="J233" s="228"/>
      <c r="K233" s="228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09"/>
      <c r="Z233" s="209"/>
      <c r="AA233" s="209"/>
      <c r="AB233" s="209"/>
      <c r="AC233" s="209"/>
      <c r="AD233" s="209"/>
      <c r="AE233" s="209"/>
      <c r="AF233" s="209"/>
      <c r="AG233" s="209" t="s">
        <v>139</v>
      </c>
      <c r="AH233" s="209">
        <v>0</v>
      </c>
      <c r="AI233" s="209"/>
      <c r="AJ233" s="209"/>
      <c r="AK233" s="209"/>
      <c r="AL233" s="209"/>
      <c r="AM233" s="209"/>
      <c r="AN233" s="209"/>
      <c r="AO233" s="209"/>
      <c r="AP233" s="209"/>
      <c r="AQ233" s="209"/>
      <c r="AR233" s="209"/>
      <c r="AS233" s="209"/>
      <c r="AT233" s="209"/>
      <c r="AU233" s="209"/>
      <c r="AV233" s="209"/>
      <c r="AW233" s="209"/>
      <c r="AX233" s="209"/>
      <c r="AY233" s="209"/>
      <c r="AZ233" s="209"/>
      <c r="BA233" s="209"/>
      <c r="BB233" s="209"/>
      <c r="BC233" s="209"/>
      <c r="BD233" s="209"/>
      <c r="BE233" s="209"/>
      <c r="BF233" s="209"/>
      <c r="BG233" s="209"/>
      <c r="BH233" s="209"/>
    </row>
    <row r="234" spans="1:60" outlineLevel="1" x14ac:dyDescent="0.25">
      <c r="A234" s="226"/>
      <c r="B234" s="227"/>
      <c r="C234" s="256" t="s">
        <v>142</v>
      </c>
      <c r="D234" s="230"/>
      <c r="E234" s="231">
        <v>-1.7729999999999999</v>
      </c>
      <c r="F234" s="228"/>
      <c r="G234" s="228"/>
      <c r="H234" s="228"/>
      <c r="I234" s="228"/>
      <c r="J234" s="228"/>
      <c r="K234" s="228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09"/>
      <c r="Z234" s="209"/>
      <c r="AA234" s="209"/>
      <c r="AB234" s="209"/>
      <c r="AC234" s="209"/>
      <c r="AD234" s="209"/>
      <c r="AE234" s="209"/>
      <c r="AF234" s="209"/>
      <c r="AG234" s="209" t="s">
        <v>139</v>
      </c>
      <c r="AH234" s="209">
        <v>0</v>
      </c>
      <c r="AI234" s="209"/>
      <c r="AJ234" s="209"/>
      <c r="AK234" s="209"/>
      <c r="AL234" s="209"/>
      <c r="AM234" s="209"/>
      <c r="AN234" s="209"/>
      <c r="AO234" s="209"/>
      <c r="AP234" s="209"/>
      <c r="AQ234" s="209"/>
      <c r="AR234" s="209"/>
      <c r="AS234" s="209"/>
      <c r="AT234" s="209"/>
      <c r="AU234" s="209"/>
      <c r="AV234" s="209"/>
      <c r="AW234" s="209"/>
      <c r="AX234" s="209"/>
      <c r="AY234" s="209"/>
      <c r="AZ234" s="209"/>
      <c r="BA234" s="209"/>
      <c r="BB234" s="209"/>
      <c r="BC234" s="209"/>
      <c r="BD234" s="209"/>
      <c r="BE234" s="209"/>
      <c r="BF234" s="209"/>
      <c r="BG234" s="209"/>
      <c r="BH234" s="209"/>
    </row>
    <row r="235" spans="1:60" outlineLevel="1" x14ac:dyDescent="0.25">
      <c r="A235" s="226"/>
      <c r="B235" s="227"/>
      <c r="C235" s="256" t="s">
        <v>143</v>
      </c>
      <c r="D235" s="230"/>
      <c r="E235" s="231">
        <v>12.24</v>
      </c>
      <c r="F235" s="228"/>
      <c r="G235" s="228"/>
      <c r="H235" s="228"/>
      <c r="I235" s="228"/>
      <c r="J235" s="228"/>
      <c r="K235" s="228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09"/>
      <c r="Z235" s="209"/>
      <c r="AA235" s="209"/>
      <c r="AB235" s="209"/>
      <c r="AC235" s="209"/>
      <c r="AD235" s="209"/>
      <c r="AE235" s="209"/>
      <c r="AF235" s="209"/>
      <c r="AG235" s="209" t="s">
        <v>139</v>
      </c>
      <c r="AH235" s="209">
        <v>0</v>
      </c>
      <c r="AI235" s="209"/>
      <c r="AJ235" s="209"/>
      <c r="AK235" s="209"/>
      <c r="AL235" s="209"/>
      <c r="AM235" s="209"/>
      <c r="AN235" s="209"/>
      <c r="AO235" s="209"/>
      <c r="AP235" s="209"/>
      <c r="AQ235" s="209"/>
      <c r="AR235" s="209"/>
      <c r="AS235" s="209"/>
      <c r="AT235" s="209"/>
      <c r="AU235" s="209"/>
      <c r="AV235" s="209"/>
      <c r="AW235" s="209"/>
      <c r="AX235" s="209"/>
      <c r="AY235" s="209"/>
      <c r="AZ235" s="209"/>
      <c r="BA235" s="209"/>
      <c r="BB235" s="209"/>
      <c r="BC235" s="209"/>
      <c r="BD235" s="209"/>
      <c r="BE235" s="209"/>
      <c r="BF235" s="209"/>
      <c r="BG235" s="209"/>
      <c r="BH235" s="209"/>
    </row>
    <row r="236" spans="1:60" outlineLevel="1" x14ac:dyDescent="0.25">
      <c r="A236" s="226"/>
      <c r="B236" s="227"/>
      <c r="C236" s="256" t="s">
        <v>140</v>
      </c>
      <c r="D236" s="230"/>
      <c r="E236" s="231">
        <v>-1.1819999999999999</v>
      </c>
      <c r="F236" s="228"/>
      <c r="G236" s="228"/>
      <c r="H236" s="228"/>
      <c r="I236" s="228"/>
      <c r="J236" s="228"/>
      <c r="K236" s="228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09"/>
      <c r="Z236" s="209"/>
      <c r="AA236" s="209"/>
      <c r="AB236" s="209"/>
      <c r="AC236" s="209"/>
      <c r="AD236" s="209"/>
      <c r="AE236" s="209"/>
      <c r="AF236" s="209"/>
      <c r="AG236" s="209" t="s">
        <v>139</v>
      </c>
      <c r="AH236" s="209">
        <v>0</v>
      </c>
      <c r="AI236" s="209"/>
      <c r="AJ236" s="209"/>
      <c r="AK236" s="209"/>
      <c r="AL236" s="209"/>
      <c r="AM236" s="209"/>
      <c r="AN236" s="209"/>
      <c r="AO236" s="209"/>
      <c r="AP236" s="209"/>
      <c r="AQ236" s="209"/>
      <c r="AR236" s="209"/>
      <c r="AS236" s="209"/>
      <c r="AT236" s="209"/>
      <c r="AU236" s="209"/>
      <c r="AV236" s="209"/>
      <c r="AW236" s="209"/>
      <c r="AX236" s="209"/>
      <c r="AY236" s="209"/>
      <c r="AZ236" s="209"/>
      <c r="BA236" s="209"/>
      <c r="BB236" s="209"/>
      <c r="BC236" s="209"/>
      <c r="BD236" s="209"/>
      <c r="BE236" s="209"/>
      <c r="BF236" s="209"/>
      <c r="BG236" s="209"/>
      <c r="BH236" s="209"/>
    </row>
    <row r="237" spans="1:60" outlineLevel="1" x14ac:dyDescent="0.25">
      <c r="A237" s="226"/>
      <c r="B237" s="227"/>
      <c r="C237" s="256" t="s">
        <v>144</v>
      </c>
      <c r="D237" s="230"/>
      <c r="E237" s="231">
        <v>16.974</v>
      </c>
      <c r="F237" s="228"/>
      <c r="G237" s="228"/>
      <c r="H237" s="228"/>
      <c r="I237" s="228"/>
      <c r="J237" s="228"/>
      <c r="K237" s="228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09"/>
      <c r="Z237" s="209"/>
      <c r="AA237" s="209"/>
      <c r="AB237" s="209"/>
      <c r="AC237" s="209"/>
      <c r="AD237" s="209"/>
      <c r="AE237" s="209"/>
      <c r="AF237" s="209"/>
      <c r="AG237" s="209" t="s">
        <v>139</v>
      </c>
      <c r="AH237" s="209">
        <v>0</v>
      </c>
      <c r="AI237" s="209"/>
      <c r="AJ237" s="209"/>
      <c r="AK237" s="209"/>
      <c r="AL237" s="209"/>
      <c r="AM237" s="209"/>
      <c r="AN237" s="209"/>
      <c r="AO237" s="209"/>
      <c r="AP237" s="209"/>
      <c r="AQ237" s="209"/>
      <c r="AR237" s="209"/>
      <c r="AS237" s="209"/>
      <c r="AT237" s="209"/>
      <c r="AU237" s="209"/>
      <c r="AV237" s="209"/>
      <c r="AW237" s="209"/>
      <c r="AX237" s="209"/>
      <c r="AY237" s="209"/>
      <c r="AZ237" s="209"/>
      <c r="BA237" s="209"/>
      <c r="BB237" s="209"/>
      <c r="BC237" s="209"/>
      <c r="BD237" s="209"/>
      <c r="BE237" s="209"/>
      <c r="BF237" s="209"/>
      <c r="BG237" s="209"/>
      <c r="BH237" s="209"/>
    </row>
    <row r="238" spans="1:60" outlineLevel="1" x14ac:dyDescent="0.25">
      <c r="A238" s="226"/>
      <c r="B238" s="227"/>
      <c r="C238" s="256" t="s">
        <v>140</v>
      </c>
      <c r="D238" s="230"/>
      <c r="E238" s="231">
        <v>-1.1819999999999999</v>
      </c>
      <c r="F238" s="228"/>
      <c r="G238" s="228"/>
      <c r="H238" s="228"/>
      <c r="I238" s="228"/>
      <c r="J238" s="228"/>
      <c r="K238" s="228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09"/>
      <c r="Z238" s="209"/>
      <c r="AA238" s="209"/>
      <c r="AB238" s="209"/>
      <c r="AC238" s="209"/>
      <c r="AD238" s="209"/>
      <c r="AE238" s="209"/>
      <c r="AF238" s="209"/>
      <c r="AG238" s="209" t="s">
        <v>139</v>
      </c>
      <c r="AH238" s="209">
        <v>0</v>
      </c>
      <c r="AI238" s="209"/>
      <c r="AJ238" s="209"/>
      <c r="AK238" s="209"/>
      <c r="AL238" s="209"/>
      <c r="AM238" s="209"/>
      <c r="AN238" s="209"/>
      <c r="AO238" s="209"/>
      <c r="AP238" s="209"/>
      <c r="AQ238" s="209"/>
      <c r="AR238" s="209"/>
      <c r="AS238" s="209"/>
      <c r="AT238" s="209"/>
      <c r="AU238" s="209"/>
      <c r="AV238" s="209"/>
      <c r="AW238" s="209"/>
      <c r="AX238" s="209"/>
      <c r="AY238" s="209"/>
      <c r="AZ238" s="209"/>
      <c r="BA238" s="209"/>
      <c r="BB238" s="209"/>
      <c r="BC238" s="209"/>
      <c r="BD238" s="209"/>
      <c r="BE238" s="209"/>
      <c r="BF238" s="209"/>
      <c r="BG238" s="209"/>
      <c r="BH238" s="209"/>
    </row>
    <row r="239" spans="1:60" outlineLevel="1" x14ac:dyDescent="0.25">
      <c r="A239" s="226"/>
      <c r="B239" s="227"/>
      <c r="C239" s="256" t="s">
        <v>145</v>
      </c>
      <c r="D239" s="230"/>
      <c r="E239" s="231">
        <v>47.22</v>
      </c>
      <c r="F239" s="228"/>
      <c r="G239" s="228"/>
      <c r="H239" s="228"/>
      <c r="I239" s="228"/>
      <c r="J239" s="228"/>
      <c r="K239" s="228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09"/>
      <c r="Z239" s="209"/>
      <c r="AA239" s="209"/>
      <c r="AB239" s="209"/>
      <c r="AC239" s="209"/>
      <c r="AD239" s="209"/>
      <c r="AE239" s="209"/>
      <c r="AF239" s="209"/>
      <c r="AG239" s="209" t="s">
        <v>139</v>
      </c>
      <c r="AH239" s="209">
        <v>0</v>
      </c>
      <c r="AI239" s="209"/>
      <c r="AJ239" s="209"/>
      <c r="AK239" s="209"/>
      <c r="AL239" s="209"/>
      <c r="AM239" s="209"/>
      <c r="AN239" s="209"/>
      <c r="AO239" s="209"/>
      <c r="AP239" s="209"/>
      <c r="AQ239" s="209"/>
      <c r="AR239" s="209"/>
      <c r="AS239" s="209"/>
      <c r="AT239" s="209"/>
      <c r="AU239" s="209"/>
      <c r="AV239" s="209"/>
      <c r="AW239" s="209"/>
      <c r="AX239" s="209"/>
      <c r="AY239" s="209"/>
      <c r="AZ239" s="209"/>
      <c r="BA239" s="209"/>
      <c r="BB239" s="209"/>
      <c r="BC239" s="209"/>
      <c r="BD239" s="209"/>
      <c r="BE239" s="209"/>
      <c r="BF239" s="209"/>
      <c r="BG239" s="209"/>
      <c r="BH239" s="209"/>
    </row>
    <row r="240" spans="1:60" outlineLevel="1" x14ac:dyDescent="0.25">
      <c r="A240" s="226"/>
      <c r="B240" s="227"/>
      <c r="C240" s="256" t="s">
        <v>146</v>
      </c>
      <c r="D240" s="230"/>
      <c r="E240" s="231">
        <v>-1.5760000000000001</v>
      </c>
      <c r="F240" s="228"/>
      <c r="G240" s="228"/>
      <c r="H240" s="228"/>
      <c r="I240" s="228"/>
      <c r="J240" s="228"/>
      <c r="K240" s="228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09"/>
      <c r="Z240" s="209"/>
      <c r="AA240" s="209"/>
      <c r="AB240" s="209"/>
      <c r="AC240" s="209"/>
      <c r="AD240" s="209"/>
      <c r="AE240" s="209"/>
      <c r="AF240" s="209"/>
      <c r="AG240" s="209" t="s">
        <v>139</v>
      </c>
      <c r="AH240" s="209">
        <v>0</v>
      </c>
      <c r="AI240" s="209"/>
      <c r="AJ240" s="209"/>
      <c r="AK240" s="209"/>
      <c r="AL240" s="209"/>
      <c r="AM240" s="209"/>
      <c r="AN240" s="209"/>
      <c r="AO240" s="209"/>
      <c r="AP240" s="209"/>
      <c r="AQ240" s="209"/>
      <c r="AR240" s="209"/>
      <c r="AS240" s="209"/>
      <c r="AT240" s="209"/>
      <c r="AU240" s="209"/>
      <c r="AV240" s="209"/>
      <c r="AW240" s="209"/>
      <c r="AX240" s="209"/>
      <c r="AY240" s="209"/>
      <c r="AZ240" s="209"/>
      <c r="BA240" s="209"/>
      <c r="BB240" s="209"/>
      <c r="BC240" s="209"/>
      <c r="BD240" s="209"/>
      <c r="BE240" s="209"/>
      <c r="BF240" s="209"/>
      <c r="BG240" s="209"/>
      <c r="BH240" s="209"/>
    </row>
    <row r="241" spans="1:60" outlineLevel="1" x14ac:dyDescent="0.25">
      <c r="A241" s="226"/>
      <c r="B241" s="227"/>
      <c r="C241" s="256" t="s">
        <v>140</v>
      </c>
      <c r="D241" s="230"/>
      <c r="E241" s="231">
        <v>-1.1819999999999999</v>
      </c>
      <c r="F241" s="228"/>
      <c r="G241" s="228"/>
      <c r="H241" s="228"/>
      <c r="I241" s="228"/>
      <c r="J241" s="228"/>
      <c r="K241" s="228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09"/>
      <c r="Z241" s="209"/>
      <c r="AA241" s="209"/>
      <c r="AB241" s="209"/>
      <c r="AC241" s="209"/>
      <c r="AD241" s="209"/>
      <c r="AE241" s="209"/>
      <c r="AF241" s="209"/>
      <c r="AG241" s="209" t="s">
        <v>139</v>
      </c>
      <c r="AH241" s="209">
        <v>0</v>
      </c>
      <c r="AI241" s="209"/>
      <c r="AJ241" s="209"/>
      <c r="AK241" s="209"/>
      <c r="AL241" s="209"/>
      <c r="AM241" s="209"/>
      <c r="AN241" s="209"/>
      <c r="AO241" s="209"/>
      <c r="AP241" s="209"/>
      <c r="AQ241" s="209"/>
      <c r="AR241" s="209"/>
      <c r="AS241" s="209"/>
      <c r="AT241" s="209"/>
      <c r="AU241" s="209"/>
      <c r="AV241" s="209"/>
      <c r="AW241" s="209"/>
      <c r="AX241" s="209"/>
      <c r="AY241" s="209"/>
      <c r="AZ241" s="209"/>
      <c r="BA241" s="209"/>
      <c r="BB241" s="209"/>
      <c r="BC241" s="209"/>
      <c r="BD241" s="209"/>
      <c r="BE241" s="209"/>
      <c r="BF241" s="209"/>
      <c r="BG241" s="209"/>
      <c r="BH241" s="209"/>
    </row>
    <row r="242" spans="1:60" outlineLevel="1" x14ac:dyDescent="0.25">
      <c r="A242" s="226"/>
      <c r="B242" s="227"/>
      <c r="C242" s="256" t="s">
        <v>147</v>
      </c>
      <c r="D242" s="230"/>
      <c r="E242" s="231">
        <v>-2.09</v>
      </c>
      <c r="F242" s="228"/>
      <c r="G242" s="228"/>
      <c r="H242" s="228"/>
      <c r="I242" s="228"/>
      <c r="J242" s="228"/>
      <c r="K242" s="228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09"/>
      <c r="Z242" s="209"/>
      <c r="AA242" s="209"/>
      <c r="AB242" s="209"/>
      <c r="AC242" s="209"/>
      <c r="AD242" s="209"/>
      <c r="AE242" s="209"/>
      <c r="AF242" s="209"/>
      <c r="AG242" s="209" t="s">
        <v>139</v>
      </c>
      <c r="AH242" s="209">
        <v>0</v>
      </c>
      <c r="AI242" s="209"/>
      <c r="AJ242" s="209"/>
      <c r="AK242" s="209"/>
      <c r="AL242" s="209"/>
      <c r="AM242" s="209"/>
      <c r="AN242" s="209"/>
      <c r="AO242" s="209"/>
      <c r="AP242" s="209"/>
      <c r="AQ242" s="209"/>
      <c r="AR242" s="209"/>
      <c r="AS242" s="209"/>
      <c r="AT242" s="209"/>
      <c r="AU242" s="209"/>
      <c r="AV242" s="209"/>
      <c r="AW242" s="209"/>
      <c r="AX242" s="209"/>
      <c r="AY242" s="209"/>
      <c r="AZ242" s="209"/>
      <c r="BA242" s="209"/>
      <c r="BB242" s="209"/>
      <c r="BC242" s="209"/>
      <c r="BD242" s="209"/>
      <c r="BE242" s="209"/>
      <c r="BF242" s="209"/>
      <c r="BG242" s="209"/>
      <c r="BH242" s="209"/>
    </row>
    <row r="243" spans="1:60" outlineLevel="1" x14ac:dyDescent="0.25">
      <c r="A243" s="226"/>
      <c r="B243" s="227"/>
      <c r="C243" s="256" t="s">
        <v>148</v>
      </c>
      <c r="D243" s="230"/>
      <c r="E243" s="231"/>
      <c r="F243" s="228"/>
      <c r="G243" s="228"/>
      <c r="H243" s="228"/>
      <c r="I243" s="228"/>
      <c r="J243" s="228"/>
      <c r="K243" s="228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09"/>
      <c r="Z243" s="209"/>
      <c r="AA243" s="209"/>
      <c r="AB243" s="209"/>
      <c r="AC243" s="209"/>
      <c r="AD243" s="209"/>
      <c r="AE243" s="209"/>
      <c r="AF243" s="209"/>
      <c r="AG243" s="209" t="s">
        <v>139</v>
      </c>
      <c r="AH243" s="209">
        <v>0</v>
      </c>
      <c r="AI243" s="209"/>
      <c r="AJ243" s="209"/>
      <c r="AK243" s="209"/>
      <c r="AL243" s="209"/>
      <c r="AM243" s="209"/>
      <c r="AN243" s="209"/>
      <c r="AO243" s="209"/>
      <c r="AP243" s="209"/>
      <c r="AQ243" s="209"/>
      <c r="AR243" s="209"/>
      <c r="AS243" s="209"/>
      <c r="AT243" s="209"/>
      <c r="AU243" s="209"/>
      <c r="AV243" s="209"/>
      <c r="AW243" s="209"/>
      <c r="AX243" s="209"/>
      <c r="AY243" s="209"/>
      <c r="AZ243" s="209"/>
      <c r="BA243" s="209"/>
      <c r="BB243" s="209"/>
      <c r="BC243" s="209"/>
      <c r="BD243" s="209"/>
      <c r="BE243" s="209"/>
      <c r="BF243" s="209"/>
      <c r="BG243" s="209"/>
      <c r="BH243" s="209"/>
    </row>
    <row r="244" spans="1:60" outlineLevel="1" x14ac:dyDescent="0.25">
      <c r="A244" s="226"/>
      <c r="B244" s="227"/>
      <c r="C244" s="256" t="s">
        <v>149</v>
      </c>
      <c r="D244" s="230"/>
      <c r="E244" s="231">
        <v>54.54</v>
      </c>
      <c r="F244" s="228"/>
      <c r="G244" s="228"/>
      <c r="H244" s="228"/>
      <c r="I244" s="228"/>
      <c r="J244" s="228"/>
      <c r="K244" s="228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09"/>
      <c r="Z244" s="209"/>
      <c r="AA244" s="209"/>
      <c r="AB244" s="209"/>
      <c r="AC244" s="209"/>
      <c r="AD244" s="209"/>
      <c r="AE244" s="209"/>
      <c r="AF244" s="209"/>
      <c r="AG244" s="209" t="s">
        <v>139</v>
      </c>
      <c r="AH244" s="209">
        <v>0</v>
      </c>
      <c r="AI244" s="209"/>
      <c r="AJ244" s="209"/>
      <c r="AK244" s="209"/>
      <c r="AL244" s="209"/>
      <c r="AM244" s="209"/>
      <c r="AN244" s="209"/>
      <c r="AO244" s="209"/>
      <c r="AP244" s="209"/>
      <c r="AQ244" s="209"/>
      <c r="AR244" s="209"/>
      <c r="AS244" s="209"/>
      <c r="AT244" s="209"/>
      <c r="AU244" s="209"/>
      <c r="AV244" s="209"/>
      <c r="AW244" s="209"/>
      <c r="AX244" s="209"/>
      <c r="AY244" s="209"/>
      <c r="AZ244" s="209"/>
      <c r="BA244" s="209"/>
      <c r="BB244" s="209"/>
      <c r="BC244" s="209"/>
      <c r="BD244" s="209"/>
      <c r="BE244" s="209"/>
      <c r="BF244" s="209"/>
      <c r="BG244" s="209"/>
      <c r="BH244" s="209"/>
    </row>
    <row r="245" spans="1:60" outlineLevel="1" x14ac:dyDescent="0.25">
      <c r="A245" s="226"/>
      <c r="B245" s="227"/>
      <c r="C245" s="256" t="s">
        <v>150</v>
      </c>
      <c r="D245" s="230"/>
      <c r="E245" s="231">
        <v>-3.1520000000000001</v>
      </c>
      <c r="F245" s="228"/>
      <c r="G245" s="228"/>
      <c r="H245" s="228"/>
      <c r="I245" s="228"/>
      <c r="J245" s="228"/>
      <c r="K245" s="228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09"/>
      <c r="Z245" s="209"/>
      <c r="AA245" s="209"/>
      <c r="AB245" s="209"/>
      <c r="AC245" s="209"/>
      <c r="AD245" s="209"/>
      <c r="AE245" s="209"/>
      <c r="AF245" s="209"/>
      <c r="AG245" s="209" t="s">
        <v>139</v>
      </c>
      <c r="AH245" s="209">
        <v>0</v>
      </c>
      <c r="AI245" s="209"/>
      <c r="AJ245" s="209"/>
      <c r="AK245" s="209"/>
      <c r="AL245" s="209"/>
      <c r="AM245" s="209"/>
      <c r="AN245" s="209"/>
      <c r="AO245" s="209"/>
      <c r="AP245" s="209"/>
      <c r="AQ245" s="209"/>
      <c r="AR245" s="209"/>
      <c r="AS245" s="209"/>
      <c r="AT245" s="209"/>
      <c r="AU245" s="209"/>
      <c r="AV245" s="209"/>
      <c r="AW245" s="209"/>
      <c r="AX245" s="209"/>
      <c r="AY245" s="209"/>
      <c r="AZ245" s="209"/>
      <c r="BA245" s="209"/>
      <c r="BB245" s="209"/>
      <c r="BC245" s="209"/>
      <c r="BD245" s="209"/>
      <c r="BE245" s="209"/>
      <c r="BF245" s="209"/>
      <c r="BG245" s="209"/>
      <c r="BH245" s="209"/>
    </row>
    <row r="246" spans="1:60" outlineLevel="1" x14ac:dyDescent="0.25">
      <c r="A246" s="226"/>
      <c r="B246" s="227"/>
      <c r="C246" s="256" t="s">
        <v>151</v>
      </c>
      <c r="D246" s="230"/>
      <c r="E246" s="231">
        <v>-4.18</v>
      </c>
      <c r="F246" s="228"/>
      <c r="G246" s="228"/>
      <c r="H246" s="228"/>
      <c r="I246" s="228"/>
      <c r="J246" s="228"/>
      <c r="K246" s="228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09"/>
      <c r="Z246" s="209"/>
      <c r="AA246" s="209"/>
      <c r="AB246" s="209"/>
      <c r="AC246" s="209"/>
      <c r="AD246" s="209"/>
      <c r="AE246" s="209"/>
      <c r="AF246" s="209"/>
      <c r="AG246" s="209" t="s">
        <v>139</v>
      </c>
      <c r="AH246" s="209">
        <v>0</v>
      </c>
      <c r="AI246" s="209"/>
      <c r="AJ246" s="209"/>
      <c r="AK246" s="209"/>
      <c r="AL246" s="209"/>
      <c r="AM246" s="209"/>
      <c r="AN246" s="209"/>
      <c r="AO246" s="209"/>
      <c r="AP246" s="209"/>
      <c r="AQ246" s="209"/>
      <c r="AR246" s="209"/>
      <c r="AS246" s="209"/>
      <c r="AT246" s="209"/>
      <c r="AU246" s="209"/>
      <c r="AV246" s="209"/>
      <c r="AW246" s="209"/>
      <c r="AX246" s="209"/>
      <c r="AY246" s="209"/>
      <c r="AZ246" s="209"/>
      <c r="BA246" s="209"/>
      <c r="BB246" s="209"/>
      <c r="BC246" s="209"/>
      <c r="BD246" s="209"/>
      <c r="BE246" s="209"/>
      <c r="BF246" s="209"/>
      <c r="BG246" s="209"/>
      <c r="BH246" s="209"/>
    </row>
    <row r="247" spans="1:60" outlineLevel="1" x14ac:dyDescent="0.25">
      <c r="A247" s="226"/>
      <c r="B247" s="227"/>
      <c r="C247" s="256" t="s">
        <v>152</v>
      </c>
      <c r="D247" s="230"/>
      <c r="E247" s="231">
        <v>45.12</v>
      </c>
      <c r="F247" s="228"/>
      <c r="G247" s="228"/>
      <c r="H247" s="228"/>
      <c r="I247" s="228"/>
      <c r="J247" s="228"/>
      <c r="K247" s="228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09"/>
      <c r="Z247" s="209"/>
      <c r="AA247" s="209"/>
      <c r="AB247" s="209"/>
      <c r="AC247" s="209"/>
      <c r="AD247" s="209"/>
      <c r="AE247" s="209"/>
      <c r="AF247" s="209"/>
      <c r="AG247" s="209" t="s">
        <v>139</v>
      </c>
      <c r="AH247" s="209">
        <v>0</v>
      </c>
      <c r="AI247" s="209"/>
      <c r="AJ247" s="209"/>
      <c r="AK247" s="209"/>
      <c r="AL247" s="209"/>
      <c r="AM247" s="209"/>
      <c r="AN247" s="209"/>
      <c r="AO247" s="209"/>
      <c r="AP247" s="209"/>
      <c r="AQ247" s="209"/>
      <c r="AR247" s="209"/>
      <c r="AS247" s="209"/>
      <c r="AT247" s="209"/>
      <c r="AU247" s="209"/>
      <c r="AV247" s="209"/>
      <c r="AW247" s="209"/>
      <c r="AX247" s="209"/>
      <c r="AY247" s="209"/>
      <c r="AZ247" s="209"/>
      <c r="BA247" s="209"/>
      <c r="BB247" s="209"/>
      <c r="BC247" s="209"/>
      <c r="BD247" s="209"/>
      <c r="BE247" s="209"/>
      <c r="BF247" s="209"/>
      <c r="BG247" s="209"/>
      <c r="BH247" s="209"/>
    </row>
    <row r="248" spans="1:60" outlineLevel="1" x14ac:dyDescent="0.25">
      <c r="A248" s="226"/>
      <c r="B248" s="227"/>
      <c r="C248" s="256" t="s">
        <v>146</v>
      </c>
      <c r="D248" s="230"/>
      <c r="E248" s="231">
        <v>-1.5760000000000001</v>
      </c>
      <c r="F248" s="228"/>
      <c r="G248" s="228"/>
      <c r="H248" s="228"/>
      <c r="I248" s="228"/>
      <c r="J248" s="228"/>
      <c r="K248" s="228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09"/>
      <c r="Z248" s="209"/>
      <c r="AA248" s="209"/>
      <c r="AB248" s="209"/>
      <c r="AC248" s="209"/>
      <c r="AD248" s="209"/>
      <c r="AE248" s="209"/>
      <c r="AF248" s="209"/>
      <c r="AG248" s="209" t="s">
        <v>139</v>
      </c>
      <c r="AH248" s="209">
        <v>0</v>
      </c>
      <c r="AI248" s="209"/>
      <c r="AJ248" s="209"/>
      <c r="AK248" s="209"/>
      <c r="AL248" s="209"/>
      <c r="AM248" s="209"/>
      <c r="AN248" s="209"/>
      <c r="AO248" s="209"/>
      <c r="AP248" s="209"/>
      <c r="AQ248" s="209"/>
      <c r="AR248" s="209"/>
      <c r="AS248" s="209"/>
      <c r="AT248" s="209"/>
      <c r="AU248" s="209"/>
      <c r="AV248" s="209"/>
      <c r="AW248" s="209"/>
      <c r="AX248" s="209"/>
      <c r="AY248" s="209"/>
      <c r="AZ248" s="209"/>
      <c r="BA248" s="209"/>
      <c r="BB248" s="209"/>
      <c r="BC248" s="209"/>
      <c r="BD248" s="209"/>
      <c r="BE248" s="209"/>
      <c r="BF248" s="209"/>
      <c r="BG248" s="209"/>
      <c r="BH248" s="209"/>
    </row>
    <row r="249" spans="1:60" outlineLevel="1" x14ac:dyDescent="0.25">
      <c r="A249" s="226"/>
      <c r="B249" s="227"/>
      <c r="C249" s="256" t="s">
        <v>147</v>
      </c>
      <c r="D249" s="230"/>
      <c r="E249" s="231">
        <v>-2.09</v>
      </c>
      <c r="F249" s="228"/>
      <c r="G249" s="228"/>
      <c r="H249" s="228"/>
      <c r="I249" s="228"/>
      <c r="J249" s="228"/>
      <c r="K249" s="228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09"/>
      <c r="Z249" s="209"/>
      <c r="AA249" s="209"/>
      <c r="AB249" s="209"/>
      <c r="AC249" s="209"/>
      <c r="AD249" s="209"/>
      <c r="AE249" s="209"/>
      <c r="AF249" s="209"/>
      <c r="AG249" s="209" t="s">
        <v>139</v>
      </c>
      <c r="AH249" s="209">
        <v>0</v>
      </c>
      <c r="AI249" s="209"/>
      <c r="AJ249" s="209"/>
      <c r="AK249" s="209"/>
      <c r="AL249" s="209"/>
      <c r="AM249" s="209"/>
      <c r="AN249" s="209"/>
      <c r="AO249" s="209"/>
      <c r="AP249" s="209"/>
      <c r="AQ249" s="209"/>
      <c r="AR249" s="209"/>
      <c r="AS249" s="209"/>
      <c r="AT249" s="209"/>
      <c r="AU249" s="209"/>
      <c r="AV249" s="209"/>
      <c r="AW249" s="209"/>
      <c r="AX249" s="209"/>
      <c r="AY249" s="209"/>
      <c r="AZ249" s="209"/>
      <c r="BA249" s="209"/>
      <c r="BB249" s="209"/>
      <c r="BC249" s="209"/>
      <c r="BD249" s="209"/>
      <c r="BE249" s="209"/>
      <c r="BF249" s="209"/>
      <c r="BG249" s="209"/>
      <c r="BH249" s="209"/>
    </row>
    <row r="250" spans="1:60" ht="20.399999999999999" outlineLevel="1" x14ac:dyDescent="0.25">
      <c r="A250" s="247">
        <v>30</v>
      </c>
      <c r="B250" s="248" t="s">
        <v>241</v>
      </c>
      <c r="C250" s="257" t="s">
        <v>242</v>
      </c>
      <c r="D250" s="249" t="s">
        <v>207</v>
      </c>
      <c r="E250" s="250">
        <v>5</v>
      </c>
      <c r="F250" s="251"/>
      <c r="G250" s="252">
        <f>ROUND(E250*F250,2)</f>
        <v>0</v>
      </c>
      <c r="H250" s="229">
        <v>4.2</v>
      </c>
      <c r="I250" s="228">
        <f>ROUND(E250*H250,2)</f>
        <v>21</v>
      </c>
      <c r="J250" s="229">
        <v>213.8</v>
      </c>
      <c r="K250" s="228">
        <f>ROUND(E250*J250,2)</f>
        <v>1069</v>
      </c>
      <c r="L250" s="228">
        <v>15</v>
      </c>
      <c r="M250" s="228">
        <f>G250*(1+L250/100)</f>
        <v>0</v>
      </c>
      <c r="N250" s="228">
        <v>3.6700000000000001E-3</v>
      </c>
      <c r="O250" s="228">
        <f>ROUND(E250*N250,2)</f>
        <v>0.02</v>
      </c>
      <c r="P250" s="228">
        <v>0</v>
      </c>
      <c r="Q250" s="228">
        <f>ROUND(E250*P250,2)</f>
        <v>0</v>
      </c>
      <c r="R250" s="228"/>
      <c r="S250" s="228" t="s">
        <v>134</v>
      </c>
      <c r="T250" s="228" t="s">
        <v>135</v>
      </c>
      <c r="U250" s="228">
        <v>0.433</v>
      </c>
      <c r="V250" s="228">
        <f>ROUND(E250*U250,2)</f>
        <v>2.17</v>
      </c>
      <c r="W250" s="228"/>
      <c r="X250" s="228" t="s">
        <v>136</v>
      </c>
      <c r="Y250" s="209"/>
      <c r="Z250" s="209"/>
      <c r="AA250" s="209"/>
      <c r="AB250" s="209"/>
      <c r="AC250" s="209"/>
      <c r="AD250" s="209"/>
      <c r="AE250" s="209"/>
      <c r="AF250" s="209"/>
      <c r="AG250" s="209" t="s">
        <v>137</v>
      </c>
      <c r="AH250" s="209"/>
      <c r="AI250" s="209"/>
      <c r="AJ250" s="209"/>
      <c r="AK250" s="209"/>
      <c r="AL250" s="209"/>
      <c r="AM250" s="209"/>
      <c r="AN250" s="209"/>
      <c r="AO250" s="209"/>
      <c r="AP250" s="209"/>
      <c r="AQ250" s="209"/>
      <c r="AR250" s="209"/>
      <c r="AS250" s="209"/>
      <c r="AT250" s="209"/>
      <c r="AU250" s="209"/>
      <c r="AV250" s="209"/>
      <c r="AW250" s="209"/>
      <c r="AX250" s="209"/>
      <c r="AY250" s="209"/>
      <c r="AZ250" s="209"/>
      <c r="BA250" s="209"/>
      <c r="BB250" s="209"/>
      <c r="BC250" s="209"/>
      <c r="BD250" s="209"/>
      <c r="BE250" s="209"/>
      <c r="BF250" s="209"/>
      <c r="BG250" s="209"/>
      <c r="BH250" s="209"/>
    </row>
    <row r="251" spans="1:60" x14ac:dyDescent="0.25">
      <c r="A251" s="235" t="s">
        <v>129</v>
      </c>
      <c r="B251" s="236" t="s">
        <v>63</v>
      </c>
      <c r="C251" s="254" t="s">
        <v>64</v>
      </c>
      <c r="D251" s="237"/>
      <c r="E251" s="238"/>
      <c r="F251" s="239"/>
      <c r="G251" s="240">
        <f>SUMIF(AG252:AG252,"&lt;&gt;NOR",G252:G252)</f>
        <v>0</v>
      </c>
      <c r="H251" s="234"/>
      <c r="I251" s="234">
        <f>SUM(I252:I252)</f>
        <v>0</v>
      </c>
      <c r="J251" s="234"/>
      <c r="K251" s="234">
        <f>SUM(K252:K252)</f>
        <v>20244.53</v>
      </c>
      <c r="L251" s="234"/>
      <c r="M251" s="234">
        <f>SUM(M252:M252)</f>
        <v>0</v>
      </c>
      <c r="N251" s="234"/>
      <c r="O251" s="234">
        <f>SUM(O252:O252)</f>
        <v>0</v>
      </c>
      <c r="P251" s="234"/>
      <c r="Q251" s="234">
        <f>SUM(Q252:Q252)</f>
        <v>0</v>
      </c>
      <c r="R251" s="234"/>
      <c r="S251" s="234"/>
      <c r="T251" s="234"/>
      <c r="U251" s="234"/>
      <c r="V251" s="234">
        <f>SUM(V252:V252)</f>
        <v>41.59</v>
      </c>
      <c r="W251" s="234"/>
      <c r="X251" s="234"/>
      <c r="AG251" t="s">
        <v>130</v>
      </c>
    </row>
    <row r="252" spans="1:60" outlineLevel="1" x14ac:dyDescent="0.25">
      <c r="A252" s="247">
        <v>31</v>
      </c>
      <c r="B252" s="248" t="s">
        <v>243</v>
      </c>
      <c r="C252" s="257" t="s">
        <v>244</v>
      </c>
      <c r="D252" s="249" t="s">
        <v>193</v>
      </c>
      <c r="E252" s="250">
        <v>19.804860000000001</v>
      </c>
      <c r="F252" s="251"/>
      <c r="G252" s="252">
        <f>ROUND(E252*F252,2)</f>
        <v>0</v>
      </c>
      <c r="H252" s="229">
        <v>0</v>
      </c>
      <c r="I252" s="228">
        <f>ROUND(E252*H252,2)</f>
        <v>0</v>
      </c>
      <c r="J252" s="229">
        <v>1022.2</v>
      </c>
      <c r="K252" s="228">
        <f>ROUND(E252*J252,2)</f>
        <v>20244.53</v>
      </c>
      <c r="L252" s="228">
        <v>15</v>
      </c>
      <c r="M252" s="228">
        <f>G252*(1+L252/100)</f>
        <v>0</v>
      </c>
      <c r="N252" s="228">
        <v>0</v>
      </c>
      <c r="O252" s="228">
        <f>ROUND(E252*N252,2)</f>
        <v>0</v>
      </c>
      <c r="P252" s="228">
        <v>0</v>
      </c>
      <c r="Q252" s="228">
        <f>ROUND(E252*P252,2)</f>
        <v>0</v>
      </c>
      <c r="R252" s="228"/>
      <c r="S252" s="228" t="s">
        <v>134</v>
      </c>
      <c r="T252" s="228" t="s">
        <v>135</v>
      </c>
      <c r="U252" s="228">
        <v>2.1</v>
      </c>
      <c r="V252" s="228">
        <f>ROUND(E252*U252,2)</f>
        <v>41.59</v>
      </c>
      <c r="W252" s="228"/>
      <c r="X252" s="228" t="s">
        <v>245</v>
      </c>
      <c r="Y252" s="209"/>
      <c r="Z252" s="209"/>
      <c r="AA252" s="209"/>
      <c r="AB252" s="209"/>
      <c r="AC252" s="209"/>
      <c r="AD252" s="209"/>
      <c r="AE252" s="209"/>
      <c r="AF252" s="209"/>
      <c r="AG252" s="209" t="s">
        <v>246</v>
      </c>
      <c r="AH252" s="209"/>
      <c r="AI252" s="209"/>
      <c r="AJ252" s="209"/>
      <c r="AK252" s="209"/>
      <c r="AL252" s="209"/>
      <c r="AM252" s="209"/>
      <c r="AN252" s="209"/>
      <c r="AO252" s="209"/>
      <c r="AP252" s="209"/>
      <c r="AQ252" s="209"/>
      <c r="AR252" s="209"/>
      <c r="AS252" s="209"/>
      <c r="AT252" s="209"/>
      <c r="AU252" s="209"/>
      <c r="AV252" s="209"/>
      <c r="AW252" s="209"/>
      <c r="AX252" s="209"/>
      <c r="AY252" s="209"/>
      <c r="AZ252" s="209"/>
      <c r="BA252" s="209"/>
      <c r="BB252" s="209"/>
      <c r="BC252" s="209"/>
      <c r="BD252" s="209"/>
      <c r="BE252" s="209"/>
      <c r="BF252" s="209"/>
      <c r="BG252" s="209"/>
      <c r="BH252" s="209"/>
    </row>
    <row r="253" spans="1:60" x14ac:dyDescent="0.25">
      <c r="A253" s="235" t="s">
        <v>129</v>
      </c>
      <c r="B253" s="236" t="s">
        <v>65</v>
      </c>
      <c r="C253" s="254" t="s">
        <v>66</v>
      </c>
      <c r="D253" s="237"/>
      <c r="E253" s="238"/>
      <c r="F253" s="239"/>
      <c r="G253" s="240">
        <f>SUMIF(AG254:AG281,"&lt;&gt;NOR",G254:G281)</f>
        <v>0</v>
      </c>
      <c r="H253" s="234"/>
      <c r="I253" s="234">
        <f>SUM(I254:I281)</f>
        <v>24430.01</v>
      </c>
      <c r="J253" s="234"/>
      <c r="K253" s="234">
        <f>SUM(K254:K281)</f>
        <v>7038.3099999999995</v>
      </c>
      <c r="L253" s="234"/>
      <c r="M253" s="234">
        <f>SUM(M254:M281)</f>
        <v>0</v>
      </c>
      <c r="N253" s="234"/>
      <c r="O253" s="234">
        <f>SUM(O254:O281)</f>
        <v>0.14000000000000001</v>
      </c>
      <c r="P253" s="234"/>
      <c r="Q253" s="234">
        <f>SUM(Q254:Q281)</f>
        <v>0</v>
      </c>
      <c r="R253" s="234"/>
      <c r="S253" s="234"/>
      <c r="T253" s="234"/>
      <c r="U253" s="234"/>
      <c r="V253" s="234">
        <f>SUM(V254:V281)</f>
        <v>10.98</v>
      </c>
      <c r="W253" s="234"/>
      <c r="X253" s="234"/>
      <c r="AG253" t="s">
        <v>130</v>
      </c>
    </row>
    <row r="254" spans="1:60" outlineLevel="1" x14ac:dyDescent="0.25">
      <c r="A254" s="241">
        <v>32</v>
      </c>
      <c r="B254" s="242" t="s">
        <v>247</v>
      </c>
      <c r="C254" s="255" t="s">
        <v>248</v>
      </c>
      <c r="D254" s="243" t="s">
        <v>133</v>
      </c>
      <c r="E254" s="244">
        <v>52.52</v>
      </c>
      <c r="F254" s="245"/>
      <c r="G254" s="246">
        <f>ROUND(E254*F254,2)</f>
        <v>0</v>
      </c>
      <c r="H254" s="229">
        <v>0</v>
      </c>
      <c r="I254" s="228">
        <f>ROUND(E254*H254,2)</f>
        <v>0</v>
      </c>
      <c r="J254" s="229">
        <v>46.4</v>
      </c>
      <c r="K254" s="228">
        <f>ROUND(E254*J254,2)</f>
        <v>2436.9299999999998</v>
      </c>
      <c r="L254" s="228">
        <v>15</v>
      </c>
      <c r="M254" s="228">
        <f>G254*(1+L254/100)</f>
        <v>0</v>
      </c>
      <c r="N254" s="228">
        <v>0</v>
      </c>
      <c r="O254" s="228">
        <f>ROUND(E254*N254,2)</f>
        <v>0</v>
      </c>
      <c r="P254" s="228">
        <v>0</v>
      </c>
      <c r="Q254" s="228">
        <f>ROUND(E254*P254,2)</f>
        <v>0</v>
      </c>
      <c r="R254" s="228"/>
      <c r="S254" s="228" t="s">
        <v>134</v>
      </c>
      <c r="T254" s="228" t="s">
        <v>135</v>
      </c>
      <c r="U254" s="228">
        <v>0.08</v>
      </c>
      <c r="V254" s="228">
        <f>ROUND(E254*U254,2)</f>
        <v>4.2</v>
      </c>
      <c r="W254" s="228"/>
      <c r="X254" s="228" t="s">
        <v>136</v>
      </c>
      <c r="Y254" s="209"/>
      <c r="Z254" s="209"/>
      <c r="AA254" s="209"/>
      <c r="AB254" s="209"/>
      <c r="AC254" s="209"/>
      <c r="AD254" s="209"/>
      <c r="AE254" s="209"/>
      <c r="AF254" s="209"/>
      <c r="AG254" s="209" t="s">
        <v>137</v>
      </c>
      <c r="AH254" s="209"/>
      <c r="AI254" s="209"/>
      <c r="AJ254" s="209"/>
      <c r="AK254" s="209"/>
      <c r="AL254" s="209"/>
      <c r="AM254" s="209"/>
      <c r="AN254" s="209"/>
      <c r="AO254" s="209"/>
      <c r="AP254" s="209"/>
      <c r="AQ254" s="209"/>
      <c r="AR254" s="209"/>
      <c r="AS254" s="209"/>
      <c r="AT254" s="209"/>
      <c r="AU254" s="209"/>
      <c r="AV254" s="209"/>
      <c r="AW254" s="209"/>
      <c r="AX254" s="209"/>
      <c r="AY254" s="209"/>
      <c r="AZ254" s="209"/>
      <c r="BA254" s="209"/>
      <c r="BB254" s="209"/>
      <c r="BC254" s="209"/>
      <c r="BD254" s="209"/>
      <c r="BE254" s="209"/>
      <c r="BF254" s="209"/>
      <c r="BG254" s="209"/>
      <c r="BH254" s="209"/>
    </row>
    <row r="255" spans="1:60" outlineLevel="1" x14ac:dyDescent="0.25">
      <c r="A255" s="226"/>
      <c r="B255" s="227"/>
      <c r="C255" s="256" t="s">
        <v>165</v>
      </c>
      <c r="D255" s="230"/>
      <c r="E255" s="231">
        <v>1.36</v>
      </c>
      <c r="F255" s="228"/>
      <c r="G255" s="228"/>
      <c r="H255" s="228"/>
      <c r="I255" s="228"/>
      <c r="J255" s="228"/>
      <c r="K255" s="228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09"/>
      <c r="Z255" s="209"/>
      <c r="AA255" s="209"/>
      <c r="AB255" s="209"/>
      <c r="AC255" s="209"/>
      <c r="AD255" s="209"/>
      <c r="AE255" s="209"/>
      <c r="AF255" s="209"/>
      <c r="AG255" s="209" t="s">
        <v>139</v>
      </c>
      <c r="AH255" s="209">
        <v>0</v>
      </c>
      <c r="AI255" s="209"/>
      <c r="AJ255" s="209"/>
      <c r="AK255" s="209"/>
      <c r="AL255" s="209"/>
      <c r="AM255" s="209"/>
      <c r="AN255" s="209"/>
      <c r="AO255" s="209"/>
      <c r="AP255" s="209"/>
      <c r="AQ255" s="209"/>
      <c r="AR255" s="209"/>
      <c r="AS255" s="209"/>
      <c r="AT255" s="209"/>
      <c r="AU255" s="209"/>
      <c r="AV255" s="209"/>
      <c r="AW255" s="209"/>
      <c r="AX255" s="209"/>
      <c r="AY255" s="209"/>
      <c r="AZ255" s="209"/>
      <c r="BA255" s="209"/>
      <c r="BB255" s="209"/>
      <c r="BC255" s="209"/>
      <c r="BD255" s="209"/>
      <c r="BE255" s="209"/>
      <c r="BF255" s="209"/>
      <c r="BG255" s="209"/>
      <c r="BH255" s="209"/>
    </row>
    <row r="256" spans="1:60" outlineLevel="1" x14ac:dyDescent="0.25">
      <c r="A256" s="226"/>
      <c r="B256" s="227"/>
      <c r="C256" s="256" t="s">
        <v>166</v>
      </c>
      <c r="D256" s="230"/>
      <c r="E256" s="231">
        <v>3.16</v>
      </c>
      <c r="F256" s="228"/>
      <c r="G256" s="228"/>
      <c r="H256" s="228"/>
      <c r="I256" s="228"/>
      <c r="J256" s="228"/>
      <c r="K256" s="228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09"/>
      <c r="Z256" s="209"/>
      <c r="AA256" s="209"/>
      <c r="AB256" s="209"/>
      <c r="AC256" s="209"/>
      <c r="AD256" s="209"/>
      <c r="AE256" s="209"/>
      <c r="AF256" s="209"/>
      <c r="AG256" s="209" t="s">
        <v>139</v>
      </c>
      <c r="AH256" s="209">
        <v>0</v>
      </c>
      <c r="AI256" s="209"/>
      <c r="AJ256" s="209"/>
      <c r="AK256" s="209"/>
      <c r="AL256" s="209"/>
      <c r="AM256" s="209"/>
      <c r="AN256" s="209"/>
      <c r="AO256" s="209"/>
      <c r="AP256" s="209"/>
      <c r="AQ256" s="209"/>
      <c r="AR256" s="209"/>
      <c r="AS256" s="209"/>
      <c r="AT256" s="209"/>
      <c r="AU256" s="209"/>
      <c r="AV256" s="209"/>
      <c r="AW256" s="209"/>
      <c r="AX256" s="209"/>
      <c r="AY256" s="209"/>
      <c r="AZ256" s="209"/>
      <c r="BA256" s="209"/>
      <c r="BB256" s="209"/>
      <c r="BC256" s="209"/>
      <c r="BD256" s="209"/>
      <c r="BE256" s="209"/>
      <c r="BF256" s="209"/>
      <c r="BG256" s="209"/>
      <c r="BH256" s="209"/>
    </row>
    <row r="257" spans="1:60" outlineLevel="1" x14ac:dyDescent="0.25">
      <c r="A257" s="226"/>
      <c r="B257" s="227"/>
      <c r="C257" s="256" t="s">
        <v>167</v>
      </c>
      <c r="D257" s="230"/>
      <c r="E257" s="231">
        <v>14.78</v>
      </c>
      <c r="F257" s="228"/>
      <c r="G257" s="228"/>
      <c r="H257" s="228"/>
      <c r="I257" s="228"/>
      <c r="J257" s="228"/>
      <c r="K257" s="228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09"/>
      <c r="Z257" s="209"/>
      <c r="AA257" s="209"/>
      <c r="AB257" s="209"/>
      <c r="AC257" s="209"/>
      <c r="AD257" s="209"/>
      <c r="AE257" s="209"/>
      <c r="AF257" s="209"/>
      <c r="AG257" s="209" t="s">
        <v>139</v>
      </c>
      <c r="AH257" s="209">
        <v>0</v>
      </c>
      <c r="AI257" s="209"/>
      <c r="AJ257" s="209"/>
      <c r="AK257" s="209"/>
      <c r="AL257" s="209"/>
      <c r="AM257" s="209"/>
      <c r="AN257" s="209"/>
      <c r="AO257" s="209"/>
      <c r="AP257" s="209"/>
      <c r="AQ257" s="209"/>
      <c r="AR257" s="209"/>
      <c r="AS257" s="209"/>
      <c r="AT257" s="209"/>
      <c r="AU257" s="209"/>
      <c r="AV257" s="209"/>
      <c r="AW257" s="209"/>
      <c r="AX257" s="209"/>
      <c r="AY257" s="209"/>
      <c r="AZ257" s="209"/>
      <c r="BA257" s="209"/>
      <c r="BB257" s="209"/>
      <c r="BC257" s="209"/>
      <c r="BD257" s="209"/>
      <c r="BE257" s="209"/>
      <c r="BF257" s="209"/>
      <c r="BG257" s="209"/>
      <c r="BH257" s="209"/>
    </row>
    <row r="258" spans="1:60" outlineLevel="1" x14ac:dyDescent="0.25">
      <c r="A258" s="226"/>
      <c r="B258" s="227"/>
      <c r="C258" s="256" t="s">
        <v>169</v>
      </c>
      <c r="D258" s="230"/>
      <c r="E258" s="231">
        <v>20.62</v>
      </c>
      <c r="F258" s="228"/>
      <c r="G258" s="228"/>
      <c r="H258" s="228"/>
      <c r="I258" s="228"/>
      <c r="J258" s="228"/>
      <c r="K258" s="228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09"/>
      <c r="Z258" s="209"/>
      <c r="AA258" s="209"/>
      <c r="AB258" s="209"/>
      <c r="AC258" s="209"/>
      <c r="AD258" s="209"/>
      <c r="AE258" s="209"/>
      <c r="AF258" s="209"/>
      <c r="AG258" s="209" t="s">
        <v>139</v>
      </c>
      <c r="AH258" s="209">
        <v>0</v>
      </c>
      <c r="AI258" s="209"/>
      <c r="AJ258" s="209"/>
      <c r="AK258" s="209"/>
      <c r="AL258" s="209"/>
      <c r="AM258" s="209"/>
      <c r="AN258" s="209"/>
      <c r="AO258" s="209"/>
      <c r="AP258" s="209"/>
      <c r="AQ258" s="209"/>
      <c r="AR258" s="209"/>
      <c r="AS258" s="209"/>
      <c r="AT258" s="209"/>
      <c r="AU258" s="209"/>
      <c r="AV258" s="209"/>
      <c r="AW258" s="209"/>
      <c r="AX258" s="209"/>
      <c r="AY258" s="209"/>
      <c r="AZ258" s="209"/>
      <c r="BA258" s="209"/>
      <c r="BB258" s="209"/>
      <c r="BC258" s="209"/>
      <c r="BD258" s="209"/>
      <c r="BE258" s="209"/>
      <c r="BF258" s="209"/>
      <c r="BG258" s="209"/>
      <c r="BH258" s="209"/>
    </row>
    <row r="259" spans="1:60" outlineLevel="1" x14ac:dyDescent="0.25">
      <c r="A259" s="226"/>
      <c r="B259" s="227"/>
      <c r="C259" s="256" t="s">
        <v>170</v>
      </c>
      <c r="D259" s="230"/>
      <c r="E259" s="231">
        <v>12.6</v>
      </c>
      <c r="F259" s="228"/>
      <c r="G259" s="228"/>
      <c r="H259" s="228"/>
      <c r="I259" s="228"/>
      <c r="J259" s="228"/>
      <c r="K259" s="228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09"/>
      <c r="Z259" s="209"/>
      <c r="AA259" s="209"/>
      <c r="AB259" s="209"/>
      <c r="AC259" s="209"/>
      <c r="AD259" s="209"/>
      <c r="AE259" s="209"/>
      <c r="AF259" s="209"/>
      <c r="AG259" s="209" t="s">
        <v>139</v>
      </c>
      <c r="AH259" s="209">
        <v>0</v>
      </c>
      <c r="AI259" s="209"/>
      <c r="AJ259" s="209"/>
      <c r="AK259" s="209"/>
      <c r="AL259" s="209"/>
      <c r="AM259" s="209"/>
      <c r="AN259" s="209"/>
      <c r="AO259" s="209"/>
      <c r="AP259" s="209"/>
      <c r="AQ259" s="209"/>
      <c r="AR259" s="209"/>
      <c r="AS259" s="209"/>
      <c r="AT259" s="209"/>
      <c r="AU259" s="209"/>
      <c r="AV259" s="209"/>
      <c r="AW259" s="209"/>
      <c r="AX259" s="209"/>
      <c r="AY259" s="209"/>
      <c r="AZ259" s="209"/>
      <c r="BA259" s="209"/>
      <c r="BB259" s="209"/>
      <c r="BC259" s="209"/>
      <c r="BD259" s="209"/>
      <c r="BE259" s="209"/>
      <c r="BF259" s="209"/>
      <c r="BG259" s="209"/>
      <c r="BH259" s="209"/>
    </row>
    <row r="260" spans="1:60" outlineLevel="1" x14ac:dyDescent="0.25">
      <c r="A260" s="241">
        <v>33</v>
      </c>
      <c r="B260" s="242" t="s">
        <v>249</v>
      </c>
      <c r="C260" s="255" t="s">
        <v>250</v>
      </c>
      <c r="D260" s="243" t="s">
        <v>133</v>
      </c>
      <c r="E260" s="244">
        <v>52.52</v>
      </c>
      <c r="F260" s="245"/>
      <c r="G260" s="246">
        <f>ROUND(E260*F260,2)</f>
        <v>0</v>
      </c>
      <c r="H260" s="229">
        <v>7.17</v>
      </c>
      <c r="I260" s="228">
        <f>ROUND(E260*H260,2)</f>
        <v>376.57</v>
      </c>
      <c r="J260" s="229">
        <v>41.03</v>
      </c>
      <c r="K260" s="228">
        <f>ROUND(E260*J260,2)</f>
        <v>2154.9</v>
      </c>
      <c r="L260" s="228">
        <v>15</v>
      </c>
      <c r="M260" s="228">
        <f>G260*(1+L260/100)</f>
        <v>0</v>
      </c>
      <c r="N260" s="228">
        <v>1.0000000000000001E-5</v>
      </c>
      <c r="O260" s="228">
        <f>ROUND(E260*N260,2)</f>
        <v>0</v>
      </c>
      <c r="P260" s="228">
        <v>0</v>
      </c>
      <c r="Q260" s="228">
        <f>ROUND(E260*P260,2)</f>
        <v>0</v>
      </c>
      <c r="R260" s="228"/>
      <c r="S260" s="228" t="s">
        <v>134</v>
      </c>
      <c r="T260" s="228" t="s">
        <v>135</v>
      </c>
      <c r="U260" s="228">
        <v>7.0000000000000007E-2</v>
      </c>
      <c r="V260" s="228">
        <f>ROUND(E260*U260,2)</f>
        <v>3.68</v>
      </c>
      <c r="W260" s="228"/>
      <c r="X260" s="228" t="s">
        <v>136</v>
      </c>
      <c r="Y260" s="209"/>
      <c r="Z260" s="209"/>
      <c r="AA260" s="209"/>
      <c r="AB260" s="209"/>
      <c r="AC260" s="209"/>
      <c r="AD260" s="209"/>
      <c r="AE260" s="209"/>
      <c r="AF260" s="209"/>
      <c r="AG260" s="209" t="s">
        <v>137</v>
      </c>
      <c r="AH260" s="209"/>
      <c r="AI260" s="209"/>
      <c r="AJ260" s="209"/>
      <c r="AK260" s="209"/>
      <c r="AL260" s="209"/>
      <c r="AM260" s="209"/>
      <c r="AN260" s="209"/>
      <c r="AO260" s="209"/>
      <c r="AP260" s="209"/>
      <c r="AQ260" s="209"/>
      <c r="AR260" s="209"/>
      <c r="AS260" s="209"/>
      <c r="AT260" s="209"/>
      <c r="AU260" s="209"/>
      <c r="AV260" s="209"/>
      <c r="AW260" s="209"/>
      <c r="AX260" s="209"/>
      <c r="AY260" s="209"/>
      <c r="AZ260" s="209"/>
      <c r="BA260" s="209"/>
      <c r="BB260" s="209"/>
      <c r="BC260" s="209"/>
      <c r="BD260" s="209"/>
      <c r="BE260" s="209"/>
      <c r="BF260" s="209"/>
      <c r="BG260" s="209"/>
      <c r="BH260" s="209"/>
    </row>
    <row r="261" spans="1:60" outlineLevel="1" x14ac:dyDescent="0.25">
      <c r="A261" s="226"/>
      <c r="B261" s="227"/>
      <c r="C261" s="256" t="s">
        <v>165</v>
      </c>
      <c r="D261" s="230"/>
      <c r="E261" s="231">
        <v>1.36</v>
      </c>
      <c r="F261" s="228"/>
      <c r="G261" s="228"/>
      <c r="H261" s="228"/>
      <c r="I261" s="228"/>
      <c r="J261" s="228"/>
      <c r="K261" s="228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09"/>
      <c r="Z261" s="209"/>
      <c r="AA261" s="209"/>
      <c r="AB261" s="209"/>
      <c r="AC261" s="209"/>
      <c r="AD261" s="209"/>
      <c r="AE261" s="209"/>
      <c r="AF261" s="209"/>
      <c r="AG261" s="209" t="s">
        <v>139</v>
      </c>
      <c r="AH261" s="209">
        <v>0</v>
      </c>
      <c r="AI261" s="209"/>
      <c r="AJ261" s="209"/>
      <c r="AK261" s="209"/>
      <c r="AL261" s="209"/>
      <c r="AM261" s="209"/>
      <c r="AN261" s="209"/>
      <c r="AO261" s="209"/>
      <c r="AP261" s="209"/>
      <c r="AQ261" s="209"/>
      <c r="AR261" s="209"/>
      <c r="AS261" s="209"/>
      <c r="AT261" s="209"/>
      <c r="AU261" s="209"/>
      <c r="AV261" s="209"/>
      <c r="AW261" s="209"/>
      <c r="AX261" s="209"/>
      <c r="AY261" s="209"/>
      <c r="AZ261" s="209"/>
      <c r="BA261" s="209"/>
      <c r="BB261" s="209"/>
      <c r="BC261" s="209"/>
      <c r="BD261" s="209"/>
      <c r="BE261" s="209"/>
      <c r="BF261" s="209"/>
      <c r="BG261" s="209"/>
      <c r="BH261" s="209"/>
    </row>
    <row r="262" spans="1:60" outlineLevel="1" x14ac:dyDescent="0.25">
      <c r="A262" s="226"/>
      <c r="B262" s="227"/>
      <c r="C262" s="256" t="s">
        <v>166</v>
      </c>
      <c r="D262" s="230"/>
      <c r="E262" s="231">
        <v>3.16</v>
      </c>
      <c r="F262" s="228"/>
      <c r="G262" s="228"/>
      <c r="H262" s="228"/>
      <c r="I262" s="228"/>
      <c r="J262" s="228"/>
      <c r="K262" s="228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09"/>
      <c r="Z262" s="209"/>
      <c r="AA262" s="209"/>
      <c r="AB262" s="209"/>
      <c r="AC262" s="209"/>
      <c r="AD262" s="209"/>
      <c r="AE262" s="209"/>
      <c r="AF262" s="209"/>
      <c r="AG262" s="209" t="s">
        <v>139</v>
      </c>
      <c r="AH262" s="209">
        <v>0</v>
      </c>
      <c r="AI262" s="209"/>
      <c r="AJ262" s="209"/>
      <c r="AK262" s="209"/>
      <c r="AL262" s="209"/>
      <c r="AM262" s="209"/>
      <c r="AN262" s="209"/>
      <c r="AO262" s="209"/>
      <c r="AP262" s="209"/>
      <c r="AQ262" s="209"/>
      <c r="AR262" s="209"/>
      <c r="AS262" s="209"/>
      <c r="AT262" s="209"/>
      <c r="AU262" s="209"/>
      <c r="AV262" s="209"/>
      <c r="AW262" s="209"/>
      <c r="AX262" s="209"/>
      <c r="AY262" s="209"/>
      <c r="AZ262" s="209"/>
      <c r="BA262" s="209"/>
      <c r="BB262" s="209"/>
      <c r="BC262" s="209"/>
      <c r="BD262" s="209"/>
      <c r="BE262" s="209"/>
      <c r="BF262" s="209"/>
      <c r="BG262" s="209"/>
      <c r="BH262" s="209"/>
    </row>
    <row r="263" spans="1:60" outlineLevel="1" x14ac:dyDescent="0.25">
      <c r="A263" s="226"/>
      <c r="B263" s="227"/>
      <c r="C263" s="256" t="s">
        <v>167</v>
      </c>
      <c r="D263" s="230"/>
      <c r="E263" s="231">
        <v>14.78</v>
      </c>
      <c r="F263" s="228"/>
      <c r="G263" s="228"/>
      <c r="H263" s="228"/>
      <c r="I263" s="228"/>
      <c r="J263" s="228"/>
      <c r="K263" s="228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09"/>
      <c r="Z263" s="209"/>
      <c r="AA263" s="209"/>
      <c r="AB263" s="209"/>
      <c r="AC263" s="209"/>
      <c r="AD263" s="209"/>
      <c r="AE263" s="209"/>
      <c r="AF263" s="209"/>
      <c r="AG263" s="209" t="s">
        <v>139</v>
      </c>
      <c r="AH263" s="209">
        <v>0</v>
      </c>
      <c r="AI263" s="209"/>
      <c r="AJ263" s="209"/>
      <c r="AK263" s="209"/>
      <c r="AL263" s="209"/>
      <c r="AM263" s="209"/>
      <c r="AN263" s="209"/>
      <c r="AO263" s="209"/>
      <c r="AP263" s="209"/>
      <c r="AQ263" s="209"/>
      <c r="AR263" s="209"/>
      <c r="AS263" s="209"/>
      <c r="AT263" s="209"/>
      <c r="AU263" s="209"/>
      <c r="AV263" s="209"/>
      <c r="AW263" s="209"/>
      <c r="AX263" s="209"/>
      <c r="AY263" s="209"/>
      <c r="AZ263" s="209"/>
      <c r="BA263" s="209"/>
      <c r="BB263" s="209"/>
      <c r="BC263" s="209"/>
      <c r="BD263" s="209"/>
      <c r="BE263" s="209"/>
      <c r="BF263" s="209"/>
      <c r="BG263" s="209"/>
      <c r="BH263" s="209"/>
    </row>
    <row r="264" spans="1:60" outlineLevel="1" x14ac:dyDescent="0.25">
      <c r="A264" s="226"/>
      <c r="B264" s="227"/>
      <c r="C264" s="256" t="s">
        <v>169</v>
      </c>
      <c r="D264" s="230"/>
      <c r="E264" s="231">
        <v>20.62</v>
      </c>
      <c r="F264" s="228"/>
      <c r="G264" s="228"/>
      <c r="H264" s="228"/>
      <c r="I264" s="228"/>
      <c r="J264" s="228"/>
      <c r="K264" s="228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09"/>
      <c r="Z264" s="209"/>
      <c r="AA264" s="209"/>
      <c r="AB264" s="209"/>
      <c r="AC264" s="209"/>
      <c r="AD264" s="209"/>
      <c r="AE264" s="209"/>
      <c r="AF264" s="209"/>
      <c r="AG264" s="209" t="s">
        <v>139</v>
      </c>
      <c r="AH264" s="209">
        <v>0</v>
      </c>
      <c r="AI264" s="209"/>
      <c r="AJ264" s="209"/>
      <c r="AK264" s="209"/>
      <c r="AL264" s="209"/>
      <c r="AM264" s="209"/>
      <c r="AN264" s="209"/>
      <c r="AO264" s="209"/>
      <c r="AP264" s="209"/>
      <c r="AQ264" s="209"/>
      <c r="AR264" s="209"/>
      <c r="AS264" s="209"/>
      <c r="AT264" s="209"/>
      <c r="AU264" s="209"/>
      <c r="AV264" s="209"/>
      <c r="AW264" s="209"/>
      <c r="AX264" s="209"/>
      <c r="AY264" s="209"/>
      <c r="AZ264" s="209"/>
      <c r="BA264" s="209"/>
      <c r="BB264" s="209"/>
      <c r="BC264" s="209"/>
      <c r="BD264" s="209"/>
      <c r="BE264" s="209"/>
      <c r="BF264" s="209"/>
      <c r="BG264" s="209"/>
      <c r="BH264" s="209"/>
    </row>
    <row r="265" spans="1:60" outlineLevel="1" x14ac:dyDescent="0.25">
      <c r="A265" s="226"/>
      <c r="B265" s="227"/>
      <c r="C265" s="256" t="s">
        <v>170</v>
      </c>
      <c r="D265" s="230"/>
      <c r="E265" s="231">
        <v>12.6</v>
      </c>
      <c r="F265" s="228"/>
      <c r="G265" s="228"/>
      <c r="H265" s="228"/>
      <c r="I265" s="228"/>
      <c r="J265" s="228"/>
      <c r="K265" s="228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09"/>
      <c r="Z265" s="209"/>
      <c r="AA265" s="209"/>
      <c r="AB265" s="209"/>
      <c r="AC265" s="209"/>
      <c r="AD265" s="209"/>
      <c r="AE265" s="209"/>
      <c r="AF265" s="209"/>
      <c r="AG265" s="209" t="s">
        <v>139</v>
      </c>
      <c r="AH265" s="209">
        <v>0</v>
      </c>
      <c r="AI265" s="209"/>
      <c r="AJ265" s="209"/>
      <c r="AK265" s="209"/>
      <c r="AL265" s="209"/>
      <c r="AM265" s="209"/>
      <c r="AN265" s="209"/>
      <c r="AO265" s="209"/>
      <c r="AP265" s="209"/>
      <c r="AQ265" s="209"/>
      <c r="AR265" s="209"/>
      <c r="AS265" s="209"/>
      <c r="AT265" s="209"/>
      <c r="AU265" s="209"/>
      <c r="AV265" s="209"/>
      <c r="AW265" s="209"/>
      <c r="AX265" s="209"/>
      <c r="AY265" s="209"/>
      <c r="AZ265" s="209"/>
      <c r="BA265" s="209"/>
      <c r="BB265" s="209"/>
      <c r="BC265" s="209"/>
      <c r="BD265" s="209"/>
      <c r="BE265" s="209"/>
      <c r="BF265" s="209"/>
      <c r="BG265" s="209"/>
      <c r="BH265" s="209"/>
    </row>
    <row r="266" spans="1:60" ht="20.399999999999999" outlineLevel="1" x14ac:dyDescent="0.25">
      <c r="A266" s="241">
        <v>34</v>
      </c>
      <c r="B266" s="242" t="s">
        <v>251</v>
      </c>
      <c r="C266" s="255" t="s">
        <v>252</v>
      </c>
      <c r="D266" s="243" t="s">
        <v>212</v>
      </c>
      <c r="E266" s="244">
        <v>62.04</v>
      </c>
      <c r="F266" s="245"/>
      <c r="G266" s="246">
        <f>ROUND(E266*F266,2)</f>
        <v>0</v>
      </c>
      <c r="H266" s="229">
        <v>3.47</v>
      </c>
      <c r="I266" s="228">
        <f>ROUND(E266*H266,2)</f>
        <v>215.28</v>
      </c>
      <c r="J266" s="229">
        <v>28.03</v>
      </c>
      <c r="K266" s="228">
        <f>ROUND(E266*J266,2)</f>
        <v>1738.98</v>
      </c>
      <c r="L266" s="228">
        <v>15</v>
      </c>
      <c r="M266" s="228">
        <f>G266*(1+L266/100)</f>
        <v>0</v>
      </c>
      <c r="N266" s="228">
        <v>0</v>
      </c>
      <c r="O266" s="228">
        <f>ROUND(E266*N266,2)</f>
        <v>0</v>
      </c>
      <c r="P266" s="228">
        <v>0</v>
      </c>
      <c r="Q266" s="228">
        <f>ROUND(E266*P266,2)</f>
        <v>0</v>
      </c>
      <c r="R266" s="228"/>
      <c r="S266" s="228" t="s">
        <v>134</v>
      </c>
      <c r="T266" s="228" t="s">
        <v>135</v>
      </c>
      <c r="U266" s="228">
        <v>0.05</v>
      </c>
      <c r="V266" s="228">
        <f>ROUND(E266*U266,2)</f>
        <v>3.1</v>
      </c>
      <c r="W266" s="228"/>
      <c r="X266" s="228" t="s">
        <v>136</v>
      </c>
      <c r="Y266" s="209"/>
      <c r="Z266" s="209"/>
      <c r="AA266" s="209"/>
      <c r="AB266" s="209"/>
      <c r="AC266" s="209"/>
      <c r="AD266" s="209"/>
      <c r="AE266" s="209"/>
      <c r="AF266" s="209"/>
      <c r="AG266" s="209" t="s">
        <v>137</v>
      </c>
      <c r="AH266" s="209"/>
      <c r="AI266" s="209"/>
      <c r="AJ266" s="209"/>
      <c r="AK266" s="209"/>
      <c r="AL266" s="209"/>
      <c r="AM266" s="209"/>
      <c r="AN266" s="209"/>
      <c r="AO266" s="209"/>
      <c r="AP266" s="209"/>
      <c r="AQ266" s="209"/>
      <c r="AR266" s="209"/>
      <c r="AS266" s="209"/>
      <c r="AT266" s="209"/>
      <c r="AU266" s="209"/>
      <c r="AV266" s="209"/>
      <c r="AW266" s="209"/>
      <c r="AX266" s="209"/>
      <c r="AY266" s="209"/>
      <c r="AZ266" s="209"/>
      <c r="BA266" s="209"/>
      <c r="BB266" s="209"/>
      <c r="BC266" s="209"/>
      <c r="BD266" s="209"/>
      <c r="BE266" s="209"/>
      <c r="BF266" s="209"/>
      <c r="BG266" s="209"/>
      <c r="BH266" s="209"/>
    </row>
    <row r="267" spans="1:60" outlineLevel="1" x14ac:dyDescent="0.25">
      <c r="A267" s="226"/>
      <c r="B267" s="227"/>
      <c r="C267" s="256" t="s">
        <v>253</v>
      </c>
      <c r="D267" s="230"/>
      <c r="E267" s="231">
        <v>4.8</v>
      </c>
      <c r="F267" s="228"/>
      <c r="G267" s="228"/>
      <c r="H267" s="228"/>
      <c r="I267" s="228"/>
      <c r="J267" s="228"/>
      <c r="K267" s="228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09"/>
      <c r="Z267" s="209"/>
      <c r="AA267" s="209"/>
      <c r="AB267" s="209"/>
      <c r="AC267" s="209"/>
      <c r="AD267" s="209"/>
      <c r="AE267" s="209"/>
      <c r="AF267" s="209"/>
      <c r="AG267" s="209" t="s">
        <v>139</v>
      </c>
      <c r="AH267" s="209">
        <v>0</v>
      </c>
      <c r="AI267" s="209"/>
      <c r="AJ267" s="209"/>
      <c r="AK267" s="209"/>
      <c r="AL267" s="209"/>
      <c r="AM267" s="209"/>
      <c r="AN267" s="209"/>
      <c r="AO267" s="209"/>
      <c r="AP267" s="209"/>
      <c r="AQ267" s="209"/>
      <c r="AR267" s="209"/>
      <c r="AS267" s="209"/>
      <c r="AT267" s="209"/>
      <c r="AU267" s="209"/>
      <c r="AV267" s="209"/>
      <c r="AW267" s="209"/>
      <c r="AX267" s="209"/>
      <c r="AY267" s="209"/>
      <c r="AZ267" s="209"/>
      <c r="BA267" s="209"/>
      <c r="BB267" s="209"/>
      <c r="BC267" s="209"/>
      <c r="BD267" s="209"/>
      <c r="BE267" s="209"/>
      <c r="BF267" s="209"/>
      <c r="BG267" s="209"/>
      <c r="BH267" s="209"/>
    </row>
    <row r="268" spans="1:60" outlineLevel="1" x14ac:dyDescent="0.25">
      <c r="A268" s="226"/>
      <c r="B268" s="227"/>
      <c r="C268" s="256" t="s">
        <v>254</v>
      </c>
      <c r="D268" s="230"/>
      <c r="E268" s="231">
        <v>8.2799999999999994</v>
      </c>
      <c r="F268" s="228"/>
      <c r="G268" s="228"/>
      <c r="H268" s="228"/>
      <c r="I268" s="228"/>
      <c r="J268" s="228"/>
      <c r="K268" s="228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09"/>
      <c r="Z268" s="209"/>
      <c r="AA268" s="209"/>
      <c r="AB268" s="209"/>
      <c r="AC268" s="209"/>
      <c r="AD268" s="209"/>
      <c r="AE268" s="209"/>
      <c r="AF268" s="209"/>
      <c r="AG268" s="209" t="s">
        <v>139</v>
      </c>
      <c r="AH268" s="209">
        <v>0</v>
      </c>
      <c r="AI268" s="209"/>
      <c r="AJ268" s="209"/>
      <c r="AK268" s="209"/>
      <c r="AL268" s="209"/>
      <c r="AM268" s="209"/>
      <c r="AN268" s="209"/>
      <c r="AO268" s="209"/>
      <c r="AP268" s="209"/>
      <c r="AQ268" s="209"/>
      <c r="AR268" s="209"/>
      <c r="AS268" s="209"/>
      <c r="AT268" s="209"/>
      <c r="AU268" s="209"/>
      <c r="AV268" s="209"/>
      <c r="AW268" s="209"/>
      <c r="AX268" s="209"/>
      <c r="AY268" s="209"/>
      <c r="AZ268" s="209"/>
      <c r="BA268" s="209"/>
      <c r="BB268" s="209"/>
      <c r="BC268" s="209"/>
      <c r="BD268" s="209"/>
      <c r="BE268" s="209"/>
      <c r="BF268" s="209"/>
      <c r="BG268" s="209"/>
      <c r="BH268" s="209"/>
    </row>
    <row r="269" spans="1:60" outlineLevel="1" x14ac:dyDescent="0.25">
      <c r="A269" s="226"/>
      <c r="B269" s="227"/>
      <c r="C269" s="256" t="s">
        <v>255</v>
      </c>
      <c r="D269" s="230"/>
      <c r="E269" s="231">
        <v>15.74</v>
      </c>
      <c r="F269" s="228"/>
      <c r="G269" s="228"/>
      <c r="H269" s="228"/>
      <c r="I269" s="228"/>
      <c r="J269" s="228"/>
      <c r="K269" s="228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09"/>
      <c r="Z269" s="209"/>
      <c r="AA269" s="209"/>
      <c r="AB269" s="209"/>
      <c r="AC269" s="209"/>
      <c r="AD269" s="209"/>
      <c r="AE269" s="209"/>
      <c r="AF269" s="209"/>
      <c r="AG269" s="209" t="s">
        <v>139</v>
      </c>
      <c r="AH269" s="209">
        <v>0</v>
      </c>
      <c r="AI269" s="209"/>
      <c r="AJ269" s="209"/>
      <c r="AK269" s="209"/>
      <c r="AL269" s="209"/>
      <c r="AM269" s="209"/>
      <c r="AN269" s="209"/>
      <c r="AO269" s="209"/>
      <c r="AP269" s="209"/>
      <c r="AQ269" s="209"/>
      <c r="AR269" s="209"/>
      <c r="AS269" s="209"/>
      <c r="AT269" s="209"/>
      <c r="AU269" s="209"/>
      <c r="AV269" s="209"/>
      <c r="AW269" s="209"/>
      <c r="AX269" s="209"/>
      <c r="AY269" s="209"/>
      <c r="AZ269" s="209"/>
      <c r="BA269" s="209"/>
      <c r="BB269" s="209"/>
      <c r="BC269" s="209"/>
      <c r="BD269" s="209"/>
      <c r="BE269" s="209"/>
      <c r="BF269" s="209"/>
      <c r="BG269" s="209"/>
      <c r="BH269" s="209"/>
    </row>
    <row r="270" spans="1:60" outlineLevel="1" x14ac:dyDescent="0.25">
      <c r="A270" s="226"/>
      <c r="B270" s="227"/>
      <c r="C270" s="256" t="s">
        <v>256</v>
      </c>
      <c r="D270" s="230"/>
      <c r="E270" s="231">
        <v>18.18</v>
      </c>
      <c r="F270" s="228"/>
      <c r="G270" s="228"/>
      <c r="H270" s="228"/>
      <c r="I270" s="228"/>
      <c r="J270" s="228"/>
      <c r="K270" s="228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09"/>
      <c r="Z270" s="209"/>
      <c r="AA270" s="209"/>
      <c r="AB270" s="209"/>
      <c r="AC270" s="209"/>
      <c r="AD270" s="209"/>
      <c r="AE270" s="209"/>
      <c r="AF270" s="209"/>
      <c r="AG270" s="209" t="s">
        <v>139</v>
      </c>
      <c r="AH270" s="209">
        <v>0</v>
      </c>
      <c r="AI270" s="209"/>
      <c r="AJ270" s="209"/>
      <c r="AK270" s="209"/>
      <c r="AL270" s="209"/>
      <c r="AM270" s="209"/>
      <c r="AN270" s="209"/>
      <c r="AO270" s="209"/>
      <c r="AP270" s="209"/>
      <c r="AQ270" s="209"/>
      <c r="AR270" s="209"/>
      <c r="AS270" s="209"/>
      <c r="AT270" s="209"/>
      <c r="AU270" s="209"/>
      <c r="AV270" s="209"/>
      <c r="AW270" s="209"/>
      <c r="AX270" s="209"/>
      <c r="AY270" s="209"/>
      <c r="AZ270" s="209"/>
      <c r="BA270" s="209"/>
      <c r="BB270" s="209"/>
      <c r="BC270" s="209"/>
      <c r="BD270" s="209"/>
      <c r="BE270" s="209"/>
      <c r="BF270" s="209"/>
      <c r="BG270" s="209"/>
      <c r="BH270" s="209"/>
    </row>
    <row r="271" spans="1:60" outlineLevel="1" x14ac:dyDescent="0.25">
      <c r="A271" s="226"/>
      <c r="B271" s="227"/>
      <c r="C271" s="256" t="s">
        <v>257</v>
      </c>
      <c r="D271" s="230"/>
      <c r="E271" s="231">
        <v>15.04</v>
      </c>
      <c r="F271" s="228"/>
      <c r="G271" s="228"/>
      <c r="H271" s="228"/>
      <c r="I271" s="228"/>
      <c r="J271" s="228"/>
      <c r="K271" s="228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09"/>
      <c r="Z271" s="209"/>
      <c r="AA271" s="209"/>
      <c r="AB271" s="209"/>
      <c r="AC271" s="209"/>
      <c r="AD271" s="209"/>
      <c r="AE271" s="209"/>
      <c r="AF271" s="209"/>
      <c r="AG271" s="209" t="s">
        <v>139</v>
      </c>
      <c r="AH271" s="209">
        <v>0</v>
      </c>
      <c r="AI271" s="209"/>
      <c r="AJ271" s="209"/>
      <c r="AK271" s="209"/>
      <c r="AL271" s="209"/>
      <c r="AM271" s="209"/>
      <c r="AN271" s="209"/>
      <c r="AO271" s="209"/>
      <c r="AP271" s="209"/>
      <c r="AQ271" s="209"/>
      <c r="AR271" s="209"/>
      <c r="AS271" s="209"/>
      <c r="AT271" s="209"/>
      <c r="AU271" s="209"/>
      <c r="AV271" s="209"/>
      <c r="AW271" s="209"/>
      <c r="AX271" s="209"/>
      <c r="AY271" s="209"/>
      <c r="AZ271" s="209"/>
      <c r="BA271" s="209"/>
      <c r="BB271" s="209"/>
      <c r="BC271" s="209"/>
      <c r="BD271" s="209"/>
      <c r="BE271" s="209"/>
      <c r="BF271" s="209"/>
      <c r="BG271" s="209"/>
      <c r="BH271" s="209"/>
    </row>
    <row r="272" spans="1:60" outlineLevel="1" x14ac:dyDescent="0.25">
      <c r="A272" s="241">
        <v>35</v>
      </c>
      <c r="B272" s="242" t="s">
        <v>258</v>
      </c>
      <c r="C272" s="255" t="s">
        <v>259</v>
      </c>
      <c r="D272" s="243" t="s">
        <v>182</v>
      </c>
      <c r="E272" s="244">
        <v>5.4620800000000003</v>
      </c>
      <c r="F272" s="245"/>
      <c r="G272" s="246">
        <f>ROUND(E272*F272,2)</f>
        <v>0</v>
      </c>
      <c r="H272" s="229">
        <v>4364.3</v>
      </c>
      <c r="I272" s="228">
        <f>ROUND(E272*H272,2)</f>
        <v>23838.16</v>
      </c>
      <c r="J272" s="229">
        <v>0</v>
      </c>
      <c r="K272" s="228">
        <f>ROUND(E272*J272,2)</f>
        <v>0</v>
      </c>
      <c r="L272" s="228">
        <v>15</v>
      </c>
      <c r="M272" s="228">
        <f>G272*(1+L272/100)</f>
        <v>0</v>
      </c>
      <c r="N272" s="228">
        <v>2.5000000000000001E-2</v>
      </c>
      <c r="O272" s="228">
        <f>ROUND(E272*N272,2)</f>
        <v>0.14000000000000001</v>
      </c>
      <c r="P272" s="228">
        <v>0</v>
      </c>
      <c r="Q272" s="228">
        <f>ROUND(E272*P272,2)</f>
        <v>0</v>
      </c>
      <c r="R272" s="228" t="s">
        <v>260</v>
      </c>
      <c r="S272" s="228" t="s">
        <v>134</v>
      </c>
      <c r="T272" s="228" t="s">
        <v>135</v>
      </c>
      <c r="U272" s="228">
        <v>0</v>
      </c>
      <c r="V272" s="228">
        <f>ROUND(E272*U272,2)</f>
        <v>0</v>
      </c>
      <c r="W272" s="228"/>
      <c r="X272" s="228" t="s">
        <v>261</v>
      </c>
      <c r="Y272" s="209"/>
      <c r="Z272" s="209"/>
      <c r="AA272" s="209"/>
      <c r="AB272" s="209"/>
      <c r="AC272" s="209"/>
      <c r="AD272" s="209"/>
      <c r="AE272" s="209"/>
      <c r="AF272" s="209"/>
      <c r="AG272" s="209" t="s">
        <v>262</v>
      </c>
      <c r="AH272" s="209"/>
      <c r="AI272" s="209"/>
      <c r="AJ272" s="209"/>
      <c r="AK272" s="209"/>
      <c r="AL272" s="209"/>
      <c r="AM272" s="209"/>
      <c r="AN272" s="209"/>
      <c r="AO272" s="209"/>
      <c r="AP272" s="209"/>
      <c r="AQ272" s="209"/>
      <c r="AR272" s="209"/>
      <c r="AS272" s="209"/>
      <c r="AT272" s="209"/>
      <c r="AU272" s="209"/>
      <c r="AV272" s="209"/>
      <c r="AW272" s="209"/>
      <c r="AX272" s="209"/>
      <c r="AY272" s="209"/>
      <c r="AZ272" s="209"/>
      <c r="BA272" s="209"/>
      <c r="BB272" s="209"/>
      <c r="BC272" s="209"/>
      <c r="BD272" s="209"/>
      <c r="BE272" s="209"/>
      <c r="BF272" s="209"/>
      <c r="BG272" s="209"/>
      <c r="BH272" s="209"/>
    </row>
    <row r="273" spans="1:60" outlineLevel="1" x14ac:dyDescent="0.25">
      <c r="A273" s="226"/>
      <c r="B273" s="227"/>
      <c r="C273" s="258" t="s">
        <v>183</v>
      </c>
      <c r="D273" s="232"/>
      <c r="E273" s="233"/>
      <c r="F273" s="228"/>
      <c r="G273" s="228"/>
      <c r="H273" s="228"/>
      <c r="I273" s="228"/>
      <c r="J273" s="228"/>
      <c r="K273" s="228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09"/>
      <c r="Z273" s="209"/>
      <c r="AA273" s="209"/>
      <c r="AB273" s="209"/>
      <c r="AC273" s="209"/>
      <c r="AD273" s="209"/>
      <c r="AE273" s="209"/>
      <c r="AF273" s="209"/>
      <c r="AG273" s="209" t="s">
        <v>139</v>
      </c>
      <c r="AH273" s="209"/>
      <c r="AI273" s="209"/>
      <c r="AJ273" s="209"/>
      <c r="AK273" s="209"/>
      <c r="AL273" s="209"/>
      <c r="AM273" s="209"/>
      <c r="AN273" s="209"/>
      <c r="AO273" s="209"/>
      <c r="AP273" s="209"/>
      <c r="AQ273" s="209"/>
      <c r="AR273" s="209"/>
      <c r="AS273" s="209"/>
      <c r="AT273" s="209"/>
      <c r="AU273" s="209"/>
      <c r="AV273" s="209"/>
      <c r="AW273" s="209"/>
      <c r="AX273" s="209"/>
      <c r="AY273" s="209"/>
      <c r="AZ273" s="209"/>
      <c r="BA273" s="209"/>
      <c r="BB273" s="209"/>
      <c r="BC273" s="209"/>
      <c r="BD273" s="209"/>
      <c r="BE273" s="209"/>
      <c r="BF273" s="209"/>
      <c r="BG273" s="209"/>
      <c r="BH273" s="209"/>
    </row>
    <row r="274" spans="1:60" outlineLevel="1" x14ac:dyDescent="0.25">
      <c r="A274" s="226"/>
      <c r="B274" s="227"/>
      <c r="C274" s="259" t="s">
        <v>184</v>
      </c>
      <c r="D274" s="232"/>
      <c r="E274" s="233">
        <v>1.36</v>
      </c>
      <c r="F274" s="228"/>
      <c r="G274" s="228"/>
      <c r="H274" s="228"/>
      <c r="I274" s="228"/>
      <c r="J274" s="228"/>
      <c r="K274" s="228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09"/>
      <c r="Z274" s="209"/>
      <c r="AA274" s="209"/>
      <c r="AB274" s="209"/>
      <c r="AC274" s="209"/>
      <c r="AD274" s="209"/>
      <c r="AE274" s="209"/>
      <c r="AF274" s="209"/>
      <c r="AG274" s="209" t="s">
        <v>139</v>
      </c>
      <c r="AH274" s="209">
        <v>2</v>
      </c>
      <c r="AI274" s="209"/>
      <c r="AJ274" s="209"/>
      <c r="AK274" s="209"/>
      <c r="AL274" s="209"/>
      <c r="AM274" s="209"/>
      <c r="AN274" s="209"/>
      <c r="AO274" s="209"/>
      <c r="AP274" s="209"/>
      <c r="AQ274" s="209"/>
      <c r="AR274" s="209"/>
      <c r="AS274" s="209"/>
      <c r="AT274" s="209"/>
      <c r="AU274" s="209"/>
      <c r="AV274" s="209"/>
      <c r="AW274" s="209"/>
      <c r="AX274" s="209"/>
      <c r="AY274" s="209"/>
      <c r="AZ274" s="209"/>
      <c r="BA274" s="209"/>
      <c r="BB274" s="209"/>
      <c r="BC274" s="209"/>
      <c r="BD274" s="209"/>
      <c r="BE274" s="209"/>
      <c r="BF274" s="209"/>
      <c r="BG274" s="209"/>
      <c r="BH274" s="209"/>
    </row>
    <row r="275" spans="1:60" outlineLevel="1" x14ac:dyDescent="0.25">
      <c r="A275" s="226"/>
      <c r="B275" s="227"/>
      <c r="C275" s="259" t="s">
        <v>185</v>
      </c>
      <c r="D275" s="232"/>
      <c r="E275" s="233">
        <v>3.16</v>
      </c>
      <c r="F275" s="228"/>
      <c r="G275" s="228"/>
      <c r="H275" s="228"/>
      <c r="I275" s="228"/>
      <c r="J275" s="228"/>
      <c r="K275" s="228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09"/>
      <c r="Z275" s="209"/>
      <c r="AA275" s="209"/>
      <c r="AB275" s="209"/>
      <c r="AC275" s="209"/>
      <c r="AD275" s="209"/>
      <c r="AE275" s="209"/>
      <c r="AF275" s="209"/>
      <c r="AG275" s="209" t="s">
        <v>139</v>
      </c>
      <c r="AH275" s="209">
        <v>2</v>
      </c>
      <c r="AI275" s="209"/>
      <c r="AJ275" s="209"/>
      <c r="AK275" s="209"/>
      <c r="AL275" s="209"/>
      <c r="AM275" s="209"/>
      <c r="AN275" s="209"/>
      <c r="AO275" s="209"/>
      <c r="AP275" s="209"/>
      <c r="AQ275" s="209"/>
      <c r="AR275" s="209"/>
      <c r="AS275" s="209"/>
      <c r="AT275" s="209"/>
      <c r="AU275" s="209"/>
      <c r="AV275" s="209"/>
      <c r="AW275" s="209"/>
      <c r="AX275" s="209"/>
      <c r="AY275" s="209"/>
      <c r="AZ275" s="209"/>
      <c r="BA275" s="209"/>
      <c r="BB275" s="209"/>
      <c r="BC275" s="209"/>
      <c r="BD275" s="209"/>
      <c r="BE275" s="209"/>
      <c r="BF275" s="209"/>
      <c r="BG275" s="209"/>
      <c r="BH275" s="209"/>
    </row>
    <row r="276" spans="1:60" outlineLevel="1" x14ac:dyDescent="0.25">
      <c r="A276" s="226"/>
      <c r="B276" s="227"/>
      <c r="C276" s="259" t="s">
        <v>186</v>
      </c>
      <c r="D276" s="232"/>
      <c r="E276" s="233">
        <v>14.78</v>
      </c>
      <c r="F276" s="228"/>
      <c r="G276" s="228"/>
      <c r="H276" s="228"/>
      <c r="I276" s="228"/>
      <c r="J276" s="228"/>
      <c r="K276" s="228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09"/>
      <c r="Z276" s="209"/>
      <c r="AA276" s="209"/>
      <c r="AB276" s="209"/>
      <c r="AC276" s="209"/>
      <c r="AD276" s="209"/>
      <c r="AE276" s="209"/>
      <c r="AF276" s="209"/>
      <c r="AG276" s="209" t="s">
        <v>139</v>
      </c>
      <c r="AH276" s="209">
        <v>2</v>
      </c>
      <c r="AI276" s="209"/>
      <c r="AJ276" s="209"/>
      <c r="AK276" s="209"/>
      <c r="AL276" s="209"/>
      <c r="AM276" s="209"/>
      <c r="AN276" s="209"/>
      <c r="AO276" s="209"/>
      <c r="AP276" s="209"/>
      <c r="AQ276" s="209"/>
      <c r="AR276" s="209"/>
      <c r="AS276" s="209"/>
      <c r="AT276" s="209"/>
      <c r="AU276" s="209"/>
      <c r="AV276" s="209"/>
      <c r="AW276" s="209"/>
      <c r="AX276" s="209"/>
      <c r="AY276" s="209"/>
      <c r="AZ276" s="209"/>
      <c r="BA276" s="209"/>
      <c r="BB276" s="209"/>
      <c r="BC276" s="209"/>
      <c r="BD276" s="209"/>
      <c r="BE276" s="209"/>
      <c r="BF276" s="209"/>
      <c r="BG276" s="209"/>
      <c r="BH276" s="209"/>
    </row>
    <row r="277" spans="1:60" outlineLevel="1" x14ac:dyDescent="0.25">
      <c r="A277" s="226"/>
      <c r="B277" s="227"/>
      <c r="C277" s="259" t="s">
        <v>187</v>
      </c>
      <c r="D277" s="232"/>
      <c r="E277" s="233">
        <v>20.62</v>
      </c>
      <c r="F277" s="228"/>
      <c r="G277" s="228"/>
      <c r="H277" s="228"/>
      <c r="I277" s="228"/>
      <c r="J277" s="228"/>
      <c r="K277" s="228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09"/>
      <c r="Z277" s="209"/>
      <c r="AA277" s="209"/>
      <c r="AB277" s="209"/>
      <c r="AC277" s="209"/>
      <c r="AD277" s="209"/>
      <c r="AE277" s="209"/>
      <c r="AF277" s="209"/>
      <c r="AG277" s="209" t="s">
        <v>139</v>
      </c>
      <c r="AH277" s="209">
        <v>2</v>
      </c>
      <c r="AI277" s="209"/>
      <c r="AJ277" s="209"/>
      <c r="AK277" s="209"/>
      <c r="AL277" s="209"/>
      <c r="AM277" s="209"/>
      <c r="AN277" s="209"/>
      <c r="AO277" s="209"/>
      <c r="AP277" s="209"/>
      <c r="AQ277" s="209"/>
      <c r="AR277" s="209"/>
      <c r="AS277" s="209"/>
      <c r="AT277" s="209"/>
      <c r="AU277" s="209"/>
      <c r="AV277" s="209"/>
      <c r="AW277" s="209"/>
      <c r="AX277" s="209"/>
      <c r="AY277" s="209"/>
      <c r="AZ277" s="209"/>
      <c r="BA277" s="209"/>
      <c r="BB277" s="209"/>
      <c r="BC277" s="209"/>
      <c r="BD277" s="209"/>
      <c r="BE277" s="209"/>
      <c r="BF277" s="209"/>
      <c r="BG277" s="209"/>
      <c r="BH277" s="209"/>
    </row>
    <row r="278" spans="1:60" outlineLevel="1" x14ac:dyDescent="0.25">
      <c r="A278" s="226"/>
      <c r="B278" s="227"/>
      <c r="C278" s="259" t="s">
        <v>188</v>
      </c>
      <c r="D278" s="232"/>
      <c r="E278" s="233">
        <v>12.6</v>
      </c>
      <c r="F278" s="228"/>
      <c r="G278" s="228"/>
      <c r="H278" s="228"/>
      <c r="I278" s="228"/>
      <c r="J278" s="228"/>
      <c r="K278" s="228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09"/>
      <c r="Z278" s="209"/>
      <c r="AA278" s="209"/>
      <c r="AB278" s="209"/>
      <c r="AC278" s="209"/>
      <c r="AD278" s="209"/>
      <c r="AE278" s="209"/>
      <c r="AF278" s="209"/>
      <c r="AG278" s="209" t="s">
        <v>139</v>
      </c>
      <c r="AH278" s="209">
        <v>2</v>
      </c>
      <c r="AI278" s="209"/>
      <c r="AJ278" s="209"/>
      <c r="AK278" s="209"/>
      <c r="AL278" s="209"/>
      <c r="AM278" s="209"/>
      <c r="AN278" s="209"/>
      <c r="AO278" s="209"/>
      <c r="AP278" s="209"/>
      <c r="AQ278" s="209"/>
      <c r="AR278" s="209"/>
      <c r="AS278" s="209"/>
      <c r="AT278" s="209"/>
      <c r="AU278" s="209"/>
      <c r="AV278" s="209"/>
      <c r="AW278" s="209"/>
      <c r="AX278" s="209"/>
      <c r="AY278" s="209"/>
      <c r="AZ278" s="209"/>
      <c r="BA278" s="209"/>
      <c r="BB278" s="209"/>
      <c r="BC278" s="209"/>
      <c r="BD278" s="209"/>
      <c r="BE278" s="209"/>
      <c r="BF278" s="209"/>
      <c r="BG278" s="209"/>
      <c r="BH278" s="209"/>
    </row>
    <row r="279" spans="1:60" outlineLevel="1" x14ac:dyDescent="0.25">
      <c r="A279" s="226"/>
      <c r="B279" s="227"/>
      <c r="C279" s="258" t="s">
        <v>189</v>
      </c>
      <c r="D279" s="232"/>
      <c r="E279" s="233"/>
      <c r="F279" s="228"/>
      <c r="G279" s="228"/>
      <c r="H279" s="228"/>
      <c r="I279" s="228"/>
      <c r="J279" s="228"/>
      <c r="K279" s="228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09"/>
      <c r="Z279" s="209"/>
      <c r="AA279" s="209"/>
      <c r="AB279" s="209"/>
      <c r="AC279" s="209"/>
      <c r="AD279" s="209"/>
      <c r="AE279" s="209"/>
      <c r="AF279" s="209"/>
      <c r="AG279" s="209" t="s">
        <v>139</v>
      </c>
      <c r="AH279" s="209"/>
      <c r="AI279" s="209"/>
      <c r="AJ279" s="209"/>
      <c r="AK279" s="209"/>
      <c r="AL279" s="209"/>
      <c r="AM279" s="209"/>
      <c r="AN279" s="209"/>
      <c r="AO279" s="209"/>
      <c r="AP279" s="209"/>
      <c r="AQ279" s="209"/>
      <c r="AR279" s="209"/>
      <c r="AS279" s="209"/>
      <c r="AT279" s="209"/>
      <c r="AU279" s="209"/>
      <c r="AV279" s="209"/>
      <c r="AW279" s="209"/>
      <c r="AX279" s="209"/>
      <c r="AY279" s="209"/>
      <c r="AZ279" s="209"/>
      <c r="BA279" s="209"/>
      <c r="BB279" s="209"/>
      <c r="BC279" s="209"/>
      <c r="BD279" s="209"/>
      <c r="BE279" s="209"/>
      <c r="BF279" s="209"/>
      <c r="BG279" s="209"/>
      <c r="BH279" s="209"/>
    </row>
    <row r="280" spans="1:60" outlineLevel="1" x14ac:dyDescent="0.25">
      <c r="A280" s="226"/>
      <c r="B280" s="227"/>
      <c r="C280" s="256" t="s">
        <v>263</v>
      </c>
      <c r="D280" s="230"/>
      <c r="E280" s="231">
        <v>5.4620800000000003</v>
      </c>
      <c r="F280" s="228"/>
      <c r="G280" s="228"/>
      <c r="H280" s="228"/>
      <c r="I280" s="228"/>
      <c r="J280" s="228"/>
      <c r="K280" s="228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09"/>
      <c r="Z280" s="209"/>
      <c r="AA280" s="209"/>
      <c r="AB280" s="209"/>
      <c r="AC280" s="209"/>
      <c r="AD280" s="209"/>
      <c r="AE280" s="209"/>
      <c r="AF280" s="209"/>
      <c r="AG280" s="209" t="s">
        <v>139</v>
      </c>
      <c r="AH280" s="209">
        <v>0</v>
      </c>
      <c r="AI280" s="209"/>
      <c r="AJ280" s="209"/>
      <c r="AK280" s="209"/>
      <c r="AL280" s="209"/>
      <c r="AM280" s="209"/>
      <c r="AN280" s="209"/>
      <c r="AO280" s="209"/>
      <c r="AP280" s="209"/>
      <c r="AQ280" s="209"/>
      <c r="AR280" s="209"/>
      <c r="AS280" s="209"/>
      <c r="AT280" s="209"/>
      <c r="AU280" s="209"/>
      <c r="AV280" s="209"/>
      <c r="AW280" s="209"/>
      <c r="AX280" s="209"/>
      <c r="AY280" s="209"/>
      <c r="AZ280" s="209"/>
      <c r="BA280" s="209"/>
      <c r="BB280" s="209"/>
      <c r="BC280" s="209"/>
      <c r="BD280" s="209"/>
      <c r="BE280" s="209"/>
      <c r="BF280" s="209"/>
      <c r="BG280" s="209"/>
      <c r="BH280" s="209"/>
    </row>
    <row r="281" spans="1:60" outlineLevel="1" x14ac:dyDescent="0.25">
      <c r="A281" s="247">
        <v>36</v>
      </c>
      <c r="B281" s="248" t="s">
        <v>264</v>
      </c>
      <c r="C281" s="257" t="s">
        <v>265</v>
      </c>
      <c r="D281" s="249" t="s">
        <v>0</v>
      </c>
      <c r="E281" s="250">
        <v>307.60809999999998</v>
      </c>
      <c r="F281" s="251"/>
      <c r="G281" s="252">
        <f>ROUND(E281*F281,2)</f>
        <v>0</v>
      </c>
      <c r="H281" s="229">
        <v>0</v>
      </c>
      <c r="I281" s="228">
        <f>ROUND(E281*H281,2)</f>
        <v>0</v>
      </c>
      <c r="J281" s="229">
        <v>2.2999999999999998</v>
      </c>
      <c r="K281" s="228">
        <f>ROUND(E281*J281,2)</f>
        <v>707.5</v>
      </c>
      <c r="L281" s="228">
        <v>15</v>
      </c>
      <c r="M281" s="228">
        <f>G281*(1+L281/100)</f>
        <v>0</v>
      </c>
      <c r="N281" s="228">
        <v>0</v>
      </c>
      <c r="O281" s="228">
        <f>ROUND(E281*N281,2)</f>
        <v>0</v>
      </c>
      <c r="P281" s="228">
        <v>0</v>
      </c>
      <c r="Q281" s="228">
        <f>ROUND(E281*P281,2)</f>
        <v>0</v>
      </c>
      <c r="R281" s="228"/>
      <c r="S281" s="228" t="s">
        <v>134</v>
      </c>
      <c r="T281" s="228" t="s">
        <v>135</v>
      </c>
      <c r="U281" s="228">
        <v>0</v>
      </c>
      <c r="V281" s="228">
        <f>ROUND(E281*U281,2)</f>
        <v>0</v>
      </c>
      <c r="W281" s="228"/>
      <c r="X281" s="228" t="s">
        <v>245</v>
      </c>
      <c r="Y281" s="209"/>
      <c r="Z281" s="209"/>
      <c r="AA281" s="209"/>
      <c r="AB281" s="209"/>
      <c r="AC281" s="209"/>
      <c r="AD281" s="209"/>
      <c r="AE281" s="209"/>
      <c r="AF281" s="209"/>
      <c r="AG281" s="209" t="s">
        <v>246</v>
      </c>
      <c r="AH281" s="209"/>
      <c r="AI281" s="209"/>
      <c r="AJ281" s="209"/>
      <c r="AK281" s="209"/>
      <c r="AL281" s="209"/>
      <c r="AM281" s="209"/>
      <c r="AN281" s="209"/>
      <c r="AO281" s="209"/>
      <c r="AP281" s="209"/>
      <c r="AQ281" s="209"/>
      <c r="AR281" s="209"/>
      <c r="AS281" s="209"/>
      <c r="AT281" s="209"/>
      <c r="AU281" s="209"/>
      <c r="AV281" s="209"/>
      <c r="AW281" s="209"/>
      <c r="AX281" s="209"/>
      <c r="AY281" s="209"/>
      <c r="AZ281" s="209"/>
      <c r="BA281" s="209"/>
      <c r="BB281" s="209"/>
      <c r="BC281" s="209"/>
      <c r="BD281" s="209"/>
      <c r="BE281" s="209"/>
      <c r="BF281" s="209"/>
      <c r="BG281" s="209"/>
      <c r="BH281" s="209"/>
    </row>
    <row r="282" spans="1:60" x14ac:dyDescent="0.25">
      <c r="A282" s="235" t="s">
        <v>129</v>
      </c>
      <c r="B282" s="236" t="s">
        <v>67</v>
      </c>
      <c r="C282" s="254" t="s">
        <v>68</v>
      </c>
      <c r="D282" s="237"/>
      <c r="E282" s="238"/>
      <c r="F282" s="239"/>
      <c r="G282" s="240">
        <f>SUMIF(AG283:AG283,"&lt;&gt;NOR",G283:G283)</f>
        <v>0</v>
      </c>
      <c r="H282" s="234"/>
      <c r="I282" s="234">
        <f>SUM(I283:I283)</f>
        <v>0</v>
      </c>
      <c r="J282" s="234"/>
      <c r="K282" s="234">
        <f>SUM(K283:K283)</f>
        <v>3300</v>
      </c>
      <c r="L282" s="234"/>
      <c r="M282" s="234">
        <f>SUM(M283:M283)</f>
        <v>0</v>
      </c>
      <c r="N282" s="234"/>
      <c r="O282" s="234">
        <f>SUM(O283:O283)</f>
        <v>0</v>
      </c>
      <c r="P282" s="234"/>
      <c r="Q282" s="234">
        <f>SUM(Q283:Q283)</f>
        <v>0</v>
      </c>
      <c r="R282" s="234"/>
      <c r="S282" s="234"/>
      <c r="T282" s="234"/>
      <c r="U282" s="234"/>
      <c r="V282" s="234">
        <f>SUM(V283:V283)</f>
        <v>0.16</v>
      </c>
      <c r="W282" s="234"/>
      <c r="X282" s="234"/>
      <c r="AG282" t="s">
        <v>130</v>
      </c>
    </row>
    <row r="283" spans="1:60" outlineLevel="1" x14ac:dyDescent="0.25">
      <c r="A283" s="247">
        <v>37</v>
      </c>
      <c r="B283" s="248" t="s">
        <v>266</v>
      </c>
      <c r="C283" s="257" t="s">
        <v>267</v>
      </c>
      <c r="D283" s="249" t="s">
        <v>268</v>
      </c>
      <c r="E283" s="250">
        <v>1</v>
      </c>
      <c r="F283" s="251"/>
      <c r="G283" s="252">
        <f>ROUND(E283*F283,2)</f>
        <v>0</v>
      </c>
      <c r="H283" s="229">
        <v>0</v>
      </c>
      <c r="I283" s="228">
        <f>ROUND(E283*H283,2)</f>
        <v>0</v>
      </c>
      <c r="J283" s="229">
        <v>3300</v>
      </c>
      <c r="K283" s="228">
        <f>ROUND(E283*J283,2)</f>
        <v>3300</v>
      </c>
      <c r="L283" s="228">
        <v>15</v>
      </c>
      <c r="M283" s="228">
        <f>G283*(1+L283/100)</f>
        <v>0</v>
      </c>
      <c r="N283" s="228">
        <v>0</v>
      </c>
      <c r="O283" s="228">
        <f>ROUND(E283*N283,2)</f>
        <v>0</v>
      </c>
      <c r="P283" s="228">
        <v>0</v>
      </c>
      <c r="Q283" s="228">
        <f>ROUND(E283*P283,2)</f>
        <v>0</v>
      </c>
      <c r="R283" s="228"/>
      <c r="S283" s="228" t="s">
        <v>204</v>
      </c>
      <c r="T283" s="228" t="s">
        <v>135</v>
      </c>
      <c r="U283" s="228">
        <v>0.157</v>
      </c>
      <c r="V283" s="228">
        <f>ROUND(E283*U283,2)</f>
        <v>0.16</v>
      </c>
      <c r="W283" s="228"/>
      <c r="X283" s="228" t="s">
        <v>136</v>
      </c>
      <c r="Y283" s="209"/>
      <c r="Z283" s="209"/>
      <c r="AA283" s="209"/>
      <c r="AB283" s="209"/>
      <c r="AC283" s="209"/>
      <c r="AD283" s="209"/>
      <c r="AE283" s="209"/>
      <c r="AF283" s="209"/>
      <c r="AG283" s="209" t="s">
        <v>137</v>
      </c>
      <c r="AH283" s="209"/>
      <c r="AI283" s="209"/>
      <c r="AJ283" s="209"/>
      <c r="AK283" s="209"/>
      <c r="AL283" s="209"/>
      <c r="AM283" s="209"/>
      <c r="AN283" s="209"/>
      <c r="AO283" s="209"/>
      <c r="AP283" s="209"/>
      <c r="AQ283" s="209"/>
      <c r="AR283" s="209"/>
      <c r="AS283" s="209"/>
      <c r="AT283" s="209"/>
      <c r="AU283" s="209"/>
      <c r="AV283" s="209"/>
      <c r="AW283" s="209"/>
      <c r="AX283" s="209"/>
      <c r="AY283" s="209"/>
      <c r="AZ283" s="209"/>
      <c r="BA283" s="209"/>
      <c r="BB283" s="209"/>
      <c r="BC283" s="209"/>
      <c r="BD283" s="209"/>
      <c r="BE283" s="209"/>
      <c r="BF283" s="209"/>
      <c r="BG283" s="209"/>
      <c r="BH283" s="209"/>
    </row>
    <row r="284" spans="1:60" x14ac:dyDescent="0.25">
      <c r="A284" s="235" t="s">
        <v>129</v>
      </c>
      <c r="B284" s="236" t="s">
        <v>69</v>
      </c>
      <c r="C284" s="254" t="s">
        <v>70</v>
      </c>
      <c r="D284" s="237"/>
      <c r="E284" s="238"/>
      <c r="F284" s="239"/>
      <c r="G284" s="240">
        <f>SUMIF(AG285:AG291,"&lt;&gt;NOR",G285:G291)</f>
        <v>0</v>
      </c>
      <c r="H284" s="234"/>
      <c r="I284" s="234">
        <f>SUM(I285:I291)</f>
        <v>1468.08</v>
      </c>
      <c r="J284" s="234"/>
      <c r="K284" s="234">
        <f>SUM(K285:K291)</f>
        <v>6675.4</v>
      </c>
      <c r="L284" s="234"/>
      <c r="M284" s="234">
        <f>SUM(M285:M291)</f>
        <v>0</v>
      </c>
      <c r="N284" s="234"/>
      <c r="O284" s="234">
        <f>SUM(O285:O291)</f>
        <v>0</v>
      </c>
      <c r="P284" s="234"/>
      <c r="Q284" s="234">
        <f>SUM(Q285:Q291)</f>
        <v>0</v>
      </c>
      <c r="R284" s="234"/>
      <c r="S284" s="234"/>
      <c r="T284" s="234"/>
      <c r="U284" s="234"/>
      <c r="V284" s="234">
        <f>SUM(V285:V291)</f>
        <v>6.07</v>
      </c>
      <c r="W284" s="234"/>
      <c r="X284" s="234"/>
      <c r="AG284" t="s">
        <v>130</v>
      </c>
    </row>
    <row r="285" spans="1:60" outlineLevel="1" x14ac:dyDescent="0.25">
      <c r="A285" s="247">
        <v>38</v>
      </c>
      <c r="B285" s="248" t="s">
        <v>269</v>
      </c>
      <c r="C285" s="257" t="s">
        <v>270</v>
      </c>
      <c r="D285" s="249" t="s">
        <v>212</v>
      </c>
      <c r="E285" s="250">
        <v>8</v>
      </c>
      <c r="F285" s="251"/>
      <c r="G285" s="252">
        <f>ROUND(E285*F285,2)</f>
        <v>0</v>
      </c>
      <c r="H285" s="229">
        <v>183.51</v>
      </c>
      <c r="I285" s="228">
        <f>ROUND(E285*H285,2)</f>
        <v>1468.08</v>
      </c>
      <c r="J285" s="229">
        <v>312.58999999999997</v>
      </c>
      <c r="K285" s="228">
        <f>ROUND(E285*J285,2)</f>
        <v>2500.7199999999998</v>
      </c>
      <c r="L285" s="228">
        <v>15</v>
      </c>
      <c r="M285" s="228">
        <f>G285*(1+L285/100)</f>
        <v>0</v>
      </c>
      <c r="N285" s="228">
        <v>5.1999999999999995E-4</v>
      </c>
      <c r="O285" s="228">
        <f>ROUND(E285*N285,2)</f>
        <v>0</v>
      </c>
      <c r="P285" s="228">
        <v>0</v>
      </c>
      <c r="Q285" s="228">
        <f>ROUND(E285*P285,2)</f>
        <v>0</v>
      </c>
      <c r="R285" s="228"/>
      <c r="S285" s="228" t="s">
        <v>134</v>
      </c>
      <c r="T285" s="228" t="s">
        <v>135</v>
      </c>
      <c r="U285" s="228">
        <v>0.52900000000000003</v>
      </c>
      <c r="V285" s="228">
        <f>ROUND(E285*U285,2)</f>
        <v>4.2300000000000004</v>
      </c>
      <c r="W285" s="228"/>
      <c r="X285" s="228" t="s">
        <v>136</v>
      </c>
      <c r="Y285" s="209"/>
      <c r="Z285" s="209"/>
      <c r="AA285" s="209"/>
      <c r="AB285" s="209"/>
      <c r="AC285" s="209"/>
      <c r="AD285" s="209"/>
      <c r="AE285" s="209"/>
      <c r="AF285" s="209"/>
      <c r="AG285" s="209" t="s">
        <v>137</v>
      </c>
      <c r="AH285" s="209"/>
      <c r="AI285" s="209"/>
      <c r="AJ285" s="209"/>
      <c r="AK285" s="209"/>
      <c r="AL285" s="209"/>
      <c r="AM285" s="209"/>
      <c r="AN285" s="209"/>
      <c r="AO285" s="209"/>
      <c r="AP285" s="209"/>
      <c r="AQ285" s="209"/>
      <c r="AR285" s="209"/>
      <c r="AS285" s="209"/>
      <c r="AT285" s="209"/>
      <c r="AU285" s="209"/>
      <c r="AV285" s="209"/>
      <c r="AW285" s="209"/>
      <c r="AX285" s="209"/>
      <c r="AY285" s="209"/>
      <c r="AZ285" s="209"/>
      <c r="BA285" s="209"/>
      <c r="BB285" s="209"/>
      <c r="BC285" s="209"/>
      <c r="BD285" s="209"/>
      <c r="BE285" s="209"/>
      <c r="BF285" s="209"/>
      <c r="BG285" s="209"/>
      <c r="BH285" s="209"/>
    </row>
    <row r="286" spans="1:60" outlineLevel="1" x14ac:dyDescent="0.25">
      <c r="A286" s="247">
        <v>39</v>
      </c>
      <c r="B286" s="248" t="s">
        <v>271</v>
      </c>
      <c r="C286" s="257" t="s">
        <v>272</v>
      </c>
      <c r="D286" s="249" t="s">
        <v>207</v>
      </c>
      <c r="E286" s="250">
        <v>1</v>
      </c>
      <c r="F286" s="251"/>
      <c r="G286" s="252">
        <f>ROUND(E286*F286,2)</f>
        <v>0</v>
      </c>
      <c r="H286" s="229">
        <v>0</v>
      </c>
      <c r="I286" s="228">
        <f>ROUND(E286*H286,2)</f>
        <v>0</v>
      </c>
      <c r="J286" s="229">
        <v>87.1</v>
      </c>
      <c r="K286" s="228">
        <f>ROUND(E286*J286,2)</f>
        <v>87.1</v>
      </c>
      <c r="L286" s="228">
        <v>15</v>
      </c>
      <c r="M286" s="228">
        <f>G286*(1+L286/100)</f>
        <v>0</v>
      </c>
      <c r="N286" s="228">
        <v>0</v>
      </c>
      <c r="O286" s="228">
        <f>ROUND(E286*N286,2)</f>
        <v>0</v>
      </c>
      <c r="P286" s="228">
        <v>0</v>
      </c>
      <c r="Q286" s="228">
        <f>ROUND(E286*P286,2)</f>
        <v>0</v>
      </c>
      <c r="R286" s="228"/>
      <c r="S286" s="228" t="s">
        <v>134</v>
      </c>
      <c r="T286" s="228" t="s">
        <v>135</v>
      </c>
      <c r="U286" s="228">
        <v>0.157</v>
      </c>
      <c r="V286" s="228">
        <f>ROUND(E286*U286,2)</f>
        <v>0.16</v>
      </c>
      <c r="W286" s="228"/>
      <c r="X286" s="228" t="s">
        <v>136</v>
      </c>
      <c r="Y286" s="209"/>
      <c r="Z286" s="209"/>
      <c r="AA286" s="209"/>
      <c r="AB286" s="209"/>
      <c r="AC286" s="209"/>
      <c r="AD286" s="209"/>
      <c r="AE286" s="209"/>
      <c r="AF286" s="209"/>
      <c r="AG286" s="209" t="s">
        <v>137</v>
      </c>
      <c r="AH286" s="209"/>
      <c r="AI286" s="209"/>
      <c r="AJ286" s="209"/>
      <c r="AK286" s="209"/>
      <c r="AL286" s="209"/>
      <c r="AM286" s="209"/>
      <c r="AN286" s="209"/>
      <c r="AO286" s="209"/>
      <c r="AP286" s="209"/>
      <c r="AQ286" s="209"/>
      <c r="AR286" s="209"/>
      <c r="AS286" s="209"/>
      <c r="AT286" s="209"/>
      <c r="AU286" s="209"/>
      <c r="AV286" s="209"/>
      <c r="AW286" s="209"/>
      <c r="AX286" s="209"/>
      <c r="AY286" s="209"/>
      <c r="AZ286" s="209"/>
      <c r="BA286" s="209"/>
      <c r="BB286" s="209"/>
      <c r="BC286" s="209"/>
      <c r="BD286" s="209"/>
      <c r="BE286" s="209"/>
      <c r="BF286" s="209"/>
      <c r="BG286" s="209"/>
      <c r="BH286" s="209"/>
    </row>
    <row r="287" spans="1:60" outlineLevel="1" x14ac:dyDescent="0.25">
      <c r="A287" s="247">
        <v>40</v>
      </c>
      <c r="B287" s="248" t="s">
        <v>273</v>
      </c>
      <c r="C287" s="257" t="s">
        <v>274</v>
      </c>
      <c r="D287" s="249" t="s">
        <v>207</v>
      </c>
      <c r="E287" s="250">
        <v>3</v>
      </c>
      <c r="F287" s="251"/>
      <c r="G287" s="252">
        <f>ROUND(E287*F287,2)</f>
        <v>0</v>
      </c>
      <c r="H287" s="229">
        <v>0</v>
      </c>
      <c r="I287" s="228">
        <f>ROUND(E287*H287,2)</f>
        <v>0</v>
      </c>
      <c r="J287" s="229">
        <v>96.5</v>
      </c>
      <c r="K287" s="228">
        <f>ROUND(E287*J287,2)</f>
        <v>289.5</v>
      </c>
      <c r="L287" s="228">
        <v>15</v>
      </c>
      <c r="M287" s="228">
        <f>G287*(1+L287/100)</f>
        <v>0</v>
      </c>
      <c r="N287" s="228">
        <v>0</v>
      </c>
      <c r="O287" s="228">
        <f>ROUND(E287*N287,2)</f>
        <v>0</v>
      </c>
      <c r="P287" s="228">
        <v>0</v>
      </c>
      <c r="Q287" s="228">
        <f>ROUND(E287*P287,2)</f>
        <v>0</v>
      </c>
      <c r="R287" s="228"/>
      <c r="S287" s="228" t="s">
        <v>134</v>
      </c>
      <c r="T287" s="228" t="s">
        <v>135</v>
      </c>
      <c r="U287" s="228">
        <v>0.17399999999999999</v>
      </c>
      <c r="V287" s="228">
        <f>ROUND(E287*U287,2)</f>
        <v>0.52</v>
      </c>
      <c r="W287" s="228"/>
      <c r="X287" s="228" t="s">
        <v>136</v>
      </c>
      <c r="Y287" s="209"/>
      <c r="Z287" s="209"/>
      <c r="AA287" s="209"/>
      <c r="AB287" s="209"/>
      <c r="AC287" s="209"/>
      <c r="AD287" s="209"/>
      <c r="AE287" s="209"/>
      <c r="AF287" s="209"/>
      <c r="AG287" s="209" t="s">
        <v>137</v>
      </c>
      <c r="AH287" s="209"/>
      <c r="AI287" s="209"/>
      <c r="AJ287" s="209"/>
      <c r="AK287" s="209"/>
      <c r="AL287" s="209"/>
      <c r="AM287" s="209"/>
      <c r="AN287" s="209"/>
      <c r="AO287" s="209"/>
      <c r="AP287" s="209"/>
      <c r="AQ287" s="209"/>
      <c r="AR287" s="209"/>
      <c r="AS287" s="209"/>
      <c r="AT287" s="209"/>
      <c r="AU287" s="209"/>
      <c r="AV287" s="209"/>
      <c r="AW287" s="209"/>
      <c r="AX287" s="209"/>
      <c r="AY287" s="209"/>
      <c r="AZ287" s="209"/>
      <c r="BA287" s="209"/>
      <c r="BB287" s="209"/>
      <c r="BC287" s="209"/>
      <c r="BD287" s="209"/>
      <c r="BE287" s="209"/>
      <c r="BF287" s="209"/>
      <c r="BG287" s="209"/>
      <c r="BH287" s="209"/>
    </row>
    <row r="288" spans="1:60" outlineLevel="1" x14ac:dyDescent="0.25">
      <c r="A288" s="247">
        <v>41</v>
      </c>
      <c r="B288" s="248" t="s">
        <v>275</v>
      </c>
      <c r="C288" s="257" t="s">
        <v>276</v>
      </c>
      <c r="D288" s="249" t="s">
        <v>207</v>
      </c>
      <c r="E288" s="250">
        <v>1</v>
      </c>
      <c r="F288" s="251"/>
      <c r="G288" s="252">
        <f>ROUND(E288*F288,2)</f>
        <v>0</v>
      </c>
      <c r="H288" s="229">
        <v>0</v>
      </c>
      <c r="I288" s="228">
        <f>ROUND(E288*H288,2)</f>
        <v>0</v>
      </c>
      <c r="J288" s="229">
        <v>143.6</v>
      </c>
      <c r="K288" s="228">
        <f>ROUND(E288*J288,2)</f>
        <v>143.6</v>
      </c>
      <c r="L288" s="228">
        <v>15</v>
      </c>
      <c r="M288" s="228">
        <f>G288*(1+L288/100)</f>
        <v>0</v>
      </c>
      <c r="N288" s="228">
        <v>0</v>
      </c>
      <c r="O288" s="228">
        <f>ROUND(E288*N288,2)</f>
        <v>0</v>
      </c>
      <c r="P288" s="228">
        <v>0</v>
      </c>
      <c r="Q288" s="228">
        <f>ROUND(E288*P288,2)</f>
        <v>0</v>
      </c>
      <c r="R288" s="228"/>
      <c r="S288" s="228" t="s">
        <v>134</v>
      </c>
      <c r="T288" s="228" t="s">
        <v>135</v>
      </c>
      <c r="U288" s="228">
        <v>0.25900000000000001</v>
      </c>
      <c r="V288" s="228">
        <f>ROUND(E288*U288,2)</f>
        <v>0.26</v>
      </c>
      <c r="W288" s="228"/>
      <c r="X288" s="228" t="s">
        <v>136</v>
      </c>
      <c r="Y288" s="209"/>
      <c r="Z288" s="209"/>
      <c r="AA288" s="209"/>
      <c r="AB288" s="209"/>
      <c r="AC288" s="209"/>
      <c r="AD288" s="209"/>
      <c r="AE288" s="209"/>
      <c r="AF288" s="209"/>
      <c r="AG288" s="209" t="s">
        <v>137</v>
      </c>
      <c r="AH288" s="209"/>
      <c r="AI288" s="209"/>
      <c r="AJ288" s="209"/>
      <c r="AK288" s="209"/>
      <c r="AL288" s="209"/>
      <c r="AM288" s="209"/>
      <c r="AN288" s="209"/>
      <c r="AO288" s="209"/>
      <c r="AP288" s="209"/>
      <c r="AQ288" s="209"/>
      <c r="AR288" s="209"/>
      <c r="AS288" s="209"/>
      <c r="AT288" s="209"/>
      <c r="AU288" s="209"/>
      <c r="AV288" s="209"/>
      <c r="AW288" s="209"/>
      <c r="AX288" s="209"/>
      <c r="AY288" s="209"/>
      <c r="AZ288" s="209"/>
      <c r="BA288" s="209"/>
      <c r="BB288" s="209"/>
      <c r="BC288" s="209"/>
      <c r="BD288" s="209"/>
      <c r="BE288" s="209"/>
      <c r="BF288" s="209"/>
      <c r="BG288" s="209"/>
      <c r="BH288" s="209"/>
    </row>
    <row r="289" spans="1:60" outlineLevel="1" x14ac:dyDescent="0.25">
      <c r="A289" s="247">
        <v>42</v>
      </c>
      <c r="B289" s="248" t="s">
        <v>277</v>
      </c>
      <c r="C289" s="257" t="s">
        <v>278</v>
      </c>
      <c r="D289" s="249" t="s">
        <v>207</v>
      </c>
      <c r="E289" s="250">
        <v>2</v>
      </c>
      <c r="F289" s="251"/>
      <c r="G289" s="252">
        <f>ROUND(E289*F289,2)</f>
        <v>0</v>
      </c>
      <c r="H289" s="229">
        <v>0</v>
      </c>
      <c r="I289" s="228">
        <f>ROUND(E289*H289,2)</f>
        <v>0</v>
      </c>
      <c r="J289" s="229">
        <v>262.39999999999998</v>
      </c>
      <c r="K289" s="228">
        <f>ROUND(E289*J289,2)</f>
        <v>524.79999999999995</v>
      </c>
      <c r="L289" s="228">
        <v>15</v>
      </c>
      <c r="M289" s="228">
        <f>G289*(1+L289/100)</f>
        <v>0</v>
      </c>
      <c r="N289" s="228">
        <v>0</v>
      </c>
      <c r="O289" s="228">
        <f>ROUND(E289*N289,2)</f>
        <v>0</v>
      </c>
      <c r="P289" s="228">
        <v>0</v>
      </c>
      <c r="Q289" s="228">
        <f>ROUND(E289*P289,2)</f>
        <v>0</v>
      </c>
      <c r="R289" s="228"/>
      <c r="S289" s="228" t="s">
        <v>134</v>
      </c>
      <c r="T289" s="228" t="s">
        <v>135</v>
      </c>
      <c r="U289" s="228">
        <v>0.45</v>
      </c>
      <c r="V289" s="228">
        <f>ROUND(E289*U289,2)</f>
        <v>0.9</v>
      </c>
      <c r="W289" s="228"/>
      <c r="X289" s="228" t="s">
        <v>136</v>
      </c>
      <c r="Y289" s="209"/>
      <c r="Z289" s="209"/>
      <c r="AA289" s="209"/>
      <c r="AB289" s="209"/>
      <c r="AC289" s="209"/>
      <c r="AD289" s="209"/>
      <c r="AE289" s="209"/>
      <c r="AF289" s="209"/>
      <c r="AG289" s="209" t="s">
        <v>137</v>
      </c>
      <c r="AH289" s="209"/>
      <c r="AI289" s="209"/>
      <c r="AJ289" s="209"/>
      <c r="AK289" s="209"/>
      <c r="AL289" s="209"/>
      <c r="AM289" s="209"/>
      <c r="AN289" s="209"/>
      <c r="AO289" s="209"/>
      <c r="AP289" s="209"/>
      <c r="AQ289" s="209"/>
      <c r="AR289" s="209"/>
      <c r="AS289" s="209"/>
      <c r="AT289" s="209"/>
      <c r="AU289" s="209"/>
      <c r="AV289" s="209"/>
      <c r="AW289" s="209"/>
      <c r="AX289" s="209"/>
      <c r="AY289" s="209"/>
      <c r="AZ289" s="209"/>
      <c r="BA289" s="209"/>
      <c r="BB289" s="209"/>
      <c r="BC289" s="209"/>
      <c r="BD289" s="209"/>
      <c r="BE289" s="209"/>
      <c r="BF289" s="209"/>
      <c r="BG289" s="209"/>
      <c r="BH289" s="209"/>
    </row>
    <row r="290" spans="1:60" outlineLevel="1" x14ac:dyDescent="0.25">
      <c r="A290" s="247">
        <v>43</v>
      </c>
      <c r="B290" s="248" t="s">
        <v>279</v>
      </c>
      <c r="C290" s="257" t="s">
        <v>280</v>
      </c>
      <c r="D290" s="249" t="s">
        <v>221</v>
      </c>
      <c r="E290" s="250">
        <v>6</v>
      </c>
      <c r="F290" s="251"/>
      <c r="G290" s="252">
        <f>ROUND(E290*F290,2)</f>
        <v>0</v>
      </c>
      <c r="H290" s="229">
        <v>0</v>
      </c>
      <c r="I290" s="228">
        <f>ROUND(E290*H290,2)</f>
        <v>0</v>
      </c>
      <c r="J290" s="229">
        <v>495</v>
      </c>
      <c r="K290" s="228">
        <f>ROUND(E290*J290,2)</f>
        <v>2970</v>
      </c>
      <c r="L290" s="228">
        <v>15</v>
      </c>
      <c r="M290" s="228">
        <f>G290*(1+L290/100)</f>
        <v>0</v>
      </c>
      <c r="N290" s="228">
        <v>0</v>
      </c>
      <c r="O290" s="228">
        <f>ROUND(E290*N290,2)</f>
        <v>0</v>
      </c>
      <c r="P290" s="228">
        <v>0</v>
      </c>
      <c r="Q290" s="228">
        <f>ROUND(E290*P290,2)</f>
        <v>0</v>
      </c>
      <c r="R290" s="228"/>
      <c r="S290" s="228" t="s">
        <v>204</v>
      </c>
      <c r="T290" s="228" t="s">
        <v>135</v>
      </c>
      <c r="U290" s="228">
        <v>0</v>
      </c>
      <c r="V290" s="228">
        <f>ROUND(E290*U290,2)</f>
        <v>0</v>
      </c>
      <c r="W290" s="228"/>
      <c r="X290" s="228" t="s">
        <v>136</v>
      </c>
      <c r="Y290" s="209"/>
      <c r="Z290" s="209"/>
      <c r="AA290" s="209"/>
      <c r="AB290" s="209"/>
      <c r="AC290" s="209"/>
      <c r="AD290" s="209"/>
      <c r="AE290" s="209"/>
      <c r="AF290" s="209"/>
      <c r="AG290" s="209" t="s">
        <v>137</v>
      </c>
      <c r="AH290" s="209"/>
      <c r="AI290" s="209"/>
      <c r="AJ290" s="209"/>
      <c r="AK290" s="209"/>
      <c r="AL290" s="209"/>
      <c r="AM290" s="209"/>
      <c r="AN290" s="209"/>
      <c r="AO290" s="209"/>
      <c r="AP290" s="209"/>
      <c r="AQ290" s="209"/>
      <c r="AR290" s="209"/>
      <c r="AS290" s="209"/>
      <c r="AT290" s="209"/>
      <c r="AU290" s="209"/>
      <c r="AV290" s="209"/>
      <c r="AW290" s="209"/>
      <c r="AX290" s="209"/>
      <c r="AY290" s="209"/>
      <c r="AZ290" s="209"/>
      <c r="BA290" s="209"/>
      <c r="BB290" s="209"/>
      <c r="BC290" s="209"/>
      <c r="BD290" s="209"/>
      <c r="BE290" s="209"/>
      <c r="BF290" s="209"/>
      <c r="BG290" s="209"/>
      <c r="BH290" s="209"/>
    </row>
    <row r="291" spans="1:60" outlineLevel="1" x14ac:dyDescent="0.25">
      <c r="A291" s="247">
        <v>44</v>
      </c>
      <c r="B291" s="248" t="s">
        <v>281</v>
      </c>
      <c r="C291" s="257" t="s">
        <v>282</v>
      </c>
      <c r="D291" s="249" t="s">
        <v>0</v>
      </c>
      <c r="E291" s="250">
        <v>79.837999999999994</v>
      </c>
      <c r="F291" s="251"/>
      <c r="G291" s="252">
        <f>ROUND(E291*F291,2)</f>
        <v>0</v>
      </c>
      <c r="H291" s="229">
        <v>0</v>
      </c>
      <c r="I291" s="228">
        <f>ROUND(E291*H291,2)</f>
        <v>0</v>
      </c>
      <c r="J291" s="229">
        <v>2</v>
      </c>
      <c r="K291" s="228">
        <f>ROUND(E291*J291,2)</f>
        <v>159.68</v>
      </c>
      <c r="L291" s="228">
        <v>15</v>
      </c>
      <c r="M291" s="228">
        <f>G291*(1+L291/100)</f>
        <v>0</v>
      </c>
      <c r="N291" s="228">
        <v>0</v>
      </c>
      <c r="O291" s="228">
        <f>ROUND(E291*N291,2)</f>
        <v>0</v>
      </c>
      <c r="P291" s="228">
        <v>0</v>
      </c>
      <c r="Q291" s="228">
        <f>ROUND(E291*P291,2)</f>
        <v>0</v>
      </c>
      <c r="R291" s="228"/>
      <c r="S291" s="228" t="s">
        <v>134</v>
      </c>
      <c r="T291" s="228" t="s">
        <v>135</v>
      </c>
      <c r="U291" s="228">
        <v>0</v>
      </c>
      <c r="V291" s="228">
        <f>ROUND(E291*U291,2)</f>
        <v>0</v>
      </c>
      <c r="W291" s="228"/>
      <c r="X291" s="228" t="s">
        <v>245</v>
      </c>
      <c r="Y291" s="209"/>
      <c r="Z291" s="209"/>
      <c r="AA291" s="209"/>
      <c r="AB291" s="209"/>
      <c r="AC291" s="209"/>
      <c r="AD291" s="209"/>
      <c r="AE291" s="209"/>
      <c r="AF291" s="209"/>
      <c r="AG291" s="209" t="s">
        <v>246</v>
      </c>
      <c r="AH291" s="209"/>
      <c r="AI291" s="209"/>
      <c r="AJ291" s="209"/>
      <c r="AK291" s="209"/>
      <c r="AL291" s="209"/>
      <c r="AM291" s="209"/>
      <c r="AN291" s="209"/>
      <c r="AO291" s="209"/>
      <c r="AP291" s="209"/>
      <c r="AQ291" s="209"/>
      <c r="AR291" s="209"/>
      <c r="AS291" s="209"/>
      <c r="AT291" s="209"/>
      <c r="AU291" s="209"/>
      <c r="AV291" s="209"/>
      <c r="AW291" s="209"/>
      <c r="AX291" s="209"/>
      <c r="AY291" s="209"/>
      <c r="AZ291" s="209"/>
      <c r="BA291" s="209"/>
      <c r="BB291" s="209"/>
      <c r="BC291" s="209"/>
      <c r="BD291" s="209"/>
      <c r="BE291" s="209"/>
      <c r="BF291" s="209"/>
      <c r="BG291" s="209"/>
      <c r="BH291" s="209"/>
    </row>
    <row r="292" spans="1:60" x14ac:dyDescent="0.25">
      <c r="A292" s="235" t="s">
        <v>129</v>
      </c>
      <c r="B292" s="236" t="s">
        <v>71</v>
      </c>
      <c r="C292" s="254" t="s">
        <v>72</v>
      </c>
      <c r="D292" s="237"/>
      <c r="E292" s="238"/>
      <c r="F292" s="239"/>
      <c r="G292" s="240">
        <f>SUMIF(AG293:AG300,"&lt;&gt;NOR",G293:G300)</f>
        <v>0</v>
      </c>
      <c r="H292" s="234"/>
      <c r="I292" s="234">
        <f>SUM(I293:I300)</f>
        <v>2030.7399999999998</v>
      </c>
      <c r="J292" s="234"/>
      <c r="K292" s="234">
        <f>SUM(K293:K300)</f>
        <v>9252.4599999999991</v>
      </c>
      <c r="L292" s="234"/>
      <c r="M292" s="234">
        <f>SUM(M293:M300)</f>
        <v>0</v>
      </c>
      <c r="N292" s="234"/>
      <c r="O292" s="234">
        <f>SUM(O293:O300)</f>
        <v>0.05</v>
      </c>
      <c r="P292" s="234"/>
      <c r="Q292" s="234">
        <f>SUM(Q293:Q300)</f>
        <v>0</v>
      </c>
      <c r="R292" s="234"/>
      <c r="S292" s="234"/>
      <c r="T292" s="234"/>
      <c r="U292" s="234"/>
      <c r="V292" s="234">
        <f>SUM(V293:V300)</f>
        <v>11.420000000000002</v>
      </c>
      <c r="W292" s="234"/>
      <c r="X292" s="234"/>
      <c r="AG292" t="s">
        <v>130</v>
      </c>
    </row>
    <row r="293" spans="1:60" outlineLevel="1" x14ac:dyDescent="0.25">
      <c r="A293" s="247">
        <v>45</v>
      </c>
      <c r="B293" s="248" t="s">
        <v>283</v>
      </c>
      <c r="C293" s="257" t="s">
        <v>284</v>
      </c>
      <c r="D293" s="249" t="s">
        <v>212</v>
      </c>
      <c r="E293" s="250">
        <v>12</v>
      </c>
      <c r="F293" s="251"/>
      <c r="G293" s="252">
        <f>ROUND(E293*F293,2)</f>
        <v>0</v>
      </c>
      <c r="H293" s="229">
        <v>75.239999999999995</v>
      </c>
      <c r="I293" s="228">
        <f>ROUND(E293*H293,2)</f>
        <v>902.88</v>
      </c>
      <c r="J293" s="229">
        <v>294.36</v>
      </c>
      <c r="K293" s="228">
        <f>ROUND(E293*J293,2)</f>
        <v>3532.32</v>
      </c>
      <c r="L293" s="228">
        <v>15</v>
      </c>
      <c r="M293" s="228">
        <f>G293*(1+L293/100)</f>
        <v>0</v>
      </c>
      <c r="N293" s="228">
        <v>3.9899999999999996E-3</v>
      </c>
      <c r="O293" s="228">
        <f>ROUND(E293*N293,2)</f>
        <v>0.05</v>
      </c>
      <c r="P293" s="228">
        <v>0</v>
      </c>
      <c r="Q293" s="228">
        <f>ROUND(E293*P293,2)</f>
        <v>0</v>
      </c>
      <c r="R293" s="228"/>
      <c r="S293" s="228" t="s">
        <v>134</v>
      </c>
      <c r="T293" s="228" t="s">
        <v>135</v>
      </c>
      <c r="U293" s="228">
        <v>0.54290000000000005</v>
      </c>
      <c r="V293" s="228">
        <f>ROUND(E293*U293,2)</f>
        <v>6.51</v>
      </c>
      <c r="W293" s="228"/>
      <c r="X293" s="228" t="s">
        <v>136</v>
      </c>
      <c r="Y293" s="209"/>
      <c r="Z293" s="209"/>
      <c r="AA293" s="209"/>
      <c r="AB293" s="209"/>
      <c r="AC293" s="209"/>
      <c r="AD293" s="209"/>
      <c r="AE293" s="209"/>
      <c r="AF293" s="209"/>
      <c r="AG293" s="209" t="s">
        <v>137</v>
      </c>
      <c r="AH293" s="209"/>
      <c r="AI293" s="209"/>
      <c r="AJ293" s="209"/>
      <c r="AK293" s="209"/>
      <c r="AL293" s="209"/>
      <c r="AM293" s="209"/>
      <c r="AN293" s="209"/>
      <c r="AO293" s="209"/>
      <c r="AP293" s="209"/>
      <c r="AQ293" s="209"/>
      <c r="AR293" s="209"/>
      <c r="AS293" s="209"/>
      <c r="AT293" s="209"/>
      <c r="AU293" s="209"/>
      <c r="AV293" s="209"/>
      <c r="AW293" s="209"/>
      <c r="AX293" s="209"/>
      <c r="AY293" s="209"/>
      <c r="AZ293" s="209"/>
      <c r="BA293" s="209"/>
      <c r="BB293" s="209"/>
      <c r="BC293" s="209"/>
      <c r="BD293" s="209"/>
      <c r="BE293" s="209"/>
      <c r="BF293" s="209"/>
      <c r="BG293" s="209"/>
      <c r="BH293" s="209"/>
    </row>
    <row r="294" spans="1:60" ht="20.399999999999999" outlineLevel="1" x14ac:dyDescent="0.25">
      <c r="A294" s="247">
        <v>46</v>
      </c>
      <c r="B294" s="248" t="s">
        <v>285</v>
      </c>
      <c r="C294" s="257" t="s">
        <v>286</v>
      </c>
      <c r="D294" s="249" t="s">
        <v>212</v>
      </c>
      <c r="E294" s="250">
        <v>12</v>
      </c>
      <c r="F294" s="251"/>
      <c r="G294" s="252">
        <f>ROUND(E294*F294,2)</f>
        <v>0</v>
      </c>
      <c r="H294" s="229">
        <v>29.72</v>
      </c>
      <c r="I294" s="228">
        <f>ROUND(E294*H294,2)</f>
        <v>356.64</v>
      </c>
      <c r="J294" s="229">
        <v>65.680000000000007</v>
      </c>
      <c r="K294" s="228">
        <f>ROUND(E294*J294,2)</f>
        <v>788.16</v>
      </c>
      <c r="L294" s="228">
        <v>15</v>
      </c>
      <c r="M294" s="228">
        <f>G294*(1+L294/100)</f>
        <v>0</v>
      </c>
      <c r="N294" s="228">
        <v>4.0000000000000003E-5</v>
      </c>
      <c r="O294" s="228">
        <f>ROUND(E294*N294,2)</f>
        <v>0</v>
      </c>
      <c r="P294" s="228">
        <v>0</v>
      </c>
      <c r="Q294" s="228">
        <f>ROUND(E294*P294,2)</f>
        <v>0</v>
      </c>
      <c r="R294" s="228"/>
      <c r="S294" s="228" t="s">
        <v>134</v>
      </c>
      <c r="T294" s="228" t="s">
        <v>135</v>
      </c>
      <c r="U294" s="228">
        <v>0.129</v>
      </c>
      <c r="V294" s="228">
        <f>ROUND(E294*U294,2)</f>
        <v>1.55</v>
      </c>
      <c r="W294" s="228"/>
      <c r="X294" s="228" t="s">
        <v>136</v>
      </c>
      <c r="Y294" s="209"/>
      <c r="Z294" s="209"/>
      <c r="AA294" s="209"/>
      <c r="AB294" s="209"/>
      <c r="AC294" s="209"/>
      <c r="AD294" s="209"/>
      <c r="AE294" s="209"/>
      <c r="AF294" s="209"/>
      <c r="AG294" s="209" t="s">
        <v>137</v>
      </c>
      <c r="AH294" s="209"/>
      <c r="AI294" s="209"/>
      <c r="AJ294" s="209"/>
      <c r="AK294" s="209"/>
      <c r="AL294" s="209"/>
      <c r="AM294" s="209"/>
      <c r="AN294" s="209"/>
      <c r="AO294" s="209"/>
      <c r="AP294" s="209"/>
      <c r="AQ294" s="209"/>
      <c r="AR294" s="209"/>
      <c r="AS294" s="209"/>
      <c r="AT294" s="209"/>
      <c r="AU294" s="209"/>
      <c r="AV294" s="209"/>
      <c r="AW294" s="209"/>
      <c r="AX294" s="209"/>
      <c r="AY294" s="209"/>
      <c r="AZ294" s="209"/>
      <c r="BA294" s="209"/>
      <c r="BB294" s="209"/>
      <c r="BC294" s="209"/>
      <c r="BD294" s="209"/>
      <c r="BE294" s="209"/>
      <c r="BF294" s="209"/>
      <c r="BG294" s="209"/>
      <c r="BH294" s="209"/>
    </row>
    <row r="295" spans="1:60" outlineLevel="1" x14ac:dyDescent="0.25">
      <c r="A295" s="247">
        <v>47</v>
      </c>
      <c r="B295" s="248" t="s">
        <v>287</v>
      </c>
      <c r="C295" s="257" t="s">
        <v>288</v>
      </c>
      <c r="D295" s="249" t="s">
        <v>207</v>
      </c>
      <c r="E295" s="250">
        <v>2</v>
      </c>
      <c r="F295" s="251"/>
      <c r="G295" s="252">
        <f>ROUND(E295*F295,2)</f>
        <v>0</v>
      </c>
      <c r="H295" s="229">
        <v>119.17</v>
      </c>
      <c r="I295" s="228">
        <f>ROUND(E295*H295,2)</f>
        <v>238.34</v>
      </c>
      <c r="J295" s="229">
        <v>134.93</v>
      </c>
      <c r="K295" s="228">
        <f>ROUND(E295*J295,2)</f>
        <v>269.86</v>
      </c>
      <c r="L295" s="228">
        <v>15</v>
      </c>
      <c r="M295" s="228">
        <f>G295*(1+L295/100)</f>
        <v>0</v>
      </c>
      <c r="N295" s="228">
        <v>6.3000000000000003E-4</v>
      </c>
      <c r="O295" s="228">
        <f>ROUND(E295*N295,2)</f>
        <v>0</v>
      </c>
      <c r="P295" s="228">
        <v>0</v>
      </c>
      <c r="Q295" s="228">
        <f>ROUND(E295*P295,2)</f>
        <v>0</v>
      </c>
      <c r="R295" s="228"/>
      <c r="S295" s="228" t="s">
        <v>134</v>
      </c>
      <c r="T295" s="228" t="s">
        <v>135</v>
      </c>
      <c r="U295" s="228">
        <v>0.27200000000000002</v>
      </c>
      <c r="V295" s="228">
        <f>ROUND(E295*U295,2)</f>
        <v>0.54</v>
      </c>
      <c r="W295" s="228"/>
      <c r="X295" s="228" t="s">
        <v>136</v>
      </c>
      <c r="Y295" s="209"/>
      <c r="Z295" s="209"/>
      <c r="AA295" s="209"/>
      <c r="AB295" s="209"/>
      <c r="AC295" s="209"/>
      <c r="AD295" s="209"/>
      <c r="AE295" s="209"/>
      <c r="AF295" s="209"/>
      <c r="AG295" s="209" t="s">
        <v>137</v>
      </c>
      <c r="AH295" s="209"/>
      <c r="AI295" s="209"/>
      <c r="AJ295" s="209"/>
      <c r="AK295" s="209"/>
      <c r="AL295" s="209"/>
      <c r="AM295" s="209"/>
      <c r="AN295" s="209"/>
      <c r="AO295" s="209"/>
      <c r="AP295" s="209"/>
      <c r="AQ295" s="209"/>
      <c r="AR295" s="209"/>
      <c r="AS295" s="209"/>
      <c r="AT295" s="209"/>
      <c r="AU295" s="209"/>
      <c r="AV295" s="209"/>
      <c r="AW295" s="209"/>
      <c r="AX295" s="209"/>
      <c r="AY295" s="209"/>
      <c r="AZ295" s="209"/>
      <c r="BA295" s="209"/>
      <c r="BB295" s="209"/>
      <c r="BC295" s="209"/>
      <c r="BD295" s="209"/>
      <c r="BE295" s="209"/>
      <c r="BF295" s="209"/>
      <c r="BG295" s="209"/>
      <c r="BH295" s="209"/>
    </row>
    <row r="296" spans="1:60" outlineLevel="1" x14ac:dyDescent="0.25">
      <c r="A296" s="247">
        <v>48</v>
      </c>
      <c r="B296" s="248" t="s">
        <v>289</v>
      </c>
      <c r="C296" s="257" t="s">
        <v>290</v>
      </c>
      <c r="D296" s="249" t="s">
        <v>291</v>
      </c>
      <c r="E296" s="250">
        <v>2</v>
      </c>
      <c r="F296" s="251"/>
      <c r="G296" s="252">
        <f>ROUND(E296*F296,2)</f>
        <v>0</v>
      </c>
      <c r="H296" s="229">
        <v>243.76</v>
      </c>
      <c r="I296" s="228">
        <f>ROUND(E296*H296,2)</f>
        <v>487.52</v>
      </c>
      <c r="J296" s="229">
        <v>268.33999999999997</v>
      </c>
      <c r="K296" s="228">
        <f>ROUND(E296*J296,2)</f>
        <v>536.67999999999995</v>
      </c>
      <c r="L296" s="228">
        <v>15</v>
      </c>
      <c r="M296" s="228">
        <f>G296*(1+L296/100)</f>
        <v>0</v>
      </c>
      <c r="N296" s="228">
        <v>1.48E-3</v>
      </c>
      <c r="O296" s="228">
        <f>ROUND(E296*N296,2)</f>
        <v>0</v>
      </c>
      <c r="P296" s="228">
        <v>0</v>
      </c>
      <c r="Q296" s="228">
        <f>ROUND(E296*P296,2)</f>
        <v>0</v>
      </c>
      <c r="R296" s="228"/>
      <c r="S296" s="228" t="s">
        <v>134</v>
      </c>
      <c r="T296" s="228" t="s">
        <v>135</v>
      </c>
      <c r="U296" s="228">
        <v>0.54</v>
      </c>
      <c r="V296" s="228">
        <f>ROUND(E296*U296,2)</f>
        <v>1.08</v>
      </c>
      <c r="W296" s="228"/>
      <c r="X296" s="228" t="s">
        <v>136</v>
      </c>
      <c r="Y296" s="209"/>
      <c r="Z296" s="209"/>
      <c r="AA296" s="209"/>
      <c r="AB296" s="209"/>
      <c r="AC296" s="209"/>
      <c r="AD296" s="209"/>
      <c r="AE296" s="209"/>
      <c r="AF296" s="209"/>
      <c r="AG296" s="209" t="s">
        <v>137</v>
      </c>
      <c r="AH296" s="209"/>
      <c r="AI296" s="209"/>
      <c r="AJ296" s="209"/>
      <c r="AK296" s="209"/>
      <c r="AL296" s="209"/>
      <c r="AM296" s="209"/>
      <c r="AN296" s="209"/>
      <c r="AO296" s="209"/>
      <c r="AP296" s="209"/>
      <c r="AQ296" s="209"/>
      <c r="AR296" s="209"/>
      <c r="AS296" s="209"/>
      <c r="AT296" s="209"/>
      <c r="AU296" s="209"/>
      <c r="AV296" s="209"/>
      <c r="AW296" s="209"/>
      <c r="AX296" s="209"/>
      <c r="AY296" s="209"/>
      <c r="AZ296" s="209"/>
      <c r="BA296" s="209"/>
      <c r="BB296" s="209"/>
      <c r="BC296" s="209"/>
      <c r="BD296" s="209"/>
      <c r="BE296" s="209"/>
      <c r="BF296" s="209"/>
      <c r="BG296" s="209"/>
      <c r="BH296" s="209"/>
    </row>
    <row r="297" spans="1:60" outlineLevel="1" x14ac:dyDescent="0.25">
      <c r="A297" s="247">
        <v>49</v>
      </c>
      <c r="B297" s="248" t="s">
        <v>292</v>
      </c>
      <c r="C297" s="257" t="s">
        <v>293</v>
      </c>
      <c r="D297" s="249" t="s">
        <v>212</v>
      </c>
      <c r="E297" s="250">
        <v>24</v>
      </c>
      <c r="F297" s="251"/>
      <c r="G297" s="252">
        <f>ROUND(E297*F297,2)</f>
        <v>0</v>
      </c>
      <c r="H297" s="229">
        <v>1.76</v>
      </c>
      <c r="I297" s="228">
        <f>ROUND(E297*H297,2)</f>
        <v>42.24</v>
      </c>
      <c r="J297" s="229">
        <v>36.24</v>
      </c>
      <c r="K297" s="228">
        <f>ROUND(E297*J297,2)</f>
        <v>869.76</v>
      </c>
      <c r="L297" s="228">
        <v>15</v>
      </c>
      <c r="M297" s="228">
        <f>G297*(1+L297/100)</f>
        <v>0</v>
      </c>
      <c r="N297" s="228">
        <v>1.0000000000000001E-5</v>
      </c>
      <c r="O297" s="228">
        <f>ROUND(E297*N297,2)</f>
        <v>0</v>
      </c>
      <c r="P297" s="228">
        <v>0</v>
      </c>
      <c r="Q297" s="228">
        <f>ROUND(E297*P297,2)</f>
        <v>0</v>
      </c>
      <c r="R297" s="228"/>
      <c r="S297" s="228" t="s">
        <v>134</v>
      </c>
      <c r="T297" s="228" t="s">
        <v>135</v>
      </c>
      <c r="U297" s="228">
        <v>6.2E-2</v>
      </c>
      <c r="V297" s="228">
        <f>ROUND(E297*U297,2)</f>
        <v>1.49</v>
      </c>
      <c r="W297" s="228"/>
      <c r="X297" s="228" t="s">
        <v>136</v>
      </c>
      <c r="Y297" s="209"/>
      <c r="Z297" s="209"/>
      <c r="AA297" s="209"/>
      <c r="AB297" s="209"/>
      <c r="AC297" s="209"/>
      <c r="AD297" s="209"/>
      <c r="AE297" s="209"/>
      <c r="AF297" s="209"/>
      <c r="AG297" s="209" t="s">
        <v>137</v>
      </c>
      <c r="AH297" s="209"/>
      <c r="AI297" s="209"/>
      <c r="AJ297" s="209"/>
      <c r="AK297" s="209"/>
      <c r="AL297" s="209"/>
      <c r="AM297" s="209"/>
      <c r="AN297" s="209"/>
      <c r="AO297" s="209"/>
      <c r="AP297" s="209"/>
      <c r="AQ297" s="209"/>
      <c r="AR297" s="209"/>
      <c r="AS297" s="209"/>
      <c r="AT297" s="209"/>
      <c r="AU297" s="209"/>
      <c r="AV297" s="209"/>
      <c r="AW297" s="209"/>
      <c r="AX297" s="209"/>
      <c r="AY297" s="209"/>
      <c r="AZ297" s="209"/>
      <c r="BA297" s="209"/>
      <c r="BB297" s="209"/>
      <c r="BC297" s="209"/>
      <c r="BD297" s="209"/>
      <c r="BE297" s="209"/>
      <c r="BF297" s="209"/>
      <c r="BG297" s="209"/>
      <c r="BH297" s="209"/>
    </row>
    <row r="298" spans="1:60" outlineLevel="1" x14ac:dyDescent="0.25">
      <c r="A298" s="247">
        <v>50</v>
      </c>
      <c r="B298" s="248" t="s">
        <v>294</v>
      </c>
      <c r="C298" s="257" t="s">
        <v>295</v>
      </c>
      <c r="D298" s="249" t="s">
        <v>212</v>
      </c>
      <c r="E298" s="250">
        <v>12</v>
      </c>
      <c r="F298" s="251"/>
      <c r="G298" s="252">
        <f>ROUND(E298*F298,2)</f>
        <v>0</v>
      </c>
      <c r="H298" s="229">
        <v>0.26</v>
      </c>
      <c r="I298" s="228">
        <f>ROUND(E298*H298,2)</f>
        <v>3.12</v>
      </c>
      <c r="J298" s="229">
        <v>11.74</v>
      </c>
      <c r="K298" s="228">
        <f>ROUND(E298*J298,2)</f>
        <v>140.88</v>
      </c>
      <c r="L298" s="228">
        <v>15</v>
      </c>
      <c r="M298" s="228">
        <f>G298*(1+L298/100)</f>
        <v>0</v>
      </c>
      <c r="N298" s="228">
        <v>0</v>
      </c>
      <c r="O298" s="228">
        <f>ROUND(E298*N298,2)</f>
        <v>0</v>
      </c>
      <c r="P298" s="228">
        <v>0</v>
      </c>
      <c r="Q298" s="228">
        <f>ROUND(E298*P298,2)</f>
        <v>0</v>
      </c>
      <c r="R298" s="228"/>
      <c r="S298" s="228" t="s">
        <v>134</v>
      </c>
      <c r="T298" s="228" t="s">
        <v>135</v>
      </c>
      <c r="U298" s="228">
        <v>2.1000000000000001E-2</v>
      </c>
      <c r="V298" s="228">
        <f>ROUND(E298*U298,2)</f>
        <v>0.25</v>
      </c>
      <c r="W298" s="228"/>
      <c r="X298" s="228" t="s">
        <v>136</v>
      </c>
      <c r="Y298" s="209"/>
      <c r="Z298" s="209"/>
      <c r="AA298" s="209"/>
      <c r="AB298" s="209"/>
      <c r="AC298" s="209"/>
      <c r="AD298" s="209"/>
      <c r="AE298" s="209"/>
      <c r="AF298" s="209"/>
      <c r="AG298" s="209" t="s">
        <v>137</v>
      </c>
      <c r="AH298" s="209"/>
      <c r="AI298" s="209"/>
      <c r="AJ298" s="209"/>
      <c r="AK298" s="209"/>
      <c r="AL298" s="209"/>
      <c r="AM298" s="209"/>
      <c r="AN298" s="209"/>
      <c r="AO298" s="209"/>
      <c r="AP298" s="209"/>
      <c r="AQ298" s="209"/>
      <c r="AR298" s="209"/>
      <c r="AS298" s="209"/>
      <c r="AT298" s="209"/>
      <c r="AU298" s="209"/>
      <c r="AV298" s="209"/>
      <c r="AW298" s="209"/>
      <c r="AX298" s="209"/>
      <c r="AY298" s="209"/>
      <c r="AZ298" s="209"/>
      <c r="BA298" s="209"/>
      <c r="BB298" s="209"/>
      <c r="BC298" s="209"/>
      <c r="BD298" s="209"/>
      <c r="BE298" s="209"/>
      <c r="BF298" s="209"/>
      <c r="BG298" s="209"/>
      <c r="BH298" s="209"/>
    </row>
    <row r="299" spans="1:60" outlineLevel="1" x14ac:dyDescent="0.25">
      <c r="A299" s="247">
        <v>51</v>
      </c>
      <c r="B299" s="248" t="s">
        <v>296</v>
      </c>
      <c r="C299" s="257" t="s">
        <v>297</v>
      </c>
      <c r="D299" s="249" t="s">
        <v>221</v>
      </c>
      <c r="E299" s="250">
        <v>6</v>
      </c>
      <c r="F299" s="251"/>
      <c r="G299" s="252">
        <f>ROUND(E299*F299,2)</f>
        <v>0</v>
      </c>
      <c r="H299" s="229">
        <v>0</v>
      </c>
      <c r="I299" s="228">
        <f>ROUND(E299*H299,2)</f>
        <v>0</v>
      </c>
      <c r="J299" s="229">
        <v>495</v>
      </c>
      <c r="K299" s="228">
        <f>ROUND(E299*J299,2)</f>
        <v>2970</v>
      </c>
      <c r="L299" s="228">
        <v>15</v>
      </c>
      <c r="M299" s="228">
        <f>G299*(1+L299/100)</f>
        <v>0</v>
      </c>
      <c r="N299" s="228">
        <v>0</v>
      </c>
      <c r="O299" s="228">
        <f>ROUND(E299*N299,2)</f>
        <v>0</v>
      </c>
      <c r="P299" s="228">
        <v>0</v>
      </c>
      <c r="Q299" s="228">
        <f>ROUND(E299*P299,2)</f>
        <v>0</v>
      </c>
      <c r="R299" s="228"/>
      <c r="S299" s="228" t="s">
        <v>204</v>
      </c>
      <c r="T299" s="228" t="s">
        <v>135</v>
      </c>
      <c r="U299" s="228">
        <v>0</v>
      </c>
      <c r="V299" s="228">
        <f>ROUND(E299*U299,2)</f>
        <v>0</v>
      </c>
      <c r="W299" s="228"/>
      <c r="X299" s="228" t="s">
        <v>136</v>
      </c>
      <c r="Y299" s="209"/>
      <c r="Z299" s="209"/>
      <c r="AA299" s="209"/>
      <c r="AB299" s="209"/>
      <c r="AC299" s="209"/>
      <c r="AD299" s="209"/>
      <c r="AE299" s="209"/>
      <c r="AF299" s="209"/>
      <c r="AG299" s="209" t="s">
        <v>137</v>
      </c>
      <c r="AH299" s="209"/>
      <c r="AI299" s="209"/>
      <c r="AJ299" s="209"/>
      <c r="AK299" s="209"/>
      <c r="AL299" s="209"/>
      <c r="AM299" s="209"/>
      <c r="AN299" s="209"/>
      <c r="AO299" s="209"/>
      <c r="AP299" s="209"/>
      <c r="AQ299" s="209"/>
      <c r="AR299" s="209"/>
      <c r="AS299" s="209"/>
      <c r="AT299" s="209"/>
      <c r="AU299" s="209"/>
      <c r="AV299" s="209"/>
      <c r="AW299" s="209"/>
      <c r="AX299" s="209"/>
      <c r="AY299" s="209"/>
      <c r="AZ299" s="209"/>
      <c r="BA299" s="209"/>
      <c r="BB299" s="209"/>
      <c r="BC299" s="209"/>
      <c r="BD299" s="209"/>
      <c r="BE299" s="209"/>
      <c r="BF299" s="209"/>
      <c r="BG299" s="209"/>
      <c r="BH299" s="209"/>
    </row>
    <row r="300" spans="1:60" outlineLevel="1" x14ac:dyDescent="0.25">
      <c r="A300" s="247">
        <v>52</v>
      </c>
      <c r="B300" s="248" t="s">
        <v>298</v>
      </c>
      <c r="C300" s="257" t="s">
        <v>299</v>
      </c>
      <c r="D300" s="249" t="s">
        <v>0</v>
      </c>
      <c r="E300" s="250">
        <v>111.384</v>
      </c>
      <c r="F300" s="251"/>
      <c r="G300" s="252">
        <f>ROUND(E300*F300,2)</f>
        <v>0</v>
      </c>
      <c r="H300" s="229">
        <v>0</v>
      </c>
      <c r="I300" s="228">
        <f>ROUND(E300*H300,2)</f>
        <v>0</v>
      </c>
      <c r="J300" s="229">
        <v>1.3</v>
      </c>
      <c r="K300" s="228">
        <f>ROUND(E300*J300,2)</f>
        <v>144.80000000000001</v>
      </c>
      <c r="L300" s="228">
        <v>15</v>
      </c>
      <c r="M300" s="228">
        <f>G300*(1+L300/100)</f>
        <v>0</v>
      </c>
      <c r="N300" s="228">
        <v>0</v>
      </c>
      <c r="O300" s="228">
        <f>ROUND(E300*N300,2)</f>
        <v>0</v>
      </c>
      <c r="P300" s="228">
        <v>0</v>
      </c>
      <c r="Q300" s="228">
        <f>ROUND(E300*P300,2)</f>
        <v>0</v>
      </c>
      <c r="R300" s="228"/>
      <c r="S300" s="228" t="s">
        <v>134</v>
      </c>
      <c r="T300" s="228" t="s">
        <v>135</v>
      </c>
      <c r="U300" s="228">
        <v>0</v>
      </c>
      <c r="V300" s="228">
        <f>ROUND(E300*U300,2)</f>
        <v>0</v>
      </c>
      <c r="W300" s="228"/>
      <c r="X300" s="228" t="s">
        <v>245</v>
      </c>
      <c r="Y300" s="209"/>
      <c r="Z300" s="209"/>
      <c r="AA300" s="209"/>
      <c r="AB300" s="209"/>
      <c r="AC300" s="209"/>
      <c r="AD300" s="209"/>
      <c r="AE300" s="209"/>
      <c r="AF300" s="209"/>
      <c r="AG300" s="209" t="s">
        <v>246</v>
      </c>
      <c r="AH300" s="209"/>
      <c r="AI300" s="209"/>
      <c r="AJ300" s="209"/>
      <c r="AK300" s="209"/>
      <c r="AL300" s="209"/>
      <c r="AM300" s="209"/>
      <c r="AN300" s="209"/>
      <c r="AO300" s="209"/>
      <c r="AP300" s="209"/>
      <c r="AQ300" s="209"/>
      <c r="AR300" s="209"/>
      <c r="AS300" s="209"/>
      <c r="AT300" s="209"/>
      <c r="AU300" s="209"/>
      <c r="AV300" s="209"/>
      <c r="AW300" s="209"/>
      <c r="AX300" s="209"/>
      <c r="AY300" s="209"/>
      <c r="AZ300" s="209"/>
      <c r="BA300" s="209"/>
      <c r="BB300" s="209"/>
      <c r="BC300" s="209"/>
      <c r="BD300" s="209"/>
      <c r="BE300" s="209"/>
      <c r="BF300" s="209"/>
      <c r="BG300" s="209"/>
      <c r="BH300" s="209"/>
    </row>
    <row r="301" spans="1:60" x14ac:dyDescent="0.25">
      <c r="A301" s="235" t="s">
        <v>129</v>
      </c>
      <c r="B301" s="236" t="s">
        <v>73</v>
      </c>
      <c r="C301" s="254" t="s">
        <v>74</v>
      </c>
      <c r="D301" s="237"/>
      <c r="E301" s="238"/>
      <c r="F301" s="239"/>
      <c r="G301" s="240">
        <f>SUMIF(AG302:AG310,"&lt;&gt;NOR",G302:G310)</f>
        <v>0</v>
      </c>
      <c r="H301" s="234"/>
      <c r="I301" s="234">
        <f>SUM(I302:I310)</f>
        <v>4554.21</v>
      </c>
      <c r="J301" s="234"/>
      <c r="K301" s="234">
        <f>SUM(K302:K310)</f>
        <v>5605.9699999999984</v>
      </c>
      <c r="L301" s="234"/>
      <c r="M301" s="234">
        <f>SUM(M302:M310)</f>
        <v>0</v>
      </c>
      <c r="N301" s="234"/>
      <c r="O301" s="234">
        <f>SUM(O302:O310)</f>
        <v>0</v>
      </c>
      <c r="P301" s="234"/>
      <c r="Q301" s="234">
        <f>SUM(Q302:Q310)</f>
        <v>0</v>
      </c>
      <c r="R301" s="234"/>
      <c r="S301" s="234"/>
      <c r="T301" s="234"/>
      <c r="U301" s="234"/>
      <c r="V301" s="234">
        <f>SUM(V302:V310)</f>
        <v>4.1900000000000004</v>
      </c>
      <c r="W301" s="234"/>
      <c r="X301" s="234"/>
      <c r="AG301" t="s">
        <v>130</v>
      </c>
    </row>
    <row r="302" spans="1:60" ht="20.399999999999999" outlineLevel="1" x14ac:dyDescent="0.25">
      <c r="A302" s="247">
        <v>53</v>
      </c>
      <c r="B302" s="248" t="s">
        <v>300</v>
      </c>
      <c r="C302" s="257" t="s">
        <v>301</v>
      </c>
      <c r="D302" s="249" t="s">
        <v>302</v>
      </c>
      <c r="E302" s="250">
        <v>1</v>
      </c>
      <c r="F302" s="251"/>
      <c r="G302" s="252">
        <f>ROUND(E302*F302,2)</f>
        <v>0</v>
      </c>
      <c r="H302" s="229">
        <v>971.83</v>
      </c>
      <c r="I302" s="228">
        <f>ROUND(E302*H302,2)</f>
        <v>971.83</v>
      </c>
      <c r="J302" s="229">
        <v>1078.17</v>
      </c>
      <c r="K302" s="228">
        <f>ROUND(E302*J302,2)</f>
        <v>1078.17</v>
      </c>
      <c r="L302" s="228">
        <v>15</v>
      </c>
      <c r="M302" s="228">
        <f>G302*(1+L302/100)</f>
        <v>0</v>
      </c>
      <c r="N302" s="228">
        <v>3.2499999999999999E-3</v>
      </c>
      <c r="O302" s="228">
        <f>ROUND(E302*N302,2)</f>
        <v>0</v>
      </c>
      <c r="P302" s="228">
        <v>0</v>
      </c>
      <c r="Q302" s="228">
        <f>ROUND(E302*P302,2)</f>
        <v>0</v>
      </c>
      <c r="R302" s="228"/>
      <c r="S302" s="228" t="s">
        <v>134</v>
      </c>
      <c r="T302" s="228" t="s">
        <v>135</v>
      </c>
      <c r="U302" s="228">
        <v>1.78</v>
      </c>
      <c r="V302" s="228">
        <f>ROUND(E302*U302,2)</f>
        <v>1.78</v>
      </c>
      <c r="W302" s="228"/>
      <c r="X302" s="228" t="s">
        <v>136</v>
      </c>
      <c r="Y302" s="209"/>
      <c r="Z302" s="209"/>
      <c r="AA302" s="209"/>
      <c r="AB302" s="209"/>
      <c r="AC302" s="209"/>
      <c r="AD302" s="209"/>
      <c r="AE302" s="209"/>
      <c r="AF302" s="209"/>
      <c r="AG302" s="209" t="s">
        <v>137</v>
      </c>
      <c r="AH302" s="209"/>
      <c r="AI302" s="209"/>
      <c r="AJ302" s="209"/>
      <c r="AK302" s="209"/>
      <c r="AL302" s="209"/>
      <c r="AM302" s="209"/>
      <c r="AN302" s="209"/>
      <c r="AO302" s="209"/>
      <c r="AP302" s="209"/>
      <c r="AQ302" s="209"/>
      <c r="AR302" s="209"/>
      <c r="AS302" s="209"/>
      <c r="AT302" s="209"/>
      <c r="AU302" s="209"/>
      <c r="AV302" s="209"/>
      <c r="AW302" s="209"/>
      <c r="AX302" s="209"/>
      <c r="AY302" s="209"/>
      <c r="AZ302" s="209"/>
      <c r="BA302" s="209"/>
      <c r="BB302" s="209"/>
      <c r="BC302" s="209"/>
      <c r="BD302" s="209"/>
      <c r="BE302" s="209"/>
      <c r="BF302" s="209"/>
      <c r="BG302" s="209"/>
      <c r="BH302" s="209"/>
    </row>
    <row r="303" spans="1:60" outlineLevel="1" x14ac:dyDescent="0.25">
      <c r="A303" s="247">
        <v>54</v>
      </c>
      <c r="B303" s="248" t="s">
        <v>303</v>
      </c>
      <c r="C303" s="257" t="s">
        <v>304</v>
      </c>
      <c r="D303" s="249" t="s">
        <v>302</v>
      </c>
      <c r="E303" s="250">
        <v>1</v>
      </c>
      <c r="F303" s="251"/>
      <c r="G303" s="252">
        <f>ROUND(E303*F303,2)</f>
        <v>0</v>
      </c>
      <c r="H303" s="229">
        <v>33.85</v>
      </c>
      <c r="I303" s="228">
        <f>ROUND(E303*H303,2)</f>
        <v>33.85</v>
      </c>
      <c r="J303" s="229">
        <v>476.55</v>
      </c>
      <c r="K303" s="228">
        <f>ROUND(E303*J303,2)</f>
        <v>476.55</v>
      </c>
      <c r="L303" s="228">
        <v>15</v>
      </c>
      <c r="M303" s="228">
        <f>G303*(1+L303/100)</f>
        <v>0</v>
      </c>
      <c r="N303" s="228">
        <v>1.8000000000000001E-4</v>
      </c>
      <c r="O303" s="228">
        <f>ROUND(E303*N303,2)</f>
        <v>0</v>
      </c>
      <c r="P303" s="228">
        <v>0</v>
      </c>
      <c r="Q303" s="228">
        <f>ROUND(E303*P303,2)</f>
        <v>0</v>
      </c>
      <c r="R303" s="228"/>
      <c r="S303" s="228" t="s">
        <v>134</v>
      </c>
      <c r="T303" s="228" t="s">
        <v>135</v>
      </c>
      <c r="U303" s="228">
        <v>0.83799999999999997</v>
      </c>
      <c r="V303" s="228">
        <f>ROUND(E303*U303,2)</f>
        <v>0.84</v>
      </c>
      <c r="W303" s="228"/>
      <c r="X303" s="228" t="s">
        <v>136</v>
      </c>
      <c r="Y303" s="209"/>
      <c r="Z303" s="209"/>
      <c r="AA303" s="209"/>
      <c r="AB303" s="209"/>
      <c r="AC303" s="209"/>
      <c r="AD303" s="209"/>
      <c r="AE303" s="209"/>
      <c r="AF303" s="209"/>
      <c r="AG303" s="209" t="s">
        <v>137</v>
      </c>
      <c r="AH303" s="209"/>
      <c r="AI303" s="209"/>
      <c r="AJ303" s="209"/>
      <c r="AK303" s="209"/>
      <c r="AL303" s="209"/>
      <c r="AM303" s="209"/>
      <c r="AN303" s="209"/>
      <c r="AO303" s="209"/>
      <c r="AP303" s="209"/>
      <c r="AQ303" s="209"/>
      <c r="AR303" s="209"/>
      <c r="AS303" s="209"/>
      <c r="AT303" s="209"/>
      <c r="AU303" s="209"/>
      <c r="AV303" s="209"/>
      <c r="AW303" s="209"/>
      <c r="AX303" s="209"/>
      <c r="AY303" s="209"/>
      <c r="AZ303" s="209"/>
      <c r="BA303" s="209"/>
      <c r="BB303" s="209"/>
      <c r="BC303" s="209"/>
      <c r="BD303" s="209"/>
      <c r="BE303" s="209"/>
      <c r="BF303" s="209"/>
      <c r="BG303" s="209"/>
      <c r="BH303" s="209"/>
    </row>
    <row r="304" spans="1:60" outlineLevel="1" x14ac:dyDescent="0.25">
      <c r="A304" s="247">
        <v>55</v>
      </c>
      <c r="B304" s="248" t="s">
        <v>305</v>
      </c>
      <c r="C304" s="257" t="s">
        <v>306</v>
      </c>
      <c r="D304" s="249" t="s">
        <v>212</v>
      </c>
      <c r="E304" s="250">
        <v>2</v>
      </c>
      <c r="F304" s="251"/>
      <c r="G304" s="252">
        <f>ROUND(E304*F304,2)</f>
        <v>0</v>
      </c>
      <c r="H304" s="229">
        <v>288.76</v>
      </c>
      <c r="I304" s="228">
        <f>ROUND(E304*H304,2)</f>
        <v>577.52</v>
      </c>
      <c r="J304" s="229">
        <v>186.44</v>
      </c>
      <c r="K304" s="228">
        <f>ROUND(E304*J304,2)</f>
        <v>372.88</v>
      </c>
      <c r="L304" s="228">
        <v>15</v>
      </c>
      <c r="M304" s="228">
        <f>G304*(1+L304/100)</f>
        <v>0</v>
      </c>
      <c r="N304" s="228">
        <v>7.9000000000000001E-4</v>
      </c>
      <c r="O304" s="228">
        <f>ROUND(E304*N304,2)</f>
        <v>0</v>
      </c>
      <c r="P304" s="228">
        <v>0</v>
      </c>
      <c r="Q304" s="228">
        <f>ROUND(E304*P304,2)</f>
        <v>0</v>
      </c>
      <c r="R304" s="228"/>
      <c r="S304" s="228" t="s">
        <v>134</v>
      </c>
      <c r="T304" s="228" t="s">
        <v>135</v>
      </c>
      <c r="U304" s="228">
        <v>0.30869000000000002</v>
      </c>
      <c r="V304" s="228">
        <f>ROUND(E304*U304,2)</f>
        <v>0.62</v>
      </c>
      <c r="W304" s="228"/>
      <c r="X304" s="228" t="s">
        <v>136</v>
      </c>
      <c r="Y304" s="209"/>
      <c r="Z304" s="209"/>
      <c r="AA304" s="209"/>
      <c r="AB304" s="209"/>
      <c r="AC304" s="209"/>
      <c r="AD304" s="209"/>
      <c r="AE304" s="209"/>
      <c r="AF304" s="209"/>
      <c r="AG304" s="209" t="s">
        <v>137</v>
      </c>
      <c r="AH304" s="209"/>
      <c r="AI304" s="209"/>
      <c r="AJ304" s="209"/>
      <c r="AK304" s="209"/>
      <c r="AL304" s="209"/>
      <c r="AM304" s="209"/>
      <c r="AN304" s="209"/>
      <c r="AO304" s="209"/>
      <c r="AP304" s="209"/>
      <c r="AQ304" s="209"/>
      <c r="AR304" s="209"/>
      <c r="AS304" s="209"/>
      <c r="AT304" s="209"/>
      <c r="AU304" s="209"/>
      <c r="AV304" s="209"/>
      <c r="AW304" s="209"/>
      <c r="AX304" s="209"/>
      <c r="AY304" s="209"/>
      <c r="AZ304" s="209"/>
      <c r="BA304" s="209"/>
      <c r="BB304" s="209"/>
      <c r="BC304" s="209"/>
      <c r="BD304" s="209"/>
      <c r="BE304" s="209"/>
      <c r="BF304" s="209"/>
      <c r="BG304" s="209"/>
      <c r="BH304" s="209"/>
    </row>
    <row r="305" spans="1:60" outlineLevel="1" x14ac:dyDescent="0.25">
      <c r="A305" s="247">
        <v>56</v>
      </c>
      <c r="B305" s="248" t="s">
        <v>307</v>
      </c>
      <c r="C305" s="257" t="s">
        <v>308</v>
      </c>
      <c r="D305" s="249" t="s">
        <v>207</v>
      </c>
      <c r="E305" s="250">
        <v>1</v>
      </c>
      <c r="F305" s="251"/>
      <c r="G305" s="252">
        <f>ROUND(E305*F305,2)</f>
        <v>0</v>
      </c>
      <c r="H305" s="229">
        <v>123.78</v>
      </c>
      <c r="I305" s="228">
        <f>ROUND(E305*H305,2)</f>
        <v>123.78</v>
      </c>
      <c r="J305" s="229">
        <v>236.72</v>
      </c>
      <c r="K305" s="228">
        <f>ROUND(E305*J305,2)</f>
        <v>236.72</v>
      </c>
      <c r="L305" s="228">
        <v>15</v>
      </c>
      <c r="M305" s="228">
        <f>G305*(1+L305/100)</f>
        <v>0</v>
      </c>
      <c r="N305" s="228">
        <v>9.3000000000000005E-4</v>
      </c>
      <c r="O305" s="228">
        <f>ROUND(E305*N305,2)</f>
        <v>0</v>
      </c>
      <c r="P305" s="228">
        <v>0</v>
      </c>
      <c r="Q305" s="228">
        <f>ROUND(E305*P305,2)</f>
        <v>0</v>
      </c>
      <c r="R305" s="228"/>
      <c r="S305" s="228" t="s">
        <v>134</v>
      </c>
      <c r="T305" s="228" t="s">
        <v>135</v>
      </c>
      <c r="U305" s="228">
        <v>0.42399999999999999</v>
      </c>
      <c r="V305" s="228">
        <f>ROUND(E305*U305,2)</f>
        <v>0.42</v>
      </c>
      <c r="W305" s="228"/>
      <c r="X305" s="228" t="s">
        <v>136</v>
      </c>
      <c r="Y305" s="209"/>
      <c r="Z305" s="209"/>
      <c r="AA305" s="209"/>
      <c r="AB305" s="209"/>
      <c r="AC305" s="209"/>
      <c r="AD305" s="209"/>
      <c r="AE305" s="209"/>
      <c r="AF305" s="209"/>
      <c r="AG305" s="209" t="s">
        <v>137</v>
      </c>
      <c r="AH305" s="209"/>
      <c r="AI305" s="209"/>
      <c r="AJ305" s="209"/>
      <c r="AK305" s="209"/>
      <c r="AL305" s="209"/>
      <c r="AM305" s="209"/>
      <c r="AN305" s="209"/>
      <c r="AO305" s="209"/>
      <c r="AP305" s="209"/>
      <c r="AQ305" s="209"/>
      <c r="AR305" s="209"/>
      <c r="AS305" s="209"/>
      <c r="AT305" s="209"/>
      <c r="AU305" s="209"/>
      <c r="AV305" s="209"/>
      <c r="AW305" s="209"/>
      <c r="AX305" s="209"/>
      <c r="AY305" s="209"/>
      <c r="AZ305" s="209"/>
      <c r="BA305" s="209"/>
      <c r="BB305" s="209"/>
      <c r="BC305" s="209"/>
      <c r="BD305" s="209"/>
      <c r="BE305" s="209"/>
      <c r="BF305" s="209"/>
      <c r="BG305" s="209"/>
      <c r="BH305" s="209"/>
    </row>
    <row r="306" spans="1:60" outlineLevel="1" x14ac:dyDescent="0.25">
      <c r="A306" s="247">
        <v>57</v>
      </c>
      <c r="B306" s="248" t="s">
        <v>309</v>
      </c>
      <c r="C306" s="257" t="s">
        <v>310</v>
      </c>
      <c r="D306" s="249" t="s">
        <v>302</v>
      </c>
      <c r="E306" s="250">
        <v>1</v>
      </c>
      <c r="F306" s="251"/>
      <c r="G306" s="252">
        <f>ROUND(E306*F306,2)</f>
        <v>0</v>
      </c>
      <c r="H306" s="229">
        <v>1800.82</v>
      </c>
      <c r="I306" s="228">
        <f>ROUND(E306*H306,2)</f>
        <v>1800.82</v>
      </c>
      <c r="J306" s="229">
        <v>81.180000000000007</v>
      </c>
      <c r="K306" s="228">
        <f>ROUND(E306*J306,2)</f>
        <v>81.180000000000007</v>
      </c>
      <c r="L306" s="228">
        <v>15</v>
      </c>
      <c r="M306" s="228">
        <f>G306*(1+L306/100)</f>
        <v>0</v>
      </c>
      <c r="N306" s="228">
        <v>1E-3</v>
      </c>
      <c r="O306" s="228">
        <f>ROUND(E306*N306,2)</f>
        <v>0</v>
      </c>
      <c r="P306" s="228">
        <v>0</v>
      </c>
      <c r="Q306" s="228">
        <f>ROUND(E306*P306,2)</f>
        <v>0</v>
      </c>
      <c r="R306" s="228"/>
      <c r="S306" s="228" t="s">
        <v>134</v>
      </c>
      <c r="T306" s="228" t="s">
        <v>135</v>
      </c>
      <c r="U306" s="228">
        <v>0.14499999999999999</v>
      </c>
      <c r="V306" s="228">
        <f>ROUND(E306*U306,2)</f>
        <v>0.15</v>
      </c>
      <c r="W306" s="228"/>
      <c r="X306" s="228" t="s">
        <v>136</v>
      </c>
      <c r="Y306" s="209"/>
      <c r="Z306" s="209"/>
      <c r="AA306" s="209"/>
      <c r="AB306" s="209"/>
      <c r="AC306" s="209"/>
      <c r="AD306" s="209"/>
      <c r="AE306" s="209"/>
      <c r="AF306" s="209"/>
      <c r="AG306" s="209" t="s">
        <v>137</v>
      </c>
      <c r="AH306" s="209"/>
      <c r="AI306" s="209"/>
      <c r="AJ306" s="209"/>
      <c r="AK306" s="209"/>
      <c r="AL306" s="209"/>
      <c r="AM306" s="209"/>
      <c r="AN306" s="209"/>
      <c r="AO306" s="209"/>
      <c r="AP306" s="209"/>
      <c r="AQ306" s="209"/>
      <c r="AR306" s="209"/>
      <c r="AS306" s="209"/>
      <c r="AT306" s="209"/>
      <c r="AU306" s="209"/>
      <c r="AV306" s="209"/>
      <c r="AW306" s="209"/>
      <c r="AX306" s="209"/>
      <c r="AY306" s="209"/>
      <c r="AZ306" s="209"/>
      <c r="BA306" s="209"/>
      <c r="BB306" s="209"/>
      <c r="BC306" s="209"/>
      <c r="BD306" s="209"/>
      <c r="BE306" s="209"/>
      <c r="BF306" s="209"/>
      <c r="BG306" s="209"/>
      <c r="BH306" s="209"/>
    </row>
    <row r="307" spans="1:60" outlineLevel="1" x14ac:dyDescent="0.25">
      <c r="A307" s="247">
        <v>58</v>
      </c>
      <c r="B307" s="248" t="s">
        <v>311</v>
      </c>
      <c r="C307" s="257" t="s">
        <v>312</v>
      </c>
      <c r="D307" s="249" t="s">
        <v>302</v>
      </c>
      <c r="E307" s="250">
        <v>1</v>
      </c>
      <c r="F307" s="251"/>
      <c r="G307" s="252">
        <f>ROUND(E307*F307,2)</f>
        <v>0</v>
      </c>
      <c r="H307" s="229">
        <v>738.8</v>
      </c>
      <c r="I307" s="228">
        <f>ROUND(E307*H307,2)</f>
        <v>738.8</v>
      </c>
      <c r="J307" s="229">
        <v>92.2</v>
      </c>
      <c r="K307" s="228">
        <f>ROUND(E307*J307,2)</f>
        <v>92.2</v>
      </c>
      <c r="L307" s="228">
        <v>15</v>
      </c>
      <c r="M307" s="228">
        <f>G307*(1+L307/100)</f>
        <v>0</v>
      </c>
      <c r="N307" s="228">
        <v>5.0000000000000001E-4</v>
      </c>
      <c r="O307" s="228">
        <f>ROUND(E307*N307,2)</f>
        <v>0</v>
      </c>
      <c r="P307" s="228">
        <v>0</v>
      </c>
      <c r="Q307" s="228">
        <f>ROUND(E307*P307,2)</f>
        <v>0</v>
      </c>
      <c r="R307" s="228"/>
      <c r="S307" s="228" t="s">
        <v>134</v>
      </c>
      <c r="T307" s="228" t="s">
        <v>135</v>
      </c>
      <c r="U307" s="228">
        <v>0.16500000000000001</v>
      </c>
      <c r="V307" s="228">
        <f>ROUND(E307*U307,2)</f>
        <v>0.17</v>
      </c>
      <c r="W307" s="228"/>
      <c r="X307" s="228" t="s">
        <v>136</v>
      </c>
      <c r="Y307" s="209"/>
      <c r="Z307" s="209"/>
      <c r="AA307" s="209"/>
      <c r="AB307" s="209"/>
      <c r="AC307" s="209"/>
      <c r="AD307" s="209"/>
      <c r="AE307" s="209"/>
      <c r="AF307" s="209"/>
      <c r="AG307" s="209" t="s">
        <v>137</v>
      </c>
      <c r="AH307" s="209"/>
      <c r="AI307" s="209"/>
      <c r="AJ307" s="209"/>
      <c r="AK307" s="209"/>
      <c r="AL307" s="209"/>
      <c r="AM307" s="209"/>
      <c r="AN307" s="209"/>
      <c r="AO307" s="209"/>
      <c r="AP307" s="209"/>
      <c r="AQ307" s="209"/>
      <c r="AR307" s="209"/>
      <c r="AS307" s="209"/>
      <c r="AT307" s="209"/>
      <c r="AU307" s="209"/>
      <c r="AV307" s="209"/>
      <c r="AW307" s="209"/>
      <c r="AX307" s="209"/>
      <c r="AY307" s="209"/>
      <c r="AZ307" s="209"/>
      <c r="BA307" s="209"/>
      <c r="BB307" s="209"/>
      <c r="BC307" s="209"/>
      <c r="BD307" s="209"/>
      <c r="BE307" s="209"/>
      <c r="BF307" s="209"/>
      <c r="BG307" s="209"/>
      <c r="BH307" s="209"/>
    </row>
    <row r="308" spans="1:60" outlineLevel="1" x14ac:dyDescent="0.25">
      <c r="A308" s="247">
        <v>59</v>
      </c>
      <c r="B308" s="248" t="s">
        <v>313</v>
      </c>
      <c r="C308" s="257" t="s">
        <v>314</v>
      </c>
      <c r="D308" s="249" t="s">
        <v>207</v>
      </c>
      <c r="E308" s="250">
        <v>1</v>
      </c>
      <c r="F308" s="251"/>
      <c r="G308" s="252">
        <f>ROUND(E308*F308,2)</f>
        <v>0</v>
      </c>
      <c r="H308" s="229">
        <v>307.61</v>
      </c>
      <c r="I308" s="228">
        <f>ROUND(E308*H308,2)</f>
        <v>307.61</v>
      </c>
      <c r="J308" s="229">
        <v>127.99</v>
      </c>
      <c r="K308" s="228">
        <f>ROUND(E308*J308,2)</f>
        <v>127.99</v>
      </c>
      <c r="L308" s="228">
        <v>15</v>
      </c>
      <c r="M308" s="228">
        <f>G308*(1+L308/100)</f>
        <v>0</v>
      </c>
      <c r="N308" s="228">
        <v>2.5000000000000001E-4</v>
      </c>
      <c r="O308" s="228">
        <f>ROUND(E308*N308,2)</f>
        <v>0</v>
      </c>
      <c r="P308" s="228">
        <v>0</v>
      </c>
      <c r="Q308" s="228">
        <f>ROUND(E308*P308,2)</f>
        <v>0</v>
      </c>
      <c r="R308" s="228"/>
      <c r="S308" s="228" t="s">
        <v>134</v>
      </c>
      <c r="T308" s="228" t="s">
        <v>135</v>
      </c>
      <c r="U308" s="228">
        <v>0.20599999999999999</v>
      </c>
      <c r="V308" s="228">
        <f>ROUND(E308*U308,2)</f>
        <v>0.21</v>
      </c>
      <c r="W308" s="228"/>
      <c r="X308" s="228" t="s">
        <v>136</v>
      </c>
      <c r="Y308" s="209"/>
      <c r="Z308" s="209"/>
      <c r="AA308" s="209"/>
      <c r="AB308" s="209"/>
      <c r="AC308" s="209"/>
      <c r="AD308" s="209"/>
      <c r="AE308" s="209"/>
      <c r="AF308" s="209"/>
      <c r="AG308" s="209" t="s">
        <v>137</v>
      </c>
      <c r="AH308" s="209"/>
      <c r="AI308" s="209"/>
      <c r="AJ308" s="209"/>
      <c r="AK308" s="209"/>
      <c r="AL308" s="209"/>
      <c r="AM308" s="209"/>
      <c r="AN308" s="209"/>
      <c r="AO308" s="209"/>
      <c r="AP308" s="209"/>
      <c r="AQ308" s="209"/>
      <c r="AR308" s="209"/>
      <c r="AS308" s="209"/>
      <c r="AT308" s="209"/>
      <c r="AU308" s="209"/>
      <c r="AV308" s="209"/>
      <c r="AW308" s="209"/>
      <c r="AX308" s="209"/>
      <c r="AY308" s="209"/>
      <c r="AZ308" s="209"/>
      <c r="BA308" s="209"/>
      <c r="BB308" s="209"/>
      <c r="BC308" s="209"/>
      <c r="BD308" s="209"/>
      <c r="BE308" s="209"/>
      <c r="BF308" s="209"/>
      <c r="BG308" s="209"/>
      <c r="BH308" s="209"/>
    </row>
    <row r="309" spans="1:60" outlineLevel="1" x14ac:dyDescent="0.25">
      <c r="A309" s="247">
        <v>60</v>
      </c>
      <c r="B309" s="248" t="s">
        <v>315</v>
      </c>
      <c r="C309" s="257" t="s">
        <v>316</v>
      </c>
      <c r="D309" s="249" t="s">
        <v>268</v>
      </c>
      <c r="E309" s="250">
        <v>1</v>
      </c>
      <c r="F309" s="251"/>
      <c r="G309" s="252">
        <f>ROUND(E309*F309,2)</f>
        <v>0</v>
      </c>
      <c r="H309" s="229">
        <v>0</v>
      </c>
      <c r="I309" s="228">
        <f>ROUND(E309*H309,2)</f>
        <v>0</v>
      </c>
      <c r="J309" s="229">
        <v>3000</v>
      </c>
      <c r="K309" s="228">
        <f>ROUND(E309*J309,2)</f>
        <v>3000</v>
      </c>
      <c r="L309" s="228">
        <v>15</v>
      </c>
      <c r="M309" s="228">
        <f>G309*(1+L309/100)</f>
        <v>0</v>
      </c>
      <c r="N309" s="228">
        <v>0</v>
      </c>
      <c r="O309" s="228">
        <f>ROUND(E309*N309,2)</f>
        <v>0</v>
      </c>
      <c r="P309" s="228">
        <v>0</v>
      </c>
      <c r="Q309" s="228">
        <f>ROUND(E309*P309,2)</f>
        <v>0</v>
      </c>
      <c r="R309" s="228"/>
      <c r="S309" s="228" t="s">
        <v>204</v>
      </c>
      <c r="T309" s="228" t="s">
        <v>135</v>
      </c>
      <c r="U309" s="228">
        <v>0</v>
      </c>
      <c r="V309" s="228">
        <f>ROUND(E309*U309,2)</f>
        <v>0</v>
      </c>
      <c r="W309" s="228"/>
      <c r="X309" s="228" t="s">
        <v>136</v>
      </c>
      <c r="Y309" s="209"/>
      <c r="Z309" s="209"/>
      <c r="AA309" s="209"/>
      <c r="AB309" s="209"/>
      <c r="AC309" s="209"/>
      <c r="AD309" s="209"/>
      <c r="AE309" s="209"/>
      <c r="AF309" s="209"/>
      <c r="AG309" s="209" t="s">
        <v>137</v>
      </c>
      <c r="AH309" s="209"/>
      <c r="AI309" s="209"/>
      <c r="AJ309" s="209"/>
      <c r="AK309" s="209"/>
      <c r="AL309" s="209"/>
      <c r="AM309" s="209"/>
      <c r="AN309" s="209"/>
      <c r="AO309" s="209"/>
      <c r="AP309" s="209"/>
      <c r="AQ309" s="209"/>
      <c r="AR309" s="209"/>
      <c r="AS309" s="209"/>
      <c r="AT309" s="209"/>
      <c r="AU309" s="209"/>
      <c r="AV309" s="209"/>
      <c r="AW309" s="209"/>
      <c r="AX309" s="209"/>
      <c r="AY309" s="209"/>
      <c r="AZ309" s="209"/>
      <c r="BA309" s="209"/>
      <c r="BB309" s="209"/>
      <c r="BC309" s="209"/>
      <c r="BD309" s="209"/>
      <c r="BE309" s="209"/>
      <c r="BF309" s="209"/>
      <c r="BG309" s="209"/>
      <c r="BH309" s="209"/>
    </row>
    <row r="310" spans="1:60" outlineLevel="1" x14ac:dyDescent="0.25">
      <c r="A310" s="247">
        <v>61</v>
      </c>
      <c r="B310" s="248" t="s">
        <v>317</v>
      </c>
      <c r="C310" s="257" t="s">
        <v>318</v>
      </c>
      <c r="D310" s="249" t="s">
        <v>0</v>
      </c>
      <c r="E310" s="250">
        <v>100.199</v>
      </c>
      <c r="F310" s="251"/>
      <c r="G310" s="252">
        <f>ROUND(E310*F310,2)</f>
        <v>0</v>
      </c>
      <c r="H310" s="229">
        <v>0</v>
      </c>
      <c r="I310" s="228">
        <f>ROUND(E310*H310,2)</f>
        <v>0</v>
      </c>
      <c r="J310" s="229">
        <v>1.4</v>
      </c>
      <c r="K310" s="228">
        <f>ROUND(E310*J310,2)</f>
        <v>140.28</v>
      </c>
      <c r="L310" s="228">
        <v>15</v>
      </c>
      <c r="M310" s="228">
        <f>G310*(1+L310/100)</f>
        <v>0</v>
      </c>
      <c r="N310" s="228">
        <v>0</v>
      </c>
      <c r="O310" s="228">
        <f>ROUND(E310*N310,2)</f>
        <v>0</v>
      </c>
      <c r="P310" s="228">
        <v>0</v>
      </c>
      <c r="Q310" s="228">
        <f>ROUND(E310*P310,2)</f>
        <v>0</v>
      </c>
      <c r="R310" s="228"/>
      <c r="S310" s="228" t="s">
        <v>134</v>
      </c>
      <c r="T310" s="228" t="s">
        <v>135</v>
      </c>
      <c r="U310" s="228">
        <v>0</v>
      </c>
      <c r="V310" s="228">
        <f>ROUND(E310*U310,2)</f>
        <v>0</v>
      </c>
      <c r="W310" s="228"/>
      <c r="X310" s="228" t="s">
        <v>245</v>
      </c>
      <c r="Y310" s="209"/>
      <c r="Z310" s="209"/>
      <c r="AA310" s="209"/>
      <c r="AB310" s="209"/>
      <c r="AC310" s="209"/>
      <c r="AD310" s="209"/>
      <c r="AE310" s="209"/>
      <c r="AF310" s="209"/>
      <c r="AG310" s="209" t="s">
        <v>246</v>
      </c>
      <c r="AH310" s="209"/>
      <c r="AI310" s="209"/>
      <c r="AJ310" s="209"/>
      <c r="AK310" s="209"/>
      <c r="AL310" s="209"/>
      <c r="AM310" s="209"/>
      <c r="AN310" s="209"/>
      <c r="AO310" s="209"/>
      <c r="AP310" s="209"/>
      <c r="AQ310" s="209"/>
      <c r="AR310" s="209"/>
      <c r="AS310" s="209"/>
      <c r="AT310" s="209"/>
      <c r="AU310" s="209"/>
      <c r="AV310" s="209"/>
      <c r="AW310" s="209"/>
      <c r="AX310" s="209"/>
      <c r="AY310" s="209"/>
      <c r="AZ310" s="209"/>
      <c r="BA310" s="209"/>
      <c r="BB310" s="209"/>
      <c r="BC310" s="209"/>
      <c r="BD310" s="209"/>
      <c r="BE310" s="209"/>
      <c r="BF310" s="209"/>
      <c r="BG310" s="209"/>
      <c r="BH310" s="209"/>
    </row>
    <row r="311" spans="1:60" x14ac:dyDescent="0.25">
      <c r="A311" s="235" t="s">
        <v>129</v>
      </c>
      <c r="B311" s="236" t="s">
        <v>75</v>
      </c>
      <c r="C311" s="254" t="s">
        <v>76</v>
      </c>
      <c r="D311" s="237"/>
      <c r="E311" s="238"/>
      <c r="F311" s="239"/>
      <c r="G311" s="240">
        <f>SUMIF(AG312:AG326,"&lt;&gt;NOR",G312:G326)</f>
        <v>0</v>
      </c>
      <c r="H311" s="234"/>
      <c r="I311" s="234">
        <f>SUM(I312:I326)</f>
        <v>12461.090000000002</v>
      </c>
      <c r="J311" s="234"/>
      <c r="K311" s="234">
        <f>SUM(K312:K326)</f>
        <v>4792.9199999999992</v>
      </c>
      <c r="L311" s="234"/>
      <c r="M311" s="234">
        <f>SUM(M312:M326)</f>
        <v>0</v>
      </c>
      <c r="N311" s="234"/>
      <c r="O311" s="234">
        <f>SUM(O312:O326)</f>
        <v>0.03</v>
      </c>
      <c r="P311" s="234"/>
      <c r="Q311" s="234">
        <f>SUM(Q312:Q326)</f>
        <v>0.02</v>
      </c>
      <c r="R311" s="234"/>
      <c r="S311" s="234"/>
      <c r="T311" s="234"/>
      <c r="U311" s="234"/>
      <c r="V311" s="234">
        <f>SUM(V312:V326)</f>
        <v>7.77</v>
      </c>
      <c r="W311" s="234"/>
      <c r="X311" s="234"/>
      <c r="AG311" t="s">
        <v>130</v>
      </c>
    </row>
    <row r="312" spans="1:60" ht="20.399999999999999" outlineLevel="1" x14ac:dyDescent="0.25">
      <c r="A312" s="247">
        <v>62</v>
      </c>
      <c r="B312" s="248" t="s">
        <v>319</v>
      </c>
      <c r="C312" s="257" t="s">
        <v>320</v>
      </c>
      <c r="D312" s="249" t="s">
        <v>302</v>
      </c>
      <c r="E312" s="250">
        <v>1</v>
      </c>
      <c r="F312" s="251"/>
      <c r="G312" s="252">
        <f>ROUND(E312*F312,2)</f>
        <v>0</v>
      </c>
      <c r="H312" s="229">
        <v>6420.31</v>
      </c>
      <c r="I312" s="228">
        <f>ROUND(E312*H312,2)</f>
        <v>6420.31</v>
      </c>
      <c r="J312" s="229">
        <v>933.69</v>
      </c>
      <c r="K312" s="228">
        <f>ROUND(E312*J312,2)</f>
        <v>933.69</v>
      </c>
      <c r="L312" s="228">
        <v>15</v>
      </c>
      <c r="M312" s="228">
        <f>G312*(1+L312/100)</f>
        <v>0</v>
      </c>
      <c r="N312" s="228">
        <v>2.8719999999999999E-2</v>
      </c>
      <c r="O312" s="228">
        <f>ROUND(E312*N312,2)</f>
        <v>0.03</v>
      </c>
      <c r="P312" s="228">
        <v>0</v>
      </c>
      <c r="Q312" s="228">
        <f>ROUND(E312*P312,2)</f>
        <v>0</v>
      </c>
      <c r="R312" s="228"/>
      <c r="S312" s="228" t="s">
        <v>134</v>
      </c>
      <c r="T312" s="228" t="s">
        <v>135</v>
      </c>
      <c r="U312" s="228">
        <v>1.5</v>
      </c>
      <c r="V312" s="228">
        <f>ROUND(E312*U312,2)</f>
        <v>1.5</v>
      </c>
      <c r="W312" s="228"/>
      <c r="X312" s="228" t="s">
        <v>136</v>
      </c>
      <c r="Y312" s="209"/>
      <c r="Z312" s="209"/>
      <c r="AA312" s="209"/>
      <c r="AB312" s="209"/>
      <c r="AC312" s="209"/>
      <c r="AD312" s="209"/>
      <c r="AE312" s="209"/>
      <c r="AF312" s="209"/>
      <c r="AG312" s="209" t="s">
        <v>137</v>
      </c>
      <c r="AH312" s="209"/>
      <c r="AI312" s="209"/>
      <c r="AJ312" s="209"/>
      <c r="AK312" s="209"/>
      <c r="AL312" s="209"/>
      <c r="AM312" s="209"/>
      <c r="AN312" s="209"/>
      <c r="AO312" s="209"/>
      <c r="AP312" s="209"/>
      <c r="AQ312" s="209"/>
      <c r="AR312" s="209"/>
      <c r="AS312" s="209"/>
      <c r="AT312" s="209"/>
      <c r="AU312" s="209"/>
      <c r="AV312" s="209"/>
      <c r="AW312" s="209"/>
      <c r="AX312" s="209"/>
      <c r="AY312" s="209"/>
      <c r="AZ312" s="209"/>
      <c r="BA312" s="209"/>
      <c r="BB312" s="209"/>
      <c r="BC312" s="209"/>
      <c r="BD312" s="209"/>
      <c r="BE312" s="209"/>
      <c r="BF312" s="209"/>
      <c r="BG312" s="209"/>
      <c r="BH312" s="209"/>
    </row>
    <row r="313" spans="1:60" outlineLevel="1" x14ac:dyDescent="0.25">
      <c r="A313" s="247">
        <v>63</v>
      </c>
      <c r="B313" s="248" t="s">
        <v>321</v>
      </c>
      <c r="C313" s="257" t="s">
        <v>322</v>
      </c>
      <c r="D313" s="249" t="s">
        <v>302</v>
      </c>
      <c r="E313" s="250">
        <v>1</v>
      </c>
      <c r="F313" s="251"/>
      <c r="G313" s="252">
        <f>ROUND(E313*F313,2)</f>
        <v>0</v>
      </c>
      <c r="H313" s="229">
        <v>595.1</v>
      </c>
      <c r="I313" s="228">
        <f>ROUND(E313*H313,2)</f>
        <v>595.1</v>
      </c>
      <c r="J313" s="229">
        <v>764.5</v>
      </c>
      <c r="K313" s="228">
        <f>ROUND(E313*J313,2)</f>
        <v>764.5</v>
      </c>
      <c r="L313" s="228">
        <v>15</v>
      </c>
      <c r="M313" s="228">
        <f>G313*(1+L313/100)</f>
        <v>0</v>
      </c>
      <c r="N313" s="228">
        <v>1.8600000000000001E-3</v>
      </c>
      <c r="O313" s="228">
        <f>ROUND(E313*N313,2)</f>
        <v>0</v>
      </c>
      <c r="P313" s="228">
        <v>0</v>
      </c>
      <c r="Q313" s="228">
        <f>ROUND(E313*P313,2)</f>
        <v>0</v>
      </c>
      <c r="R313" s="228"/>
      <c r="S313" s="228" t="s">
        <v>134</v>
      </c>
      <c r="T313" s="228" t="s">
        <v>135</v>
      </c>
      <c r="U313" s="228">
        <v>1.3340000000000001</v>
      </c>
      <c r="V313" s="228">
        <f>ROUND(E313*U313,2)</f>
        <v>1.33</v>
      </c>
      <c r="W313" s="228"/>
      <c r="X313" s="228" t="s">
        <v>136</v>
      </c>
      <c r="Y313" s="209"/>
      <c r="Z313" s="209"/>
      <c r="AA313" s="209"/>
      <c r="AB313" s="209"/>
      <c r="AC313" s="209"/>
      <c r="AD313" s="209"/>
      <c r="AE313" s="209"/>
      <c r="AF313" s="209"/>
      <c r="AG313" s="209" t="s">
        <v>137</v>
      </c>
      <c r="AH313" s="209"/>
      <c r="AI313" s="209"/>
      <c r="AJ313" s="209"/>
      <c r="AK313" s="209"/>
      <c r="AL313" s="209"/>
      <c r="AM313" s="209"/>
      <c r="AN313" s="209"/>
      <c r="AO313" s="209"/>
      <c r="AP313" s="209"/>
      <c r="AQ313" s="209"/>
      <c r="AR313" s="209"/>
      <c r="AS313" s="209"/>
      <c r="AT313" s="209"/>
      <c r="AU313" s="209"/>
      <c r="AV313" s="209"/>
      <c r="AW313" s="209"/>
      <c r="AX313" s="209"/>
      <c r="AY313" s="209"/>
      <c r="AZ313" s="209"/>
      <c r="BA313" s="209"/>
      <c r="BB313" s="209"/>
      <c r="BC313" s="209"/>
      <c r="BD313" s="209"/>
      <c r="BE313" s="209"/>
      <c r="BF313" s="209"/>
      <c r="BG313" s="209"/>
      <c r="BH313" s="209"/>
    </row>
    <row r="314" spans="1:60" outlineLevel="1" x14ac:dyDescent="0.25">
      <c r="A314" s="247">
        <v>64</v>
      </c>
      <c r="B314" s="248" t="s">
        <v>323</v>
      </c>
      <c r="C314" s="257" t="s">
        <v>324</v>
      </c>
      <c r="D314" s="249" t="s">
        <v>302</v>
      </c>
      <c r="E314" s="250">
        <v>3</v>
      </c>
      <c r="F314" s="251"/>
      <c r="G314" s="252">
        <f>ROUND(E314*F314,2)</f>
        <v>0</v>
      </c>
      <c r="H314" s="229">
        <v>24.47</v>
      </c>
      <c r="I314" s="228">
        <f>ROUND(E314*H314,2)</f>
        <v>73.41</v>
      </c>
      <c r="J314" s="229">
        <v>184.53</v>
      </c>
      <c r="K314" s="228">
        <f>ROUND(E314*J314,2)</f>
        <v>553.59</v>
      </c>
      <c r="L314" s="228">
        <v>15</v>
      </c>
      <c r="M314" s="228">
        <f>G314*(1+L314/100)</f>
        <v>0</v>
      </c>
      <c r="N314" s="228">
        <v>3.0000000000000001E-5</v>
      </c>
      <c r="O314" s="228">
        <f>ROUND(E314*N314,2)</f>
        <v>0</v>
      </c>
      <c r="P314" s="228">
        <v>0</v>
      </c>
      <c r="Q314" s="228">
        <f>ROUND(E314*P314,2)</f>
        <v>0</v>
      </c>
      <c r="R314" s="228"/>
      <c r="S314" s="228" t="s">
        <v>134</v>
      </c>
      <c r="T314" s="228" t="s">
        <v>135</v>
      </c>
      <c r="U314" s="228">
        <v>0.33</v>
      </c>
      <c r="V314" s="228">
        <f>ROUND(E314*U314,2)</f>
        <v>0.99</v>
      </c>
      <c r="W314" s="228"/>
      <c r="X314" s="228" t="s">
        <v>136</v>
      </c>
      <c r="Y314" s="209"/>
      <c r="Z314" s="209"/>
      <c r="AA314" s="209"/>
      <c r="AB314" s="209"/>
      <c r="AC314" s="209"/>
      <c r="AD314" s="209"/>
      <c r="AE314" s="209"/>
      <c r="AF314" s="209"/>
      <c r="AG314" s="209" t="s">
        <v>137</v>
      </c>
      <c r="AH314" s="209"/>
      <c r="AI314" s="209"/>
      <c r="AJ314" s="209"/>
      <c r="AK314" s="209"/>
      <c r="AL314" s="209"/>
      <c r="AM314" s="209"/>
      <c r="AN314" s="209"/>
      <c r="AO314" s="209"/>
      <c r="AP314" s="209"/>
      <c r="AQ314" s="209"/>
      <c r="AR314" s="209"/>
      <c r="AS314" s="209"/>
      <c r="AT314" s="209"/>
      <c r="AU314" s="209"/>
      <c r="AV314" s="209"/>
      <c r="AW314" s="209"/>
      <c r="AX314" s="209"/>
      <c r="AY314" s="209"/>
      <c r="AZ314" s="209"/>
      <c r="BA314" s="209"/>
      <c r="BB314" s="209"/>
      <c r="BC314" s="209"/>
      <c r="BD314" s="209"/>
      <c r="BE314" s="209"/>
      <c r="BF314" s="209"/>
      <c r="BG314" s="209"/>
      <c r="BH314" s="209"/>
    </row>
    <row r="315" spans="1:60" outlineLevel="1" x14ac:dyDescent="0.25">
      <c r="A315" s="247">
        <v>65</v>
      </c>
      <c r="B315" s="248" t="s">
        <v>325</v>
      </c>
      <c r="C315" s="257" t="s">
        <v>326</v>
      </c>
      <c r="D315" s="249" t="s">
        <v>207</v>
      </c>
      <c r="E315" s="250">
        <v>1</v>
      </c>
      <c r="F315" s="251"/>
      <c r="G315" s="252">
        <f>ROUND(E315*F315,2)</f>
        <v>0</v>
      </c>
      <c r="H315" s="229">
        <v>405.53</v>
      </c>
      <c r="I315" s="228">
        <f>ROUND(E315*H315,2)</f>
        <v>405.53</v>
      </c>
      <c r="J315" s="229">
        <v>706.47</v>
      </c>
      <c r="K315" s="228">
        <f>ROUND(E315*J315,2)</f>
        <v>706.47</v>
      </c>
      <c r="L315" s="228">
        <v>15</v>
      </c>
      <c r="M315" s="228">
        <f>G315*(1+L315/100)</f>
        <v>0</v>
      </c>
      <c r="N315" s="228">
        <v>1.82E-3</v>
      </c>
      <c r="O315" s="228">
        <f>ROUND(E315*N315,2)</f>
        <v>0</v>
      </c>
      <c r="P315" s="228">
        <v>0</v>
      </c>
      <c r="Q315" s="228">
        <f>ROUND(E315*P315,2)</f>
        <v>0</v>
      </c>
      <c r="R315" s="228"/>
      <c r="S315" s="228" t="s">
        <v>134</v>
      </c>
      <c r="T315" s="228" t="s">
        <v>135</v>
      </c>
      <c r="U315" s="228">
        <v>1.262</v>
      </c>
      <c r="V315" s="228">
        <f>ROUND(E315*U315,2)</f>
        <v>1.26</v>
      </c>
      <c r="W315" s="228"/>
      <c r="X315" s="228" t="s">
        <v>136</v>
      </c>
      <c r="Y315" s="209"/>
      <c r="Z315" s="209"/>
      <c r="AA315" s="209"/>
      <c r="AB315" s="209"/>
      <c r="AC315" s="209"/>
      <c r="AD315" s="209"/>
      <c r="AE315" s="209"/>
      <c r="AF315" s="209"/>
      <c r="AG315" s="209" t="s">
        <v>137</v>
      </c>
      <c r="AH315" s="209"/>
      <c r="AI315" s="209"/>
      <c r="AJ315" s="209"/>
      <c r="AK315" s="209"/>
      <c r="AL315" s="209"/>
      <c r="AM315" s="209"/>
      <c r="AN315" s="209"/>
      <c r="AO315" s="209"/>
      <c r="AP315" s="209"/>
      <c r="AQ315" s="209"/>
      <c r="AR315" s="209"/>
      <c r="AS315" s="209"/>
      <c r="AT315" s="209"/>
      <c r="AU315" s="209"/>
      <c r="AV315" s="209"/>
      <c r="AW315" s="209"/>
      <c r="AX315" s="209"/>
      <c r="AY315" s="209"/>
      <c r="AZ315" s="209"/>
      <c r="BA315" s="209"/>
      <c r="BB315" s="209"/>
      <c r="BC315" s="209"/>
      <c r="BD315" s="209"/>
      <c r="BE315" s="209"/>
      <c r="BF315" s="209"/>
      <c r="BG315" s="209"/>
      <c r="BH315" s="209"/>
    </row>
    <row r="316" spans="1:60" outlineLevel="1" x14ac:dyDescent="0.25">
      <c r="A316" s="247">
        <v>66</v>
      </c>
      <c r="B316" s="248" t="s">
        <v>327</v>
      </c>
      <c r="C316" s="257" t="s">
        <v>328</v>
      </c>
      <c r="D316" s="249" t="s">
        <v>302</v>
      </c>
      <c r="E316" s="250">
        <v>3</v>
      </c>
      <c r="F316" s="251"/>
      <c r="G316" s="252">
        <f>ROUND(E316*F316,2)</f>
        <v>0</v>
      </c>
      <c r="H316" s="229">
        <v>137.06</v>
      </c>
      <c r="I316" s="228">
        <f>ROUND(E316*H316,2)</f>
        <v>411.18</v>
      </c>
      <c r="J316" s="229">
        <v>130.84</v>
      </c>
      <c r="K316" s="228">
        <f>ROUND(E316*J316,2)</f>
        <v>392.52</v>
      </c>
      <c r="L316" s="228">
        <v>15</v>
      </c>
      <c r="M316" s="228">
        <f>G316*(1+L316/100)</f>
        <v>0</v>
      </c>
      <c r="N316" s="228">
        <v>1.7000000000000001E-4</v>
      </c>
      <c r="O316" s="228">
        <f>ROUND(E316*N316,2)</f>
        <v>0</v>
      </c>
      <c r="P316" s="228">
        <v>0</v>
      </c>
      <c r="Q316" s="228">
        <f>ROUND(E316*P316,2)</f>
        <v>0</v>
      </c>
      <c r="R316" s="228"/>
      <c r="S316" s="228" t="s">
        <v>134</v>
      </c>
      <c r="T316" s="228" t="s">
        <v>135</v>
      </c>
      <c r="U316" s="228">
        <v>0.22700000000000001</v>
      </c>
      <c r="V316" s="228">
        <f>ROUND(E316*U316,2)</f>
        <v>0.68</v>
      </c>
      <c r="W316" s="228"/>
      <c r="X316" s="228" t="s">
        <v>136</v>
      </c>
      <c r="Y316" s="209"/>
      <c r="Z316" s="209"/>
      <c r="AA316" s="209"/>
      <c r="AB316" s="209"/>
      <c r="AC316" s="209"/>
      <c r="AD316" s="209"/>
      <c r="AE316" s="209"/>
      <c r="AF316" s="209"/>
      <c r="AG316" s="209" t="s">
        <v>137</v>
      </c>
      <c r="AH316" s="209"/>
      <c r="AI316" s="209"/>
      <c r="AJ316" s="209"/>
      <c r="AK316" s="209"/>
      <c r="AL316" s="209"/>
      <c r="AM316" s="209"/>
      <c r="AN316" s="209"/>
      <c r="AO316" s="209"/>
      <c r="AP316" s="209"/>
      <c r="AQ316" s="209"/>
      <c r="AR316" s="209"/>
      <c r="AS316" s="209"/>
      <c r="AT316" s="209"/>
      <c r="AU316" s="209"/>
      <c r="AV316" s="209"/>
      <c r="AW316" s="209"/>
      <c r="AX316" s="209"/>
      <c r="AY316" s="209"/>
      <c r="AZ316" s="209"/>
      <c r="BA316" s="209"/>
      <c r="BB316" s="209"/>
      <c r="BC316" s="209"/>
      <c r="BD316" s="209"/>
      <c r="BE316" s="209"/>
      <c r="BF316" s="209"/>
      <c r="BG316" s="209"/>
      <c r="BH316" s="209"/>
    </row>
    <row r="317" spans="1:60" outlineLevel="1" x14ac:dyDescent="0.25">
      <c r="A317" s="247">
        <v>67</v>
      </c>
      <c r="B317" s="248" t="s">
        <v>329</v>
      </c>
      <c r="C317" s="257" t="s">
        <v>330</v>
      </c>
      <c r="D317" s="249" t="s">
        <v>302</v>
      </c>
      <c r="E317" s="250">
        <v>1</v>
      </c>
      <c r="F317" s="251"/>
      <c r="G317" s="252">
        <f>ROUND(E317*F317,2)</f>
        <v>0</v>
      </c>
      <c r="H317" s="229">
        <v>212.24</v>
      </c>
      <c r="I317" s="228">
        <f>ROUND(E317*H317,2)</f>
        <v>212.24</v>
      </c>
      <c r="J317" s="229">
        <v>72.66</v>
      </c>
      <c r="K317" s="228">
        <f>ROUND(E317*J317,2)</f>
        <v>72.66</v>
      </c>
      <c r="L317" s="228">
        <v>15</v>
      </c>
      <c r="M317" s="228">
        <f>G317*(1+L317/100)</f>
        <v>0</v>
      </c>
      <c r="N317" s="228">
        <v>2.4000000000000001E-4</v>
      </c>
      <c r="O317" s="228">
        <f>ROUND(E317*N317,2)</f>
        <v>0</v>
      </c>
      <c r="P317" s="228">
        <v>0</v>
      </c>
      <c r="Q317" s="228">
        <f>ROUND(E317*P317,2)</f>
        <v>0</v>
      </c>
      <c r="R317" s="228"/>
      <c r="S317" s="228" t="s">
        <v>134</v>
      </c>
      <c r="T317" s="228" t="s">
        <v>135</v>
      </c>
      <c r="U317" s="228">
        <v>0.124</v>
      </c>
      <c r="V317" s="228">
        <f>ROUND(E317*U317,2)</f>
        <v>0.12</v>
      </c>
      <c r="W317" s="228"/>
      <c r="X317" s="228" t="s">
        <v>136</v>
      </c>
      <c r="Y317" s="209"/>
      <c r="Z317" s="209"/>
      <c r="AA317" s="209"/>
      <c r="AB317" s="209"/>
      <c r="AC317" s="209"/>
      <c r="AD317" s="209"/>
      <c r="AE317" s="209"/>
      <c r="AF317" s="209"/>
      <c r="AG317" s="209" t="s">
        <v>137</v>
      </c>
      <c r="AH317" s="209"/>
      <c r="AI317" s="209"/>
      <c r="AJ317" s="209"/>
      <c r="AK317" s="209"/>
      <c r="AL317" s="209"/>
      <c r="AM317" s="209"/>
      <c r="AN317" s="209"/>
      <c r="AO317" s="209"/>
      <c r="AP317" s="209"/>
      <c r="AQ317" s="209"/>
      <c r="AR317" s="209"/>
      <c r="AS317" s="209"/>
      <c r="AT317" s="209"/>
      <c r="AU317" s="209"/>
      <c r="AV317" s="209"/>
      <c r="AW317" s="209"/>
      <c r="AX317" s="209"/>
      <c r="AY317" s="209"/>
      <c r="AZ317" s="209"/>
      <c r="BA317" s="209"/>
      <c r="BB317" s="209"/>
      <c r="BC317" s="209"/>
      <c r="BD317" s="209"/>
      <c r="BE317" s="209"/>
      <c r="BF317" s="209"/>
      <c r="BG317" s="209"/>
      <c r="BH317" s="209"/>
    </row>
    <row r="318" spans="1:60" outlineLevel="1" x14ac:dyDescent="0.25">
      <c r="A318" s="247">
        <v>68</v>
      </c>
      <c r="B318" s="248" t="s">
        <v>331</v>
      </c>
      <c r="C318" s="257" t="s">
        <v>332</v>
      </c>
      <c r="D318" s="249" t="s">
        <v>207</v>
      </c>
      <c r="E318" s="250">
        <v>1</v>
      </c>
      <c r="F318" s="251"/>
      <c r="G318" s="252">
        <f>ROUND(E318*F318,2)</f>
        <v>0</v>
      </c>
      <c r="H318" s="229">
        <v>2436.7399999999998</v>
      </c>
      <c r="I318" s="228">
        <f>ROUND(E318*H318,2)</f>
        <v>2436.7399999999998</v>
      </c>
      <c r="J318" s="229">
        <v>294.56</v>
      </c>
      <c r="K318" s="228">
        <f>ROUND(E318*J318,2)</f>
        <v>294.56</v>
      </c>
      <c r="L318" s="228">
        <v>15</v>
      </c>
      <c r="M318" s="228">
        <f>G318*(1+L318/100)</f>
        <v>0</v>
      </c>
      <c r="N318" s="228">
        <v>1.72E-3</v>
      </c>
      <c r="O318" s="228">
        <f>ROUND(E318*N318,2)</f>
        <v>0</v>
      </c>
      <c r="P318" s="228">
        <v>0</v>
      </c>
      <c r="Q318" s="228">
        <f>ROUND(E318*P318,2)</f>
        <v>0</v>
      </c>
      <c r="R318" s="228"/>
      <c r="S318" s="228" t="s">
        <v>134</v>
      </c>
      <c r="T318" s="228" t="s">
        <v>135</v>
      </c>
      <c r="U318" s="228">
        <v>0.47599999999999998</v>
      </c>
      <c r="V318" s="228">
        <f>ROUND(E318*U318,2)</f>
        <v>0.48</v>
      </c>
      <c r="W318" s="228"/>
      <c r="X318" s="228" t="s">
        <v>136</v>
      </c>
      <c r="Y318" s="209"/>
      <c r="Z318" s="209"/>
      <c r="AA318" s="209"/>
      <c r="AB318" s="209"/>
      <c r="AC318" s="209"/>
      <c r="AD318" s="209"/>
      <c r="AE318" s="209"/>
      <c r="AF318" s="209"/>
      <c r="AG318" s="209" t="s">
        <v>137</v>
      </c>
      <c r="AH318" s="209"/>
      <c r="AI318" s="209"/>
      <c r="AJ318" s="209"/>
      <c r="AK318" s="209"/>
      <c r="AL318" s="209"/>
      <c r="AM318" s="209"/>
      <c r="AN318" s="209"/>
      <c r="AO318" s="209"/>
      <c r="AP318" s="209"/>
      <c r="AQ318" s="209"/>
      <c r="AR318" s="209"/>
      <c r="AS318" s="209"/>
      <c r="AT318" s="209"/>
      <c r="AU318" s="209"/>
      <c r="AV318" s="209"/>
      <c r="AW318" s="209"/>
      <c r="AX318" s="209"/>
      <c r="AY318" s="209"/>
      <c r="AZ318" s="209"/>
      <c r="BA318" s="209"/>
      <c r="BB318" s="209"/>
      <c r="BC318" s="209"/>
      <c r="BD318" s="209"/>
      <c r="BE318" s="209"/>
      <c r="BF318" s="209"/>
      <c r="BG318" s="209"/>
      <c r="BH318" s="209"/>
    </row>
    <row r="319" spans="1:60" outlineLevel="1" x14ac:dyDescent="0.25">
      <c r="A319" s="247">
        <v>69</v>
      </c>
      <c r="B319" s="248" t="s">
        <v>333</v>
      </c>
      <c r="C319" s="257" t="s">
        <v>334</v>
      </c>
      <c r="D319" s="249" t="s">
        <v>207</v>
      </c>
      <c r="E319" s="250">
        <v>1</v>
      </c>
      <c r="F319" s="251"/>
      <c r="G319" s="252">
        <f>ROUND(E319*F319,2)</f>
        <v>0</v>
      </c>
      <c r="H319" s="229">
        <v>123.03</v>
      </c>
      <c r="I319" s="228">
        <f>ROUND(E319*H319,2)</f>
        <v>123.03</v>
      </c>
      <c r="J319" s="229">
        <v>282.37</v>
      </c>
      <c r="K319" s="228">
        <f>ROUND(E319*J319,2)</f>
        <v>282.37</v>
      </c>
      <c r="L319" s="228">
        <v>15</v>
      </c>
      <c r="M319" s="228">
        <f>G319*(1+L319/100)</f>
        <v>0</v>
      </c>
      <c r="N319" s="228">
        <v>1.8000000000000001E-4</v>
      </c>
      <c r="O319" s="228">
        <f>ROUND(E319*N319,2)</f>
        <v>0</v>
      </c>
      <c r="P319" s="228">
        <v>0</v>
      </c>
      <c r="Q319" s="228">
        <f>ROUND(E319*P319,2)</f>
        <v>0</v>
      </c>
      <c r="R319" s="228"/>
      <c r="S319" s="228" t="s">
        <v>134</v>
      </c>
      <c r="T319" s="228" t="s">
        <v>135</v>
      </c>
      <c r="U319" s="228">
        <v>0.47599999999999998</v>
      </c>
      <c r="V319" s="228">
        <f>ROUND(E319*U319,2)</f>
        <v>0.48</v>
      </c>
      <c r="W319" s="228"/>
      <c r="X319" s="228" t="s">
        <v>136</v>
      </c>
      <c r="Y319" s="209"/>
      <c r="Z319" s="209"/>
      <c r="AA319" s="209"/>
      <c r="AB319" s="209"/>
      <c r="AC319" s="209"/>
      <c r="AD319" s="209"/>
      <c r="AE319" s="209"/>
      <c r="AF319" s="209"/>
      <c r="AG319" s="209" t="s">
        <v>137</v>
      </c>
      <c r="AH319" s="209"/>
      <c r="AI319" s="209"/>
      <c r="AJ319" s="209"/>
      <c r="AK319" s="209"/>
      <c r="AL319" s="209"/>
      <c r="AM319" s="209"/>
      <c r="AN319" s="209"/>
      <c r="AO319" s="209"/>
      <c r="AP319" s="209"/>
      <c r="AQ319" s="209"/>
      <c r="AR319" s="209"/>
      <c r="AS319" s="209"/>
      <c r="AT319" s="209"/>
      <c r="AU319" s="209"/>
      <c r="AV319" s="209"/>
      <c r="AW319" s="209"/>
      <c r="AX319" s="209"/>
      <c r="AY319" s="209"/>
      <c r="AZ319" s="209"/>
      <c r="BA319" s="209"/>
      <c r="BB319" s="209"/>
      <c r="BC319" s="209"/>
      <c r="BD319" s="209"/>
      <c r="BE319" s="209"/>
      <c r="BF319" s="209"/>
      <c r="BG319" s="209"/>
      <c r="BH319" s="209"/>
    </row>
    <row r="320" spans="1:60" outlineLevel="1" x14ac:dyDescent="0.25">
      <c r="A320" s="247">
        <v>70</v>
      </c>
      <c r="B320" s="248" t="s">
        <v>335</v>
      </c>
      <c r="C320" s="257" t="s">
        <v>336</v>
      </c>
      <c r="D320" s="249" t="s">
        <v>302</v>
      </c>
      <c r="E320" s="250">
        <v>2</v>
      </c>
      <c r="F320" s="251"/>
      <c r="G320" s="252">
        <f>ROUND(E320*F320,2)</f>
        <v>0</v>
      </c>
      <c r="H320" s="229">
        <v>0</v>
      </c>
      <c r="I320" s="228">
        <f>ROUND(E320*H320,2)</f>
        <v>0</v>
      </c>
      <c r="J320" s="229">
        <v>94.6</v>
      </c>
      <c r="K320" s="228">
        <f>ROUND(E320*J320,2)</f>
        <v>189.2</v>
      </c>
      <c r="L320" s="228">
        <v>15</v>
      </c>
      <c r="M320" s="228">
        <f>G320*(1+L320/100)</f>
        <v>0</v>
      </c>
      <c r="N320" s="228">
        <v>0</v>
      </c>
      <c r="O320" s="228">
        <f>ROUND(E320*N320,2)</f>
        <v>0</v>
      </c>
      <c r="P320" s="228">
        <v>1.56E-3</v>
      </c>
      <c r="Q320" s="228">
        <f>ROUND(E320*P320,2)</f>
        <v>0</v>
      </c>
      <c r="R320" s="228"/>
      <c r="S320" s="228" t="s">
        <v>134</v>
      </c>
      <c r="T320" s="228" t="s">
        <v>135</v>
      </c>
      <c r="U320" s="228">
        <v>0.217</v>
      </c>
      <c r="V320" s="228">
        <f>ROUND(E320*U320,2)</f>
        <v>0.43</v>
      </c>
      <c r="W320" s="228"/>
      <c r="X320" s="228" t="s">
        <v>136</v>
      </c>
      <c r="Y320" s="209"/>
      <c r="Z320" s="209"/>
      <c r="AA320" s="209"/>
      <c r="AB320" s="209"/>
      <c r="AC320" s="209"/>
      <c r="AD320" s="209"/>
      <c r="AE320" s="209"/>
      <c r="AF320" s="209"/>
      <c r="AG320" s="209" t="s">
        <v>137</v>
      </c>
      <c r="AH320" s="209"/>
      <c r="AI320" s="209"/>
      <c r="AJ320" s="209"/>
      <c r="AK320" s="209"/>
      <c r="AL320" s="209"/>
      <c r="AM320" s="209"/>
      <c r="AN320" s="209"/>
      <c r="AO320" s="209"/>
      <c r="AP320" s="209"/>
      <c r="AQ320" s="209"/>
      <c r="AR320" s="209"/>
      <c r="AS320" s="209"/>
      <c r="AT320" s="209"/>
      <c r="AU320" s="209"/>
      <c r="AV320" s="209"/>
      <c r="AW320" s="209"/>
      <c r="AX320" s="209"/>
      <c r="AY320" s="209"/>
      <c r="AZ320" s="209"/>
      <c r="BA320" s="209"/>
      <c r="BB320" s="209"/>
      <c r="BC320" s="209"/>
      <c r="BD320" s="209"/>
      <c r="BE320" s="209"/>
      <c r="BF320" s="209"/>
      <c r="BG320" s="209"/>
      <c r="BH320" s="209"/>
    </row>
    <row r="321" spans="1:60" ht="20.399999999999999" outlineLevel="1" x14ac:dyDescent="0.25">
      <c r="A321" s="247">
        <v>71</v>
      </c>
      <c r="B321" s="248" t="s">
        <v>337</v>
      </c>
      <c r="C321" s="257" t="s">
        <v>338</v>
      </c>
      <c r="D321" s="249" t="s">
        <v>207</v>
      </c>
      <c r="E321" s="250">
        <v>1</v>
      </c>
      <c r="F321" s="251"/>
      <c r="G321" s="252">
        <f>ROUND(E321*F321,2)</f>
        <v>0</v>
      </c>
      <c r="H321" s="229">
        <v>471.69</v>
      </c>
      <c r="I321" s="228">
        <f>ROUND(E321*H321,2)</f>
        <v>471.69</v>
      </c>
      <c r="J321" s="229">
        <v>144.31</v>
      </c>
      <c r="K321" s="228">
        <f>ROUND(E321*J321,2)</f>
        <v>144.31</v>
      </c>
      <c r="L321" s="228">
        <v>15</v>
      </c>
      <c r="M321" s="228">
        <f>G321*(1+L321/100)</f>
        <v>0</v>
      </c>
      <c r="N321" s="228">
        <v>2.0000000000000001E-4</v>
      </c>
      <c r="O321" s="228">
        <f>ROUND(E321*N321,2)</f>
        <v>0</v>
      </c>
      <c r="P321" s="228">
        <v>0</v>
      </c>
      <c r="Q321" s="228">
        <f>ROUND(E321*P321,2)</f>
        <v>0</v>
      </c>
      <c r="R321" s="228"/>
      <c r="S321" s="228" t="s">
        <v>134</v>
      </c>
      <c r="T321" s="228" t="s">
        <v>135</v>
      </c>
      <c r="U321" s="228">
        <v>0.246</v>
      </c>
      <c r="V321" s="228">
        <f>ROUND(E321*U321,2)</f>
        <v>0.25</v>
      </c>
      <c r="W321" s="228"/>
      <c r="X321" s="228" t="s">
        <v>136</v>
      </c>
      <c r="Y321" s="209"/>
      <c r="Z321" s="209"/>
      <c r="AA321" s="209"/>
      <c r="AB321" s="209"/>
      <c r="AC321" s="209"/>
      <c r="AD321" s="209"/>
      <c r="AE321" s="209"/>
      <c r="AF321" s="209"/>
      <c r="AG321" s="209" t="s">
        <v>137</v>
      </c>
      <c r="AH321" s="209"/>
      <c r="AI321" s="209"/>
      <c r="AJ321" s="209"/>
      <c r="AK321" s="209"/>
      <c r="AL321" s="209"/>
      <c r="AM321" s="209"/>
      <c r="AN321" s="209"/>
      <c r="AO321" s="209"/>
      <c r="AP321" s="209"/>
      <c r="AQ321" s="209"/>
      <c r="AR321" s="209"/>
      <c r="AS321" s="209"/>
      <c r="AT321" s="209"/>
      <c r="AU321" s="209"/>
      <c r="AV321" s="209"/>
      <c r="AW321" s="209"/>
      <c r="AX321" s="209"/>
      <c r="AY321" s="209"/>
      <c r="AZ321" s="209"/>
      <c r="BA321" s="209"/>
      <c r="BB321" s="209"/>
      <c r="BC321" s="209"/>
      <c r="BD321" s="209"/>
      <c r="BE321" s="209"/>
      <c r="BF321" s="209"/>
      <c r="BG321" s="209"/>
      <c r="BH321" s="209"/>
    </row>
    <row r="322" spans="1:60" outlineLevel="1" x14ac:dyDescent="0.25">
      <c r="A322" s="247">
        <v>72</v>
      </c>
      <c r="B322" s="248" t="s">
        <v>339</v>
      </c>
      <c r="C322" s="257" t="s">
        <v>340</v>
      </c>
      <c r="D322" s="249" t="s">
        <v>207</v>
      </c>
      <c r="E322" s="250">
        <v>1</v>
      </c>
      <c r="F322" s="251"/>
      <c r="G322" s="252">
        <f>ROUND(E322*F322,2)</f>
        <v>0</v>
      </c>
      <c r="H322" s="229">
        <v>404.36</v>
      </c>
      <c r="I322" s="228">
        <f>ROUND(E322*H322,2)</f>
        <v>404.36</v>
      </c>
      <c r="J322" s="229">
        <v>150.54</v>
      </c>
      <c r="K322" s="228">
        <f>ROUND(E322*J322,2)</f>
        <v>150.54</v>
      </c>
      <c r="L322" s="228">
        <v>15</v>
      </c>
      <c r="M322" s="228">
        <f>G322*(1+L322/100)</f>
        <v>0</v>
      </c>
      <c r="N322" s="228">
        <v>2.5999999999999998E-4</v>
      </c>
      <c r="O322" s="228">
        <f>ROUND(E322*N322,2)</f>
        <v>0</v>
      </c>
      <c r="P322" s="228">
        <v>0</v>
      </c>
      <c r="Q322" s="228">
        <f>ROUND(E322*P322,2)</f>
        <v>0</v>
      </c>
      <c r="R322" s="228"/>
      <c r="S322" s="228" t="s">
        <v>134</v>
      </c>
      <c r="T322" s="228" t="s">
        <v>135</v>
      </c>
      <c r="U322" s="228">
        <v>0.246</v>
      </c>
      <c r="V322" s="228">
        <f>ROUND(E322*U322,2)</f>
        <v>0.25</v>
      </c>
      <c r="W322" s="228"/>
      <c r="X322" s="228" t="s">
        <v>136</v>
      </c>
      <c r="Y322" s="209"/>
      <c r="Z322" s="209"/>
      <c r="AA322" s="209"/>
      <c r="AB322" s="209"/>
      <c r="AC322" s="209"/>
      <c r="AD322" s="209"/>
      <c r="AE322" s="209"/>
      <c r="AF322" s="209"/>
      <c r="AG322" s="209" t="s">
        <v>137</v>
      </c>
      <c r="AH322" s="209"/>
      <c r="AI322" s="209"/>
      <c r="AJ322" s="209"/>
      <c r="AK322" s="209"/>
      <c r="AL322" s="209"/>
      <c r="AM322" s="209"/>
      <c r="AN322" s="209"/>
      <c r="AO322" s="209"/>
      <c r="AP322" s="209"/>
      <c r="AQ322" s="209"/>
      <c r="AR322" s="209"/>
      <c r="AS322" s="209"/>
      <c r="AT322" s="209"/>
      <c r="AU322" s="209"/>
      <c r="AV322" s="209"/>
      <c r="AW322" s="209"/>
      <c r="AX322" s="209"/>
      <c r="AY322" s="209"/>
      <c r="AZ322" s="209"/>
      <c r="BA322" s="209"/>
      <c r="BB322" s="209"/>
      <c r="BC322" s="209"/>
      <c r="BD322" s="209"/>
      <c r="BE322" s="209"/>
      <c r="BF322" s="209"/>
      <c r="BG322" s="209"/>
      <c r="BH322" s="209"/>
    </row>
    <row r="323" spans="1:60" outlineLevel="1" x14ac:dyDescent="0.25">
      <c r="A323" s="247">
        <v>73</v>
      </c>
      <c r="B323" s="248" t="s">
        <v>341</v>
      </c>
      <c r="C323" s="257" t="s">
        <v>342</v>
      </c>
      <c r="D323" s="249" t="s">
        <v>207</v>
      </c>
      <c r="E323" s="250">
        <v>1</v>
      </c>
      <c r="F323" s="251"/>
      <c r="G323" s="252">
        <f>ROUND(E323*F323,2)</f>
        <v>0</v>
      </c>
      <c r="H323" s="229">
        <v>379.5</v>
      </c>
      <c r="I323" s="228">
        <f>ROUND(E323*H323,2)</f>
        <v>379.5</v>
      </c>
      <c r="J323" s="229">
        <v>0</v>
      </c>
      <c r="K323" s="228">
        <f>ROUND(E323*J323,2)</f>
        <v>0</v>
      </c>
      <c r="L323" s="228">
        <v>15</v>
      </c>
      <c r="M323" s="228">
        <f>G323*(1+L323/100)</f>
        <v>0</v>
      </c>
      <c r="N323" s="228">
        <v>8.9999999999999998E-4</v>
      </c>
      <c r="O323" s="228">
        <f>ROUND(E323*N323,2)</f>
        <v>0</v>
      </c>
      <c r="P323" s="228">
        <v>0</v>
      </c>
      <c r="Q323" s="228">
        <f>ROUND(E323*P323,2)</f>
        <v>0</v>
      </c>
      <c r="R323" s="228"/>
      <c r="S323" s="228" t="s">
        <v>204</v>
      </c>
      <c r="T323" s="228" t="s">
        <v>135</v>
      </c>
      <c r="U323" s="228">
        <v>0</v>
      </c>
      <c r="V323" s="228">
        <f>ROUND(E323*U323,2)</f>
        <v>0</v>
      </c>
      <c r="W323" s="228"/>
      <c r="X323" s="228" t="s">
        <v>261</v>
      </c>
      <c r="Y323" s="209"/>
      <c r="Z323" s="209"/>
      <c r="AA323" s="209"/>
      <c r="AB323" s="209"/>
      <c r="AC323" s="209"/>
      <c r="AD323" s="209"/>
      <c r="AE323" s="209"/>
      <c r="AF323" s="209"/>
      <c r="AG323" s="209" t="s">
        <v>262</v>
      </c>
      <c r="AH323" s="209"/>
      <c r="AI323" s="209"/>
      <c r="AJ323" s="209"/>
      <c r="AK323" s="209"/>
      <c r="AL323" s="209"/>
      <c r="AM323" s="209"/>
      <c r="AN323" s="209"/>
      <c r="AO323" s="209"/>
      <c r="AP323" s="209"/>
      <c r="AQ323" s="209"/>
      <c r="AR323" s="209"/>
      <c r="AS323" s="209"/>
      <c r="AT323" s="209"/>
      <c r="AU323" s="209"/>
      <c r="AV323" s="209"/>
      <c r="AW323" s="209"/>
      <c r="AX323" s="209"/>
      <c r="AY323" s="209"/>
      <c r="AZ323" s="209"/>
      <c r="BA323" s="209"/>
      <c r="BB323" s="209"/>
      <c r="BC323" s="209"/>
      <c r="BD323" s="209"/>
      <c r="BE323" s="209"/>
      <c r="BF323" s="209"/>
      <c r="BG323" s="209"/>
      <c r="BH323" s="209"/>
    </row>
    <row r="324" spans="1:60" outlineLevel="1" x14ac:dyDescent="0.25">
      <c r="A324" s="247">
        <v>74</v>
      </c>
      <c r="B324" s="248" t="s">
        <v>343</v>
      </c>
      <c r="C324" s="257" t="s">
        <v>344</v>
      </c>
      <c r="D324" s="249" t="s">
        <v>207</v>
      </c>
      <c r="E324" s="250">
        <v>1</v>
      </c>
      <c r="F324" s="251"/>
      <c r="G324" s="252">
        <f>ROUND(E324*F324,2)</f>
        <v>0</v>
      </c>
      <c r="H324" s="229">
        <v>528</v>
      </c>
      <c r="I324" s="228">
        <f>ROUND(E324*H324,2)</f>
        <v>528</v>
      </c>
      <c r="J324" s="229">
        <v>0</v>
      </c>
      <c r="K324" s="228">
        <f>ROUND(E324*J324,2)</f>
        <v>0</v>
      </c>
      <c r="L324" s="228">
        <v>15</v>
      </c>
      <c r="M324" s="228">
        <f>G324*(1+L324/100)</f>
        <v>0</v>
      </c>
      <c r="N324" s="228">
        <v>2E-3</v>
      </c>
      <c r="O324" s="228">
        <f>ROUND(E324*N324,2)</f>
        <v>0</v>
      </c>
      <c r="P324" s="228">
        <v>0</v>
      </c>
      <c r="Q324" s="228">
        <f>ROUND(E324*P324,2)</f>
        <v>0</v>
      </c>
      <c r="R324" s="228"/>
      <c r="S324" s="228" t="s">
        <v>204</v>
      </c>
      <c r="T324" s="228" t="s">
        <v>135</v>
      </c>
      <c r="U324" s="228">
        <v>0</v>
      </c>
      <c r="V324" s="228">
        <f>ROUND(E324*U324,2)</f>
        <v>0</v>
      </c>
      <c r="W324" s="228"/>
      <c r="X324" s="228" t="s">
        <v>261</v>
      </c>
      <c r="Y324" s="209"/>
      <c r="Z324" s="209"/>
      <c r="AA324" s="209"/>
      <c r="AB324" s="209"/>
      <c r="AC324" s="209"/>
      <c r="AD324" s="209"/>
      <c r="AE324" s="209"/>
      <c r="AF324" s="209"/>
      <c r="AG324" s="209" t="s">
        <v>262</v>
      </c>
      <c r="AH324" s="209"/>
      <c r="AI324" s="209"/>
      <c r="AJ324" s="209"/>
      <c r="AK324" s="209"/>
      <c r="AL324" s="209"/>
      <c r="AM324" s="209"/>
      <c r="AN324" s="209"/>
      <c r="AO324" s="209"/>
      <c r="AP324" s="209"/>
      <c r="AQ324" s="209"/>
      <c r="AR324" s="209"/>
      <c r="AS324" s="209"/>
      <c r="AT324" s="209"/>
      <c r="AU324" s="209"/>
      <c r="AV324" s="209"/>
      <c r="AW324" s="209"/>
      <c r="AX324" s="209"/>
      <c r="AY324" s="209"/>
      <c r="AZ324" s="209"/>
      <c r="BA324" s="209"/>
      <c r="BB324" s="209"/>
      <c r="BC324" s="209"/>
      <c r="BD324" s="209"/>
      <c r="BE324" s="209"/>
      <c r="BF324" s="209"/>
      <c r="BG324" s="209"/>
      <c r="BH324" s="209"/>
    </row>
    <row r="325" spans="1:60" outlineLevel="1" x14ac:dyDescent="0.25">
      <c r="A325" s="247">
        <v>75</v>
      </c>
      <c r="B325" s="248" t="s">
        <v>345</v>
      </c>
      <c r="C325" s="257" t="s">
        <v>346</v>
      </c>
      <c r="D325" s="249" t="s">
        <v>302</v>
      </c>
      <c r="E325" s="250">
        <v>1</v>
      </c>
      <c r="F325" s="251"/>
      <c r="G325" s="252">
        <f>ROUND(E325*F325,2)</f>
        <v>0</v>
      </c>
      <c r="H325" s="229">
        <v>0</v>
      </c>
      <c r="I325" s="228">
        <f>ROUND(E325*H325,2)</f>
        <v>0</v>
      </c>
      <c r="J325" s="229">
        <v>256.89999999999998</v>
      </c>
      <c r="K325" s="228">
        <f>ROUND(E325*J325,2)</f>
        <v>256.89999999999998</v>
      </c>
      <c r="L325" s="228">
        <v>15</v>
      </c>
      <c r="M325" s="228">
        <f>G325*(1+L325/100)</f>
        <v>0</v>
      </c>
      <c r="N325" s="228">
        <v>0</v>
      </c>
      <c r="O325" s="228">
        <f>ROUND(E325*N325,2)</f>
        <v>0</v>
      </c>
      <c r="P325" s="228">
        <v>1.933E-2</v>
      </c>
      <c r="Q325" s="228">
        <f>ROUND(E325*P325,2)</f>
        <v>0.02</v>
      </c>
      <c r="R325" s="228"/>
      <c r="S325" s="228" t="s">
        <v>134</v>
      </c>
      <c r="T325" s="228" t="s">
        <v>135</v>
      </c>
      <c r="U325" s="228">
        <v>0</v>
      </c>
      <c r="V325" s="228">
        <f>ROUND(E325*U325,2)</f>
        <v>0</v>
      </c>
      <c r="W325" s="228"/>
      <c r="X325" s="228" t="s">
        <v>347</v>
      </c>
      <c r="Y325" s="209"/>
      <c r="Z325" s="209"/>
      <c r="AA325" s="209"/>
      <c r="AB325" s="209"/>
      <c r="AC325" s="209"/>
      <c r="AD325" s="209"/>
      <c r="AE325" s="209"/>
      <c r="AF325" s="209"/>
      <c r="AG325" s="209" t="s">
        <v>348</v>
      </c>
      <c r="AH325" s="209"/>
      <c r="AI325" s="209"/>
      <c r="AJ325" s="209"/>
      <c r="AK325" s="209"/>
      <c r="AL325" s="209"/>
      <c r="AM325" s="209"/>
      <c r="AN325" s="209"/>
      <c r="AO325" s="209"/>
      <c r="AP325" s="209"/>
      <c r="AQ325" s="209"/>
      <c r="AR325" s="209"/>
      <c r="AS325" s="209"/>
      <c r="AT325" s="209"/>
      <c r="AU325" s="209"/>
      <c r="AV325" s="209"/>
      <c r="AW325" s="209"/>
      <c r="AX325" s="209"/>
      <c r="AY325" s="209"/>
      <c r="AZ325" s="209"/>
      <c r="BA325" s="209"/>
      <c r="BB325" s="209"/>
      <c r="BC325" s="209"/>
      <c r="BD325" s="209"/>
      <c r="BE325" s="209"/>
      <c r="BF325" s="209"/>
      <c r="BG325" s="209"/>
      <c r="BH325" s="209"/>
    </row>
    <row r="326" spans="1:60" outlineLevel="1" x14ac:dyDescent="0.25">
      <c r="A326" s="247">
        <v>76</v>
      </c>
      <c r="B326" s="248" t="s">
        <v>349</v>
      </c>
      <c r="C326" s="257" t="s">
        <v>350</v>
      </c>
      <c r="D326" s="249" t="s">
        <v>0</v>
      </c>
      <c r="E326" s="250">
        <v>172.024</v>
      </c>
      <c r="F326" s="251"/>
      <c r="G326" s="252">
        <f>ROUND(E326*F326,2)</f>
        <v>0</v>
      </c>
      <c r="H326" s="229">
        <v>0</v>
      </c>
      <c r="I326" s="228">
        <f>ROUND(E326*H326,2)</f>
        <v>0</v>
      </c>
      <c r="J326" s="229">
        <v>0.3</v>
      </c>
      <c r="K326" s="228">
        <f>ROUND(E326*J326,2)</f>
        <v>51.61</v>
      </c>
      <c r="L326" s="228">
        <v>15</v>
      </c>
      <c r="M326" s="228">
        <f>G326*(1+L326/100)</f>
        <v>0</v>
      </c>
      <c r="N326" s="228">
        <v>0</v>
      </c>
      <c r="O326" s="228">
        <f>ROUND(E326*N326,2)</f>
        <v>0</v>
      </c>
      <c r="P326" s="228">
        <v>0</v>
      </c>
      <c r="Q326" s="228">
        <f>ROUND(E326*P326,2)</f>
        <v>0</v>
      </c>
      <c r="R326" s="228"/>
      <c r="S326" s="228" t="s">
        <v>134</v>
      </c>
      <c r="T326" s="228" t="s">
        <v>135</v>
      </c>
      <c r="U326" s="228">
        <v>0</v>
      </c>
      <c r="V326" s="228">
        <f>ROUND(E326*U326,2)</f>
        <v>0</v>
      </c>
      <c r="W326" s="228"/>
      <c r="X326" s="228" t="s">
        <v>245</v>
      </c>
      <c r="Y326" s="209"/>
      <c r="Z326" s="209"/>
      <c r="AA326" s="209"/>
      <c r="AB326" s="209"/>
      <c r="AC326" s="209"/>
      <c r="AD326" s="209"/>
      <c r="AE326" s="209"/>
      <c r="AF326" s="209"/>
      <c r="AG326" s="209" t="s">
        <v>246</v>
      </c>
      <c r="AH326" s="209"/>
      <c r="AI326" s="209"/>
      <c r="AJ326" s="209"/>
      <c r="AK326" s="209"/>
      <c r="AL326" s="209"/>
      <c r="AM326" s="209"/>
      <c r="AN326" s="209"/>
      <c r="AO326" s="209"/>
      <c r="AP326" s="209"/>
      <c r="AQ326" s="209"/>
      <c r="AR326" s="209"/>
      <c r="AS326" s="209"/>
      <c r="AT326" s="209"/>
      <c r="AU326" s="209"/>
      <c r="AV326" s="209"/>
      <c r="AW326" s="209"/>
      <c r="AX326" s="209"/>
      <c r="AY326" s="209"/>
      <c r="AZ326" s="209"/>
      <c r="BA326" s="209"/>
      <c r="BB326" s="209"/>
      <c r="BC326" s="209"/>
      <c r="BD326" s="209"/>
      <c r="BE326" s="209"/>
      <c r="BF326" s="209"/>
      <c r="BG326" s="209"/>
      <c r="BH326" s="209"/>
    </row>
    <row r="327" spans="1:60" x14ac:dyDescent="0.25">
      <c r="A327" s="235" t="s">
        <v>129</v>
      </c>
      <c r="B327" s="236" t="s">
        <v>77</v>
      </c>
      <c r="C327" s="254" t="s">
        <v>78</v>
      </c>
      <c r="D327" s="237"/>
      <c r="E327" s="238"/>
      <c r="F327" s="239"/>
      <c r="G327" s="240">
        <f>SUMIF(AG328:AG332,"&lt;&gt;NOR",G328:G332)</f>
        <v>0</v>
      </c>
      <c r="H327" s="234"/>
      <c r="I327" s="234">
        <f>SUM(I328:I332)</f>
        <v>615</v>
      </c>
      <c r="J327" s="234"/>
      <c r="K327" s="234">
        <f>SUM(K328:K332)</f>
        <v>507.5</v>
      </c>
      <c r="L327" s="234"/>
      <c r="M327" s="234">
        <f>SUM(M328:M332)</f>
        <v>0</v>
      </c>
      <c r="N327" s="234"/>
      <c r="O327" s="234">
        <f>SUM(O328:O332)</f>
        <v>0</v>
      </c>
      <c r="P327" s="234"/>
      <c r="Q327" s="234">
        <f>SUM(Q328:Q332)</f>
        <v>0.01</v>
      </c>
      <c r="R327" s="234"/>
      <c r="S327" s="234"/>
      <c r="T327" s="234"/>
      <c r="U327" s="234"/>
      <c r="V327" s="234">
        <f>SUM(V328:V332)</f>
        <v>1.1099999999999999</v>
      </c>
      <c r="W327" s="234"/>
      <c r="X327" s="234"/>
      <c r="AG327" t="s">
        <v>130</v>
      </c>
    </row>
    <row r="328" spans="1:60" outlineLevel="1" x14ac:dyDescent="0.25">
      <c r="A328" s="247">
        <v>77</v>
      </c>
      <c r="B328" s="248" t="s">
        <v>351</v>
      </c>
      <c r="C328" s="257" t="s">
        <v>352</v>
      </c>
      <c r="D328" s="249" t="s">
        <v>212</v>
      </c>
      <c r="E328" s="250">
        <v>0.5</v>
      </c>
      <c r="F328" s="251"/>
      <c r="G328" s="252">
        <f>ROUND(E328*F328,2)</f>
        <v>0</v>
      </c>
      <c r="H328" s="229">
        <v>0</v>
      </c>
      <c r="I328" s="228">
        <f>ROUND(E328*H328,2)</f>
        <v>0</v>
      </c>
      <c r="J328" s="229">
        <v>161</v>
      </c>
      <c r="K328" s="228">
        <f>ROUND(E328*J328,2)</f>
        <v>80.5</v>
      </c>
      <c r="L328" s="228">
        <v>15</v>
      </c>
      <c r="M328" s="228">
        <f>G328*(1+L328/100)</f>
        <v>0</v>
      </c>
      <c r="N328" s="228">
        <v>0</v>
      </c>
      <c r="O328" s="228">
        <f>ROUND(E328*N328,2)</f>
        <v>0</v>
      </c>
      <c r="P328" s="228">
        <v>0</v>
      </c>
      <c r="Q328" s="228">
        <f>ROUND(E328*P328,2)</f>
        <v>0</v>
      </c>
      <c r="R328" s="228"/>
      <c r="S328" s="228" t="s">
        <v>134</v>
      </c>
      <c r="T328" s="228" t="s">
        <v>135</v>
      </c>
      <c r="U328" s="228">
        <v>0.35</v>
      </c>
      <c r="V328" s="228">
        <f>ROUND(E328*U328,2)</f>
        <v>0.18</v>
      </c>
      <c r="W328" s="228"/>
      <c r="X328" s="228" t="s">
        <v>136</v>
      </c>
      <c r="Y328" s="209"/>
      <c r="Z328" s="209"/>
      <c r="AA328" s="209"/>
      <c r="AB328" s="209"/>
      <c r="AC328" s="209"/>
      <c r="AD328" s="209"/>
      <c r="AE328" s="209"/>
      <c r="AF328" s="209"/>
      <c r="AG328" s="209" t="s">
        <v>137</v>
      </c>
      <c r="AH328" s="209"/>
      <c r="AI328" s="209"/>
      <c r="AJ328" s="209"/>
      <c r="AK328" s="209"/>
      <c r="AL328" s="209"/>
      <c r="AM328" s="209"/>
      <c r="AN328" s="209"/>
      <c r="AO328" s="209"/>
      <c r="AP328" s="209"/>
      <c r="AQ328" s="209"/>
      <c r="AR328" s="209"/>
      <c r="AS328" s="209"/>
      <c r="AT328" s="209"/>
      <c r="AU328" s="209"/>
      <c r="AV328" s="209"/>
      <c r="AW328" s="209"/>
      <c r="AX328" s="209"/>
      <c r="AY328" s="209"/>
      <c r="AZ328" s="209"/>
      <c r="BA328" s="209"/>
      <c r="BB328" s="209"/>
      <c r="BC328" s="209"/>
      <c r="BD328" s="209"/>
      <c r="BE328" s="209"/>
      <c r="BF328" s="209"/>
      <c r="BG328" s="209"/>
      <c r="BH328" s="209"/>
    </row>
    <row r="329" spans="1:60" ht="20.399999999999999" outlineLevel="1" x14ac:dyDescent="0.25">
      <c r="A329" s="247">
        <v>78</v>
      </c>
      <c r="B329" s="248" t="s">
        <v>353</v>
      </c>
      <c r="C329" s="257" t="s">
        <v>354</v>
      </c>
      <c r="D329" s="249" t="s">
        <v>207</v>
      </c>
      <c r="E329" s="250">
        <v>1</v>
      </c>
      <c r="F329" s="251"/>
      <c r="G329" s="252">
        <f>ROUND(E329*F329,2)</f>
        <v>0</v>
      </c>
      <c r="H329" s="229">
        <v>0</v>
      </c>
      <c r="I329" s="228">
        <f>ROUND(E329*H329,2)</f>
        <v>0</v>
      </c>
      <c r="J329" s="229">
        <v>230</v>
      </c>
      <c r="K329" s="228">
        <f>ROUND(E329*J329,2)</f>
        <v>230</v>
      </c>
      <c r="L329" s="228">
        <v>15</v>
      </c>
      <c r="M329" s="228">
        <f>G329*(1+L329/100)</f>
        <v>0</v>
      </c>
      <c r="N329" s="228">
        <v>0</v>
      </c>
      <c r="O329" s="228">
        <f>ROUND(E329*N329,2)</f>
        <v>0</v>
      </c>
      <c r="P329" s="228">
        <v>0</v>
      </c>
      <c r="Q329" s="228">
        <f>ROUND(E329*P329,2)</f>
        <v>0</v>
      </c>
      <c r="R329" s="228"/>
      <c r="S329" s="228" t="s">
        <v>134</v>
      </c>
      <c r="T329" s="228" t="s">
        <v>135</v>
      </c>
      <c r="U329" s="228">
        <v>0.5</v>
      </c>
      <c r="V329" s="228">
        <f>ROUND(E329*U329,2)</f>
        <v>0.5</v>
      </c>
      <c r="W329" s="228"/>
      <c r="X329" s="228" t="s">
        <v>136</v>
      </c>
      <c r="Y329" s="209"/>
      <c r="Z329" s="209"/>
      <c r="AA329" s="209"/>
      <c r="AB329" s="209"/>
      <c r="AC329" s="209"/>
      <c r="AD329" s="209"/>
      <c r="AE329" s="209"/>
      <c r="AF329" s="209"/>
      <c r="AG329" s="209" t="s">
        <v>137</v>
      </c>
      <c r="AH329" s="209"/>
      <c r="AI329" s="209"/>
      <c r="AJ329" s="209"/>
      <c r="AK329" s="209"/>
      <c r="AL329" s="209"/>
      <c r="AM329" s="209"/>
      <c r="AN329" s="209"/>
      <c r="AO329" s="209"/>
      <c r="AP329" s="209"/>
      <c r="AQ329" s="209"/>
      <c r="AR329" s="209"/>
      <c r="AS329" s="209"/>
      <c r="AT329" s="209"/>
      <c r="AU329" s="209"/>
      <c r="AV329" s="209"/>
      <c r="AW329" s="209"/>
      <c r="AX329" s="209"/>
      <c r="AY329" s="209"/>
      <c r="AZ329" s="209"/>
      <c r="BA329" s="209"/>
      <c r="BB329" s="209"/>
      <c r="BC329" s="209"/>
      <c r="BD329" s="209"/>
      <c r="BE329" s="209"/>
      <c r="BF329" s="209"/>
      <c r="BG329" s="209"/>
      <c r="BH329" s="209"/>
    </row>
    <row r="330" spans="1:60" ht="20.399999999999999" outlineLevel="1" x14ac:dyDescent="0.25">
      <c r="A330" s="247">
        <v>79</v>
      </c>
      <c r="B330" s="248" t="s">
        <v>355</v>
      </c>
      <c r="C330" s="257" t="s">
        <v>356</v>
      </c>
      <c r="D330" s="249" t="s">
        <v>207</v>
      </c>
      <c r="E330" s="250">
        <v>1</v>
      </c>
      <c r="F330" s="251"/>
      <c r="G330" s="252">
        <f>ROUND(E330*F330,2)</f>
        <v>0</v>
      </c>
      <c r="H330" s="229">
        <v>0</v>
      </c>
      <c r="I330" s="228">
        <f>ROUND(E330*H330,2)</f>
        <v>0</v>
      </c>
      <c r="J330" s="229">
        <v>197</v>
      </c>
      <c r="K330" s="228">
        <f>ROUND(E330*J330,2)</f>
        <v>197</v>
      </c>
      <c r="L330" s="228">
        <v>15</v>
      </c>
      <c r="M330" s="228">
        <f>G330*(1+L330/100)</f>
        <v>0</v>
      </c>
      <c r="N330" s="228">
        <v>0</v>
      </c>
      <c r="O330" s="228">
        <f>ROUND(E330*N330,2)</f>
        <v>0</v>
      </c>
      <c r="P330" s="228">
        <v>1.489E-2</v>
      </c>
      <c r="Q330" s="228">
        <f>ROUND(E330*P330,2)</f>
        <v>0.01</v>
      </c>
      <c r="R330" s="228"/>
      <c r="S330" s="228" t="s">
        <v>134</v>
      </c>
      <c r="T330" s="228" t="s">
        <v>135</v>
      </c>
      <c r="U330" s="228">
        <v>0.42899999999999999</v>
      </c>
      <c r="V330" s="228">
        <f>ROUND(E330*U330,2)</f>
        <v>0.43</v>
      </c>
      <c r="W330" s="228"/>
      <c r="X330" s="228" t="s">
        <v>136</v>
      </c>
      <c r="Y330" s="209"/>
      <c r="Z330" s="209"/>
      <c r="AA330" s="209"/>
      <c r="AB330" s="209"/>
      <c r="AC330" s="209"/>
      <c r="AD330" s="209"/>
      <c r="AE330" s="209"/>
      <c r="AF330" s="209"/>
      <c r="AG330" s="209" t="s">
        <v>137</v>
      </c>
      <c r="AH330" s="209"/>
      <c r="AI330" s="209"/>
      <c r="AJ330" s="209"/>
      <c r="AK330" s="209"/>
      <c r="AL330" s="209"/>
      <c r="AM330" s="209"/>
      <c r="AN330" s="209"/>
      <c r="AO330" s="209"/>
      <c r="AP330" s="209"/>
      <c r="AQ330" s="209"/>
      <c r="AR330" s="209"/>
      <c r="AS330" s="209"/>
      <c r="AT330" s="209"/>
      <c r="AU330" s="209"/>
      <c r="AV330" s="209"/>
      <c r="AW330" s="209"/>
      <c r="AX330" s="209"/>
      <c r="AY330" s="209"/>
      <c r="AZ330" s="209"/>
      <c r="BA330" s="209"/>
      <c r="BB330" s="209"/>
      <c r="BC330" s="209"/>
      <c r="BD330" s="209"/>
      <c r="BE330" s="209"/>
      <c r="BF330" s="209"/>
      <c r="BG330" s="209"/>
      <c r="BH330" s="209"/>
    </row>
    <row r="331" spans="1:60" outlineLevel="1" x14ac:dyDescent="0.25">
      <c r="A331" s="247">
        <v>80</v>
      </c>
      <c r="B331" s="248" t="s">
        <v>357</v>
      </c>
      <c r="C331" s="257" t="s">
        <v>358</v>
      </c>
      <c r="D331" s="249" t="s">
        <v>212</v>
      </c>
      <c r="E331" s="250">
        <v>0.5</v>
      </c>
      <c r="F331" s="251"/>
      <c r="G331" s="252">
        <f>ROUND(E331*F331,2)</f>
        <v>0</v>
      </c>
      <c r="H331" s="229">
        <v>142</v>
      </c>
      <c r="I331" s="228">
        <f>ROUND(E331*H331,2)</f>
        <v>71</v>
      </c>
      <c r="J331" s="229">
        <v>0</v>
      </c>
      <c r="K331" s="228">
        <f>ROUND(E331*J331,2)</f>
        <v>0</v>
      </c>
      <c r="L331" s="228">
        <v>15</v>
      </c>
      <c r="M331" s="228">
        <f>G331*(1+L331/100)</f>
        <v>0</v>
      </c>
      <c r="N331" s="228">
        <v>4.8000000000000001E-4</v>
      </c>
      <c r="O331" s="228">
        <f>ROUND(E331*N331,2)</f>
        <v>0</v>
      </c>
      <c r="P331" s="228">
        <v>0</v>
      </c>
      <c r="Q331" s="228">
        <f>ROUND(E331*P331,2)</f>
        <v>0</v>
      </c>
      <c r="R331" s="228"/>
      <c r="S331" s="228" t="s">
        <v>204</v>
      </c>
      <c r="T331" s="228" t="s">
        <v>135</v>
      </c>
      <c r="U331" s="228">
        <v>0</v>
      </c>
      <c r="V331" s="228">
        <f>ROUND(E331*U331,2)</f>
        <v>0</v>
      </c>
      <c r="W331" s="228"/>
      <c r="X331" s="228" t="s">
        <v>261</v>
      </c>
      <c r="Y331" s="209"/>
      <c r="Z331" s="209"/>
      <c r="AA331" s="209"/>
      <c r="AB331" s="209"/>
      <c r="AC331" s="209"/>
      <c r="AD331" s="209"/>
      <c r="AE331" s="209"/>
      <c r="AF331" s="209"/>
      <c r="AG331" s="209" t="s">
        <v>262</v>
      </c>
      <c r="AH331" s="209"/>
      <c r="AI331" s="209"/>
      <c r="AJ331" s="209"/>
      <c r="AK331" s="209"/>
      <c r="AL331" s="209"/>
      <c r="AM331" s="209"/>
      <c r="AN331" s="209"/>
      <c r="AO331" s="209"/>
      <c r="AP331" s="209"/>
      <c r="AQ331" s="209"/>
      <c r="AR331" s="209"/>
      <c r="AS331" s="209"/>
      <c r="AT331" s="209"/>
      <c r="AU331" s="209"/>
      <c r="AV331" s="209"/>
      <c r="AW331" s="209"/>
      <c r="AX331" s="209"/>
      <c r="AY331" s="209"/>
      <c r="AZ331" s="209"/>
      <c r="BA331" s="209"/>
      <c r="BB331" s="209"/>
      <c r="BC331" s="209"/>
      <c r="BD331" s="209"/>
      <c r="BE331" s="209"/>
      <c r="BF331" s="209"/>
      <c r="BG331" s="209"/>
      <c r="BH331" s="209"/>
    </row>
    <row r="332" spans="1:60" ht="20.399999999999999" outlineLevel="1" x14ac:dyDescent="0.25">
      <c r="A332" s="247">
        <v>81</v>
      </c>
      <c r="B332" s="248" t="s">
        <v>359</v>
      </c>
      <c r="C332" s="257" t="s">
        <v>360</v>
      </c>
      <c r="D332" s="249" t="s">
        <v>207</v>
      </c>
      <c r="E332" s="250">
        <v>1</v>
      </c>
      <c r="F332" s="251"/>
      <c r="G332" s="252">
        <f>ROUND(E332*F332,2)</f>
        <v>0</v>
      </c>
      <c r="H332" s="229">
        <v>544</v>
      </c>
      <c r="I332" s="228">
        <f>ROUND(E332*H332,2)</f>
        <v>544</v>
      </c>
      <c r="J332" s="229">
        <v>0</v>
      </c>
      <c r="K332" s="228">
        <f>ROUND(E332*J332,2)</f>
        <v>0</v>
      </c>
      <c r="L332" s="228">
        <v>15</v>
      </c>
      <c r="M332" s="228">
        <f>G332*(1+L332/100)</f>
        <v>0</v>
      </c>
      <c r="N332" s="228">
        <v>5.9000000000000003E-4</v>
      </c>
      <c r="O332" s="228">
        <f>ROUND(E332*N332,2)</f>
        <v>0</v>
      </c>
      <c r="P332" s="228">
        <v>0</v>
      </c>
      <c r="Q332" s="228">
        <f>ROUND(E332*P332,2)</f>
        <v>0</v>
      </c>
      <c r="R332" s="228" t="s">
        <v>260</v>
      </c>
      <c r="S332" s="228" t="s">
        <v>134</v>
      </c>
      <c r="T332" s="228" t="s">
        <v>135</v>
      </c>
      <c r="U332" s="228">
        <v>0</v>
      </c>
      <c r="V332" s="228">
        <f>ROUND(E332*U332,2)</f>
        <v>0</v>
      </c>
      <c r="W332" s="228"/>
      <c r="X332" s="228" t="s">
        <v>261</v>
      </c>
      <c r="Y332" s="209"/>
      <c r="Z332" s="209"/>
      <c r="AA332" s="209"/>
      <c r="AB332" s="209"/>
      <c r="AC332" s="209"/>
      <c r="AD332" s="209"/>
      <c r="AE332" s="209"/>
      <c r="AF332" s="209"/>
      <c r="AG332" s="209" t="s">
        <v>262</v>
      </c>
      <c r="AH332" s="209"/>
      <c r="AI332" s="209"/>
      <c r="AJ332" s="209"/>
      <c r="AK332" s="209"/>
      <c r="AL332" s="209"/>
      <c r="AM332" s="209"/>
      <c r="AN332" s="209"/>
      <c r="AO332" s="209"/>
      <c r="AP332" s="209"/>
      <c r="AQ332" s="209"/>
      <c r="AR332" s="209"/>
      <c r="AS332" s="209"/>
      <c r="AT332" s="209"/>
      <c r="AU332" s="209"/>
      <c r="AV332" s="209"/>
      <c r="AW332" s="209"/>
      <c r="AX332" s="209"/>
      <c r="AY332" s="209"/>
      <c r="AZ332" s="209"/>
      <c r="BA332" s="209"/>
      <c r="BB332" s="209"/>
      <c r="BC332" s="209"/>
      <c r="BD332" s="209"/>
      <c r="BE332" s="209"/>
      <c r="BF332" s="209"/>
      <c r="BG332" s="209"/>
      <c r="BH332" s="209"/>
    </row>
    <row r="333" spans="1:60" x14ac:dyDescent="0.25">
      <c r="A333" s="235" t="s">
        <v>129</v>
      </c>
      <c r="B333" s="236" t="s">
        <v>79</v>
      </c>
      <c r="C333" s="254" t="s">
        <v>80</v>
      </c>
      <c r="D333" s="237"/>
      <c r="E333" s="238"/>
      <c r="F333" s="239"/>
      <c r="G333" s="240">
        <f>SUMIF(AG334:AG336,"&lt;&gt;NOR",G334:G336)</f>
        <v>0</v>
      </c>
      <c r="H333" s="234"/>
      <c r="I333" s="234">
        <f>SUM(I334:I336)</f>
        <v>105</v>
      </c>
      <c r="J333" s="234"/>
      <c r="K333" s="234">
        <f>SUM(K334:K336)</f>
        <v>4402.96</v>
      </c>
      <c r="L333" s="234"/>
      <c r="M333" s="234">
        <f>SUM(M334:M336)</f>
        <v>0</v>
      </c>
      <c r="N333" s="234"/>
      <c r="O333" s="234">
        <f>SUM(O334:O336)</f>
        <v>0</v>
      </c>
      <c r="P333" s="234"/>
      <c r="Q333" s="234">
        <f>SUM(Q334:Q336)</f>
        <v>0.02</v>
      </c>
      <c r="R333" s="234"/>
      <c r="S333" s="234"/>
      <c r="T333" s="234"/>
      <c r="U333" s="234"/>
      <c r="V333" s="234">
        <f>SUM(V334:V336)</f>
        <v>1.19</v>
      </c>
      <c r="W333" s="234"/>
      <c r="X333" s="234"/>
      <c r="AG333" t="s">
        <v>130</v>
      </c>
    </row>
    <row r="334" spans="1:60" outlineLevel="1" x14ac:dyDescent="0.25">
      <c r="A334" s="247">
        <v>82</v>
      </c>
      <c r="B334" s="248" t="s">
        <v>361</v>
      </c>
      <c r="C334" s="257" t="s">
        <v>362</v>
      </c>
      <c r="D334" s="249" t="s">
        <v>207</v>
      </c>
      <c r="E334" s="250">
        <v>5</v>
      </c>
      <c r="F334" s="251"/>
      <c r="G334" s="252">
        <f>ROUND(E334*F334,2)</f>
        <v>0</v>
      </c>
      <c r="H334" s="229">
        <v>21</v>
      </c>
      <c r="I334" s="228">
        <f>ROUND(E334*H334,2)</f>
        <v>105</v>
      </c>
      <c r="J334" s="229">
        <v>77</v>
      </c>
      <c r="K334" s="228">
        <f>ROUND(E334*J334,2)</f>
        <v>385</v>
      </c>
      <c r="L334" s="228">
        <v>15</v>
      </c>
      <c r="M334" s="228">
        <f>G334*(1+L334/100)</f>
        <v>0</v>
      </c>
      <c r="N334" s="228">
        <v>9.0000000000000006E-5</v>
      </c>
      <c r="O334" s="228">
        <f>ROUND(E334*N334,2)</f>
        <v>0</v>
      </c>
      <c r="P334" s="228">
        <v>4.4999999999999999E-4</v>
      </c>
      <c r="Q334" s="228">
        <f>ROUND(E334*P334,2)</f>
        <v>0</v>
      </c>
      <c r="R334" s="228"/>
      <c r="S334" s="228" t="s">
        <v>134</v>
      </c>
      <c r="T334" s="228" t="s">
        <v>135</v>
      </c>
      <c r="U334" s="228">
        <v>0.16600000000000001</v>
      </c>
      <c r="V334" s="228">
        <f>ROUND(E334*U334,2)</f>
        <v>0.83</v>
      </c>
      <c r="W334" s="228"/>
      <c r="X334" s="228" t="s">
        <v>136</v>
      </c>
      <c r="Y334" s="209"/>
      <c r="Z334" s="209"/>
      <c r="AA334" s="209"/>
      <c r="AB334" s="209"/>
      <c r="AC334" s="209"/>
      <c r="AD334" s="209"/>
      <c r="AE334" s="209"/>
      <c r="AF334" s="209"/>
      <c r="AG334" s="209" t="s">
        <v>137</v>
      </c>
      <c r="AH334" s="209"/>
      <c r="AI334" s="209"/>
      <c r="AJ334" s="209"/>
      <c r="AK334" s="209"/>
      <c r="AL334" s="209"/>
      <c r="AM334" s="209"/>
      <c r="AN334" s="209"/>
      <c r="AO334" s="209"/>
      <c r="AP334" s="209"/>
      <c r="AQ334" s="209"/>
      <c r="AR334" s="209"/>
      <c r="AS334" s="209"/>
      <c r="AT334" s="209"/>
      <c r="AU334" s="209"/>
      <c r="AV334" s="209"/>
      <c r="AW334" s="209"/>
      <c r="AX334" s="209"/>
      <c r="AY334" s="209"/>
      <c r="AZ334" s="209"/>
      <c r="BA334" s="209"/>
      <c r="BB334" s="209"/>
      <c r="BC334" s="209"/>
      <c r="BD334" s="209"/>
      <c r="BE334" s="209"/>
      <c r="BF334" s="209"/>
      <c r="BG334" s="209"/>
      <c r="BH334" s="209"/>
    </row>
    <row r="335" spans="1:60" ht="20.399999999999999" outlineLevel="1" x14ac:dyDescent="0.25">
      <c r="A335" s="247">
        <v>83</v>
      </c>
      <c r="B335" s="248" t="s">
        <v>363</v>
      </c>
      <c r="C335" s="257" t="s">
        <v>364</v>
      </c>
      <c r="D335" s="249" t="s">
        <v>207</v>
      </c>
      <c r="E335" s="250">
        <v>5</v>
      </c>
      <c r="F335" s="251"/>
      <c r="G335" s="252">
        <f>ROUND(E335*F335,2)</f>
        <v>0</v>
      </c>
      <c r="H335" s="229">
        <v>0</v>
      </c>
      <c r="I335" s="228">
        <f>ROUND(E335*H335,2)</f>
        <v>0</v>
      </c>
      <c r="J335" s="229">
        <v>800</v>
      </c>
      <c r="K335" s="228">
        <f>ROUND(E335*J335,2)</f>
        <v>4000</v>
      </c>
      <c r="L335" s="228">
        <v>15</v>
      </c>
      <c r="M335" s="228">
        <f>G335*(1+L335/100)</f>
        <v>0</v>
      </c>
      <c r="N335" s="228">
        <v>0</v>
      </c>
      <c r="O335" s="228">
        <f>ROUND(E335*N335,2)</f>
        <v>0</v>
      </c>
      <c r="P335" s="228">
        <v>4.9100000000000003E-3</v>
      </c>
      <c r="Q335" s="228">
        <f>ROUND(E335*P335,2)</f>
        <v>0.02</v>
      </c>
      <c r="R335" s="228"/>
      <c r="S335" s="228" t="s">
        <v>204</v>
      </c>
      <c r="T335" s="228" t="s">
        <v>135</v>
      </c>
      <c r="U335" s="228">
        <v>7.1999999999999995E-2</v>
      </c>
      <c r="V335" s="228">
        <f>ROUND(E335*U335,2)</f>
        <v>0.36</v>
      </c>
      <c r="W335" s="228"/>
      <c r="X335" s="228" t="s">
        <v>136</v>
      </c>
      <c r="Y335" s="209"/>
      <c r="Z335" s="209"/>
      <c r="AA335" s="209"/>
      <c r="AB335" s="209"/>
      <c r="AC335" s="209"/>
      <c r="AD335" s="209"/>
      <c r="AE335" s="209"/>
      <c r="AF335" s="209"/>
      <c r="AG335" s="209" t="s">
        <v>137</v>
      </c>
      <c r="AH335" s="209"/>
      <c r="AI335" s="209"/>
      <c r="AJ335" s="209"/>
      <c r="AK335" s="209"/>
      <c r="AL335" s="209"/>
      <c r="AM335" s="209"/>
      <c r="AN335" s="209"/>
      <c r="AO335" s="209"/>
      <c r="AP335" s="209"/>
      <c r="AQ335" s="209"/>
      <c r="AR335" s="209"/>
      <c r="AS335" s="209"/>
      <c r="AT335" s="209"/>
      <c r="AU335" s="209"/>
      <c r="AV335" s="209"/>
      <c r="AW335" s="209"/>
      <c r="AX335" s="209"/>
      <c r="AY335" s="209"/>
      <c r="AZ335" s="209"/>
      <c r="BA335" s="209"/>
      <c r="BB335" s="209"/>
      <c r="BC335" s="209"/>
      <c r="BD335" s="209"/>
      <c r="BE335" s="209"/>
      <c r="BF335" s="209"/>
      <c r="BG335" s="209"/>
      <c r="BH335" s="209"/>
    </row>
    <row r="336" spans="1:60" outlineLevel="1" x14ac:dyDescent="0.25">
      <c r="A336" s="247">
        <v>84</v>
      </c>
      <c r="B336" s="248" t="s">
        <v>365</v>
      </c>
      <c r="C336" s="257" t="s">
        <v>366</v>
      </c>
      <c r="D336" s="249" t="s">
        <v>0</v>
      </c>
      <c r="E336" s="250">
        <v>44.9</v>
      </c>
      <c r="F336" s="251"/>
      <c r="G336" s="252">
        <f>ROUND(E336*F336,2)</f>
        <v>0</v>
      </c>
      <c r="H336" s="229">
        <v>0</v>
      </c>
      <c r="I336" s="228">
        <f>ROUND(E336*H336,2)</f>
        <v>0</v>
      </c>
      <c r="J336" s="229">
        <v>0.4</v>
      </c>
      <c r="K336" s="228">
        <f>ROUND(E336*J336,2)</f>
        <v>17.96</v>
      </c>
      <c r="L336" s="228">
        <v>15</v>
      </c>
      <c r="M336" s="228">
        <f>G336*(1+L336/100)</f>
        <v>0</v>
      </c>
      <c r="N336" s="228">
        <v>0</v>
      </c>
      <c r="O336" s="228">
        <f>ROUND(E336*N336,2)</f>
        <v>0</v>
      </c>
      <c r="P336" s="228">
        <v>0</v>
      </c>
      <c r="Q336" s="228">
        <f>ROUND(E336*P336,2)</f>
        <v>0</v>
      </c>
      <c r="R336" s="228"/>
      <c r="S336" s="228" t="s">
        <v>134</v>
      </c>
      <c r="T336" s="228" t="s">
        <v>135</v>
      </c>
      <c r="U336" s="228">
        <v>0</v>
      </c>
      <c r="V336" s="228">
        <f>ROUND(E336*U336,2)</f>
        <v>0</v>
      </c>
      <c r="W336" s="228"/>
      <c r="X336" s="228" t="s">
        <v>245</v>
      </c>
      <c r="Y336" s="209"/>
      <c r="Z336" s="209"/>
      <c r="AA336" s="209"/>
      <c r="AB336" s="209"/>
      <c r="AC336" s="209"/>
      <c r="AD336" s="209"/>
      <c r="AE336" s="209"/>
      <c r="AF336" s="209"/>
      <c r="AG336" s="209" t="s">
        <v>246</v>
      </c>
      <c r="AH336" s="209"/>
      <c r="AI336" s="209"/>
      <c r="AJ336" s="209"/>
      <c r="AK336" s="209"/>
      <c r="AL336" s="209"/>
      <c r="AM336" s="209"/>
      <c r="AN336" s="209"/>
      <c r="AO336" s="209"/>
      <c r="AP336" s="209"/>
      <c r="AQ336" s="209"/>
      <c r="AR336" s="209"/>
      <c r="AS336" s="209"/>
      <c r="AT336" s="209"/>
      <c r="AU336" s="209"/>
      <c r="AV336" s="209"/>
      <c r="AW336" s="209"/>
      <c r="AX336" s="209"/>
      <c r="AY336" s="209"/>
      <c r="AZ336" s="209"/>
      <c r="BA336" s="209"/>
      <c r="BB336" s="209"/>
      <c r="BC336" s="209"/>
      <c r="BD336" s="209"/>
      <c r="BE336" s="209"/>
      <c r="BF336" s="209"/>
      <c r="BG336" s="209"/>
      <c r="BH336" s="209"/>
    </row>
    <row r="337" spans="1:60" x14ac:dyDescent="0.25">
      <c r="A337" s="235" t="s">
        <v>129</v>
      </c>
      <c r="B337" s="236" t="s">
        <v>81</v>
      </c>
      <c r="C337" s="254" t="s">
        <v>82</v>
      </c>
      <c r="D337" s="237"/>
      <c r="E337" s="238"/>
      <c r="F337" s="239"/>
      <c r="G337" s="240">
        <f>SUMIF(AG338:AG343,"&lt;&gt;NOR",G338:G343)</f>
        <v>0</v>
      </c>
      <c r="H337" s="234"/>
      <c r="I337" s="234">
        <f>SUM(I338:I343)</f>
        <v>716.55</v>
      </c>
      <c r="J337" s="234"/>
      <c r="K337" s="234">
        <f>SUM(K338:K343)</f>
        <v>5897.75</v>
      </c>
      <c r="L337" s="234"/>
      <c r="M337" s="234">
        <f>SUM(M338:M343)</f>
        <v>0</v>
      </c>
      <c r="N337" s="234"/>
      <c r="O337" s="234">
        <f>SUM(O338:O343)</f>
        <v>0.08</v>
      </c>
      <c r="P337" s="234"/>
      <c r="Q337" s="234">
        <f>SUM(Q338:Q343)</f>
        <v>0.05</v>
      </c>
      <c r="R337" s="234"/>
      <c r="S337" s="234"/>
      <c r="T337" s="234"/>
      <c r="U337" s="234"/>
      <c r="V337" s="234">
        <f>SUM(V338:V343)</f>
        <v>2.8699999999999997</v>
      </c>
      <c r="W337" s="234"/>
      <c r="X337" s="234"/>
      <c r="AG337" t="s">
        <v>130</v>
      </c>
    </row>
    <row r="338" spans="1:60" outlineLevel="1" x14ac:dyDescent="0.25">
      <c r="A338" s="247">
        <v>85</v>
      </c>
      <c r="B338" s="248" t="s">
        <v>367</v>
      </c>
      <c r="C338" s="257" t="s">
        <v>368</v>
      </c>
      <c r="D338" s="249" t="s">
        <v>369</v>
      </c>
      <c r="E338" s="250">
        <v>5</v>
      </c>
      <c r="F338" s="251"/>
      <c r="G338" s="252">
        <f>ROUND(E338*F338,2)</f>
        <v>0</v>
      </c>
      <c r="H338" s="229">
        <v>5.01</v>
      </c>
      <c r="I338" s="228">
        <f>ROUND(E338*H338,2)</f>
        <v>25.05</v>
      </c>
      <c r="J338" s="229">
        <v>234.99</v>
      </c>
      <c r="K338" s="228">
        <f>ROUND(E338*J338,2)</f>
        <v>1174.95</v>
      </c>
      <c r="L338" s="228">
        <v>15</v>
      </c>
      <c r="M338" s="228">
        <f>G338*(1+L338/100)</f>
        <v>0</v>
      </c>
      <c r="N338" s="228">
        <v>0</v>
      </c>
      <c r="O338" s="228">
        <f>ROUND(E338*N338,2)</f>
        <v>0</v>
      </c>
      <c r="P338" s="228">
        <v>0</v>
      </c>
      <c r="Q338" s="228">
        <f>ROUND(E338*P338,2)</f>
        <v>0</v>
      </c>
      <c r="R338" s="228"/>
      <c r="S338" s="228" t="s">
        <v>134</v>
      </c>
      <c r="T338" s="228" t="s">
        <v>135</v>
      </c>
      <c r="U338" s="228">
        <v>0.113</v>
      </c>
      <c r="V338" s="228">
        <f>ROUND(E338*U338,2)</f>
        <v>0.56999999999999995</v>
      </c>
      <c r="W338" s="228"/>
      <c r="X338" s="228" t="s">
        <v>136</v>
      </c>
      <c r="Y338" s="209"/>
      <c r="Z338" s="209"/>
      <c r="AA338" s="209"/>
      <c r="AB338" s="209"/>
      <c r="AC338" s="209"/>
      <c r="AD338" s="209"/>
      <c r="AE338" s="209"/>
      <c r="AF338" s="209"/>
      <c r="AG338" s="209" t="s">
        <v>137</v>
      </c>
      <c r="AH338" s="209"/>
      <c r="AI338" s="209"/>
      <c r="AJ338" s="209"/>
      <c r="AK338" s="209"/>
      <c r="AL338" s="209"/>
      <c r="AM338" s="209"/>
      <c r="AN338" s="209"/>
      <c r="AO338" s="209"/>
      <c r="AP338" s="209"/>
      <c r="AQ338" s="209"/>
      <c r="AR338" s="209"/>
      <c r="AS338" s="209"/>
      <c r="AT338" s="209"/>
      <c r="AU338" s="209"/>
      <c r="AV338" s="209"/>
      <c r="AW338" s="209"/>
      <c r="AX338" s="209"/>
      <c r="AY338" s="209"/>
      <c r="AZ338" s="209"/>
      <c r="BA338" s="209"/>
      <c r="BB338" s="209"/>
      <c r="BC338" s="209"/>
      <c r="BD338" s="209"/>
      <c r="BE338" s="209"/>
      <c r="BF338" s="209"/>
      <c r="BG338" s="209"/>
      <c r="BH338" s="209"/>
    </row>
    <row r="339" spans="1:60" outlineLevel="1" x14ac:dyDescent="0.25">
      <c r="A339" s="247">
        <v>86</v>
      </c>
      <c r="B339" s="248" t="s">
        <v>370</v>
      </c>
      <c r="C339" s="257" t="s">
        <v>371</v>
      </c>
      <c r="D339" s="249" t="s">
        <v>369</v>
      </c>
      <c r="E339" s="250">
        <v>5</v>
      </c>
      <c r="F339" s="251"/>
      <c r="G339" s="252">
        <f>ROUND(E339*F339,2)</f>
        <v>0</v>
      </c>
      <c r="H339" s="229">
        <v>138.30000000000001</v>
      </c>
      <c r="I339" s="228">
        <f>ROUND(E339*H339,2)</f>
        <v>691.5</v>
      </c>
      <c r="J339" s="229">
        <v>192.3</v>
      </c>
      <c r="K339" s="228">
        <f>ROUND(E339*J339,2)</f>
        <v>961.5</v>
      </c>
      <c r="L339" s="228">
        <v>15</v>
      </c>
      <c r="M339" s="228">
        <f>G339*(1+L339/100)</f>
        <v>0</v>
      </c>
      <c r="N339" s="228">
        <v>1.6320000000000001E-2</v>
      </c>
      <c r="O339" s="228">
        <f>ROUND(E339*N339,2)</f>
        <v>0.08</v>
      </c>
      <c r="P339" s="228">
        <v>0</v>
      </c>
      <c r="Q339" s="228">
        <f>ROUND(E339*P339,2)</f>
        <v>0</v>
      </c>
      <c r="R339" s="228"/>
      <c r="S339" s="228" t="s">
        <v>134</v>
      </c>
      <c r="T339" s="228" t="s">
        <v>135</v>
      </c>
      <c r="U339" s="228">
        <v>0.36199999999999999</v>
      </c>
      <c r="V339" s="228">
        <f>ROUND(E339*U339,2)</f>
        <v>1.81</v>
      </c>
      <c r="W339" s="228"/>
      <c r="X339" s="228" t="s">
        <v>136</v>
      </c>
      <c r="Y339" s="209"/>
      <c r="Z339" s="209"/>
      <c r="AA339" s="209"/>
      <c r="AB339" s="209"/>
      <c r="AC339" s="209"/>
      <c r="AD339" s="209"/>
      <c r="AE339" s="209"/>
      <c r="AF339" s="209"/>
      <c r="AG339" s="209" t="s">
        <v>137</v>
      </c>
      <c r="AH339" s="209"/>
      <c r="AI339" s="209"/>
      <c r="AJ339" s="209"/>
      <c r="AK339" s="209"/>
      <c r="AL339" s="209"/>
      <c r="AM339" s="209"/>
      <c r="AN339" s="209"/>
      <c r="AO339" s="209"/>
      <c r="AP339" s="209"/>
      <c r="AQ339" s="209"/>
      <c r="AR339" s="209"/>
      <c r="AS339" s="209"/>
      <c r="AT339" s="209"/>
      <c r="AU339" s="209"/>
      <c r="AV339" s="209"/>
      <c r="AW339" s="209"/>
      <c r="AX339" s="209"/>
      <c r="AY339" s="209"/>
      <c r="AZ339" s="209"/>
      <c r="BA339" s="209"/>
      <c r="BB339" s="209"/>
      <c r="BC339" s="209"/>
      <c r="BD339" s="209"/>
      <c r="BE339" s="209"/>
      <c r="BF339" s="209"/>
      <c r="BG339" s="209"/>
      <c r="BH339" s="209"/>
    </row>
    <row r="340" spans="1:60" outlineLevel="1" x14ac:dyDescent="0.25">
      <c r="A340" s="247">
        <v>87</v>
      </c>
      <c r="B340" s="248" t="s">
        <v>372</v>
      </c>
      <c r="C340" s="257" t="s">
        <v>373</v>
      </c>
      <c r="D340" s="249" t="s">
        <v>369</v>
      </c>
      <c r="E340" s="250">
        <v>5</v>
      </c>
      <c r="F340" s="251"/>
      <c r="G340" s="252">
        <f>ROUND(E340*F340,2)</f>
        <v>0</v>
      </c>
      <c r="H340" s="229">
        <v>0</v>
      </c>
      <c r="I340" s="228">
        <f>ROUND(E340*H340,2)</f>
        <v>0</v>
      </c>
      <c r="J340" s="229">
        <v>110</v>
      </c>
      <c r="K340" s="228">
        <f>ROUND(E340*J340,2)</f>
        <v>550</v>
      </c>
      <c r="L340" s="228">
        <v>15</v>
      </c>
      <c r="M340" s="228">
        <f>G340*(1+L340/100)</f>
        <v>0</v>
      </c>
      <c r="N340" s="228">
        <v>0</v>
      </c>
      <c r="O340" s="228">
        <f>ROUND(E340*N340,2)</f>
        <v>0</v>
      </c>
      <c r="P340" s="228">
        <v>1.057E-2</v>
      </c>
      <c r="Q340" s="228">
        <f>ROUND(E340*P340,2)</f>
        <v>0.05</v>
      </c>
      <c r="R340" s="228"/>
      <c r="S340" s="228" t="s">
        <v>134</v>
      </c>
      <c r="T340" s="228" t="s">
        <v>135</v>
      </c>
      <c r="U340" s="228">
        <v>8.2000000000000003E-2</v>
      </c>
      <c r="V340" s="228">
        <f>ROUND(E340*U340,2)</f>
        <v>0.41</v>
      </c>
      <c r="W340" s="228"/>
      <c r="X340" s="228" t="s">
        <v>136</v>
      </c>
      <c r="Y340" s="209"/>
      <c r="Z340" s="209"/>
      <c r="AA340" s="209"/>
      <c r="AB340" s="209"/>
      <c r="AC340" s="209"/>
      <c r="AD340" s="209"/>
      <c r="AE340" s="209"/>
      <c r="AF340" s="209"/>
      <c r="AG340" s="209" t="s">
        <v>137</v>
      </c>
      <c r="AH340" s="209"/>
      <c r="AI340" s="209"/>
      <c r="AJ340" s="209"/>
      <c r="AK340" s="209"/>
      <c r="AL340" s="209"/>
      <c r="AM340" s="209"/>
      <c r="AN340" s="209"/>
      <c r="AO340" s="209"/>
      <c r="AP340" s="209"/>
      <c r="AQ340" s="209"/>
      <c r="AR340" s="209"/>
      <c r="AS340" s="209"/>
      <c r="AT340" s="209"/>
      <c r="AU340" s="209"/>
      <c r="AV340" s="209"/>
      <c r="AW340" s="209"/>
      <c r="AX340" s="209"/>
      <c r="AY340" s="209"/>
      <c r="AZ340" s="209"/>
      <c r="BA340" s="209"/>
      <c r="BB340" s="209"/>
      <c r="BC340" s="209"/>
      <c r="BD340" s="209"/>
      <c r="BE340" s="209"/>
      <c r="BF340" s="209"/>
      <c r="BG340" s="209"/>
      <c r="BH340" s="209"/>
    </row>
    <row r="341" spans="1:60" outlineLevel="1" x14ac:dyDescent="0.25">
      <c r="A341" s="247">
        <v>88</v>
      </c>
      <c r="B341" s="248" t="s">
        <v>374</v>
      </c>
      <c r="C341" s="257" t="s">
        <v>375</v>
      </c>
      <c r="D341" s="249" t="s">
        <v>268</v>
      </c>
      <c r="E341" s="250">
        <v>1</v>
      </c>
      <c r="F341" s="251"/>
      <c r="G341" s="252">
        <f>ROUND(E341*F341,2)</f>
        <v>0</v>
      </c>
      <c r="H341" s="229">
        <v>0</v>
      </c>
      <c r="I341" s="228">
        <f>ROUND(E341*H341,2)</f>
        <v>0</v>
      </c>
      <c r="J341" s="229">
        <v>2000</v>
      </c>
      <c r="K341" s="228">
        <f>ROUND(E341*J341,2)</f>
        <v>2000</v>
      </c>
      <c r="L341" s="228">
        <v>15</v>
      </c>
      <c r="M341" s="228">
        <f>G341*(1+L341/100)</f>
        <v>0</v>
      </c>
      <c r="N341" s="228">
        <v>0</v>
      </c>
      <c r="O341" s="228">
        <f>ROUND(E341*N341,2)</f>
        <v>0</v>
      </c>
      <c r="P341" s="228">
        <v>0</v>
      </c>
      <c r="Q341" s="228">
        <f>ROUND(E341*P341,2)</f>
        <v>0</v>
      </c>
      <c r="R341" s="228"/>
      <c r="S341" s="228" t="s">
        <v>134</v>
      </c>
      <c r="T341" s="228" t="s">
        <v>135</v>
      </c>
      <c r="U341" s="228">
        <v>3.1E-2</v>
      </c>
      <c r="V341" s="228">
        <f>ROUND(E341*U341,2)</f>
        <v>0.03</v>
      </c>
      <c r="W341" s="228"/>
      <c r="X341" s="228" t="s">
        <v>136</v>
      </c>
      <c r="Y341" s="209"/>
      <c r="Z341" s="209"/>
      <c r="AA341" s="209"/>
      <c r="AB341" s="209"/>
      <c r="AC341" s="209"/>
      <c r="AD341" s="209"/>
      <c r="AE341" s="209"/>
      <c r="AF341" s="209"/>
      <c r="AG341" s="209" t="s">
        <v>137</v>
      </c>
      <c r="AH341" s="209"/>
      <c r="AI341" s="209"/>
      <c r="AJ341" s="209"/>
      <c r="AK341" s="209"/>
      <c r="AL341" s="209"/>
      <c r="AM341" s="209"/>
      <c r="AN341" s="209"/>
      <c r="AO341" s="209"/>
      <c r="AP341" s="209"/>
      <c r="AQ341" s="209"/>
      <c r="AR341" s="209"/>
      <c r="AS341" s="209"/>
      <c r="AT341" s="209"/>
      <c r="AU341" s="209"/>
      <c r="AV341" s="209"/>
      <c r="AW341" s="209"/>
      <c r="AX341" s="209"/>
      <c r="AY341" s="209"/>
      <c r="AZ341" s="209"/>
      <c r="BA341" s="209"/>
      <c r="BB341" s="209"/>
      <c r="BC341" s="209"/>
      <c r="BD341" s="209"/>
      <c r="BE341" s="209"/>
      <c r="BF341" s="209"/>
      <c r="BG341" s="209"/>
      <c r="BH341" s="209"/>
    </row>
    <row r="342" spans="1:60" outlineLevel="1" x14ac:dyDescent="0.25">
      <c r="A342" s="247">
        <v>89</v>
      </c>
      <c r="B342" s="248" t="s">
        <v>376</v>
      </c>
      <c r="C342" s="257" t="s">
        <v>377</v>
      </c>
      <c r="D342" s="249" t="s">
        <v>268</v>
      </c>
      <c r="E342" s="250">
        <v>1</v>
      </c>
      <c r="F342" s="251"/>
      <c r="G342" s="252">
        <f>ROUND(E342*F342,2)</f>
        <v>0</v>
      </c>
      <c r="H342" s="229">
        <v>0</v>
      </c>
      <c r="I342" s="228">
        <f>ROUND(E342*H342,2)</f>
        <v>0</v>
      </c>
      <c r="J342" s="229">
        <v>1000</v>
      </c>
      <c r="K342" s="228">
        <f>ROUND(E342*J342,2)</f>
        <v>1000</v>
      </c>
      <c r="L342" s="228">
        <v>15</v>
      </c>
      <c r="M342" s="228">
        <f>G342*(1+L342/100)</f>
        <v>0</v>
      </c>
      <c r="N342" s="228">
        <v>0</v>
      </c>
      <c r="O342" s="228">
        <f>ROUND(E342*N342,2)</f>
        <v>0</v>
      </c>
      <c r="P342" s="228">
        <v>0</v>
      </c>
      <c r="Q342" s="228">
        <f>ROUND(E342*P342,2)</f>
        <v>0</v>
      </c>
      <c r="R342" s="228"/>
      <c r="S342" s="228" t="s">
        <v>134</v>
      </c>
      <c r="T342" s="228" t="s">
        <v>135</v>
      </c>
      <c r="U342" s="228">
        <v>5.1999999999999998E-2</v>
      </c>
      <c r="V342" s="228">
        <f>ROUND(E342*U342,2)</f>
        <v>0.05</v>
      </c>
      <c r="W342" s="228"/>
      <c r="X342" s="228" t="s">
        <v>136</v>
      </c>
      <c r="Y342" s="209"/>
      <c r="Z342" s="209"/>
      <c r="AA342" s="209"/>
      <c r="AB342" s="209"/>
      <c r="AC342" s="209"/>
      <c r="AD342" s="209"/>
      <c r="AE342" s="209"/>
      <c r="AF342" s="209"/>
      <c r="AG342" s="209" t="s">
        <v>137</v>
      </c>
      <c r="AH342" s="209"/>
      <c r="AI342" s="209"/>
      <c r="AJ342" s="209"/>
      <c r="AK342" s="209"/>
      <c r="AL342" s="209"/>
      <c r="AM342" s="209"/>
      <c r="AN342" s="209"/>
      <c r="AO342" s="209"/>
      <c r="AP342" s="209"/>
      <c r="AQ342" s="209"/>
      <c r="AR342" s="209"/>
      <c r="AS342" s="209"/>
      <c r="AT342" s="209"/>
      <c r="AU342" s="209"/>
      <c r="AV342" s="209"/>
      <c r="AW342" s="209"/>
      <c r="AX342" s="209"/>
      <c r="AY342" s="209"/>
      <c r="AZ342" s="209"/>
      <c r="BA342" s="209"/>
      <c r="BB342" s="209"/>
      <c r="BC342" s="209"/>
      <c r="BD342" s="209"/>
      <c r="BE342" s="209"/>
      <c r="BF342" s="209"/>
      <c r="BG342" s="209"/>
      <c r="BH342" s="209"/>
    </row>
    <row r="343" spans="1:60" outlineLevel="1" x14ac:dyDescent="0.25">
      <c r="A343" s="247">
        <v>90</v>
      </c>
      <c r="B343" s="248" t="s">
        <v>378</v>
      </c>
      <c r="C343" s="257" t="s">
        <v>379</v>
      </c>
      <c r="D343" s="249" t="s">
        <v>0</v>
      </c>
      <c r="E343" s="250">
        <v>64.03</v>
      </c>
      <c r="F343" s="251"/>
      <c r="G343" s="252">
        <f>ROUND(E343*F343,2)</f>
        <v>0</v>
      </c>
      <c r="H343" s="229">
        <v>0</v>
      </c>
      <c r="I343" s="228">
        <f>ROUND(E343*H343,2)</f>
        <v>0</v>
      </c>
      <c r="J343" s="229">
        <v>3.3</v>
      </c>
      <c r="K343" s="228">
        <f>ROUND(E343*J343,2)</f>
        <v>211.3</v>
      </c>
      <c r="L343" s="228">
        <v>15</v>
      </c>
      <c r="M343" s="228">
        <f>G343*(1+L343/100)</f>
        <v>0</v>
      </c>
      <c r="N343" s="228">
        <v>0</v>
      </c>
      <c r="O343" s="228">
        <f>ROUND(E343*N343,2)</f>
        <v>0</v>
      </c>
      <c r="P343" s="228">
        <v>0</v>
      </c>
      <c r="Q343" s="228">
        <f>ROUND(E343*P343,2)</f>
        <v>0</v>
      </c>
      <c r="R343" s="228"/>
      <c r="S343" s="228" t="s">
        <v>134</v>
      </c>
      <c r="T343" s="228" t="s">
        <v>135</v>
      </c>
      <c r="U343" s="228">
        <v>0</v>
      </c>
      <c r="V343" s="228">
        <f>ROUND(E343*U343,2)</f>
        <v>0</v>
      </c>
      <c r="W343" s="228"/>
      <c r="X343" s="228" t="s">
        <v>245</v>
      </c>
      <c r="Y343" s="209"/>
      <c r="Z343" s="209"/>
      <c r="AA343" s="209"/>
      <c r="AB343" s="209"/>
      <c r="AC343" s="209"/>
      <c r="AD343" s="209"/>
      <c r="AE343" s="209"/>
      <c r="AF343" s="209"/>
      <c r="AG343" s="209" t="s">
        <v>246</v>
      </c>
      <c r="AH343" s="209"/>
      <c r="AI343" s="209"/>
      <c r="AJ343" s="209"/>
      <c r="AK343" s="209"/>
      <c r="AL343" s="209"/>
      <c r="AM343" s="209"/>
      <c r="AN343" s="209"/>
      <c r="AO343" s="209"/>
      <c r="AP343" s="209"/>
      <c r="AQ343" s="209"/>
      <c r="AR343" s="209"/>
      <c r="AS343" s="209"/>
      <c r="AT343" s="209"/>
      <c r="AU343" s="209"/>
      <c r="AV343" s="209"/>
      <c r="AW343" s="209"/>
      <c r="AX343" s="209"/>
      <c r="AY343" s="209"/>
      <c r="AZ343" s="209"/>
      <c r="BA343" s="209"/>
      <c r="BB343" s="209"/>
      <c r="BC343" s="209"/>
      <c r="BD343" s="209"/>
      <c r="BE343" s="209"/>
      <c r="BF343" s="209"/>
      <c r="BG343" s="209"/>
      <c r="BH343" s="209"/>
    </row>
    <row r="344" spans="1:60" x14ac:dyDescent="0.25">
      <c r="A344" s="235" t="s">
        <v>129</v>
      </c>
      <c r="B344" s="236" t="s">
        <v>83</v>
      </c>
      <c r="C344" s="254" t="s">
        <v>84</v>
      </c>
      <c r="D344" s="237"/>
      <c r="E344" s="238"/>
      <c r="F344" s="239"/>
      <c r="G344" s="240">
        <f>SUMIF(AG345:AG370,"&lt;&gt;NOR",G345:G370)</f>
        <v>0</v>
      </c>
      <c r="H344" s="234"/>
      <c r="I344" s="234">
        <f>SUM(I345:I370)</f>
        <v>34394.21</v>
      </c>
      <c r="J344" s="234"/>
      <c r="K344" s="234">
        <f>SUM(K345:K370)</f>
        <v>74667.11</v>
      </c>
      <c r="L344" s="234"/>
      <c r="M344" s="234">
        <f>SUM(M345:M370)</f>
        <v>0</v>
      </c>
      <c r="N344" s="234"/>
      <c r="O344" s="234">
        <f>SUM(O345:O370)</f>
        <v>0.11</v>
      </c>
      <c r="P344" s="234"/>
      <c r="Q344" s="234">
        <f>SUM(Q345:Q370)</f>
        <v>0</v>
      </c>
      <c r="R344" s="234"/>
      <c r="S344" s="234"/>
      <c r="T344" s="234"/>
      <c r="U344" s="234"/>
      <c r="V344" s="234">
        <f>SUM(V345:V370)</f>
        <v>20.589999999999996</v>
      </c>
      <c r="W344" s="234"/>
      <c r="X344" s="234"/>
      <c r="AG344" t="s">
        <v>130</v>
      </c>
    </row>
    <row r="345" spans="1:60" outlineLevel="1" x14ac:dyDescent="0.25">
      <c r="A345" s="247">
        <v>91</v>
      </c>
      <c r="B345" s="248" t="s">
        <v>380</v>
      </c>
      <c r="C345" s="257" t="s">
        <v>381</v>
      </c>
      <c r="D345" s="249" t="s">
        <v>207</v>
      </c>
      <c r="E345" s="250">
        <v>6</v>
      </c>
      <c r="F345" s="251"/>
      <c r="G345" s="252">
        <f>ROUND(E345*F345,2)</f>
        <v>0</v>
      </c>
      <c r="H345" s="229">
        <v>0</v>
      </c>
      <c r="I345" s="228">
        <f>ROUND(E345*H345,2)</f>
        <v>0</v>
      </c>
      <c r="J345" s="229">
        <v>650</v>
      </c>
      <c r="K345" s="228">
        <f>ROUND(E345*J345,2)</f>
        <v>3900</v>
      </c>
      <c r="L345" s="228">
        <v>15</v>
      </c>
      <c r="M345" s="228">
        <f>G345*(1+L345/100)</f>
        <v>0</v>
      </c>
      <c r="N345" s="228">
        <v>0</v>
      </c>
      <c r="O345" s="228">
        <f>ROUND(E345*N345,2)</f>
        <v>0</v>
      </c>
      <c r="P345" s="228">
        <v>0</v>
      </c>
      <c r="Q345" s="228">
        <f>ROUND(E345*P345,2)</f>
        <v>0</v>
      </c>
      <c r="R345" s="228"/>
      <c r="S345" s="228" t="s">
        <v>134</v>
      </c>
      <c r="T345" s="228" t="s">
        <v>135</v>
      </c>
      <c r="U345" s="228">
        <v>1.45</v>
      </c>
      <c r="V345" s="228">
        <f>ROUND(E345*U345,2)</f>
        <v>8.6999999999999993</v>
      </c>
      <c r="W345" s="228"/>
      <c r="X345" s="228" t="s">
        <v>136</v>
      </c>
      <c r="Y345" s="209"/>
      <c r="Z345" s="209"/>
      <c r="AA345" s="209"/>
      <c r="AB345" s="209"/>
      <c r="AC345" s="209"/>
      <c r="AD345" s="209"/>
      <c r="AE345" s="209"/>
      <c r="AF345" s="209"/>
      <c r="AG345" s="209" t="s">
        <v>137</v>
      </c>
      <c r="AH345" s="209"/>
      <c r="AI345" s="209"/>
      <c r="AJ345" s="209"/>
      <c r="AK345" s="209"/>
      <c r="AL345" s="209"/>
      <c r="AM345" s="209"/>
      <c r="AN345" s="209"/>
      <c r="AO345" s="209"/>
      <c r="AP345" s="209"/>
      <c r="AQ345" s="209"/>
      <c r="AR345" s="209"/>
      <c r="AS345" s="209"/>
      <c r="AT345" s="209"/>
      <c r="AU345" s="209"/>
      <c r="AV345" s="209"/>
      <c r="AW345" s="209"/>
      <c r="AX345" s="209"/>
      <c r="AY345" s="209"/>
      <c r="AZ345" s="209"/>
      <c r="BA345" s="209"/>
      <c r="BB345" s="209"/>
      <c r="BC345" s="209"/>
      <c r="BD345" s="209"/>
      <c r="BE345" s="209"/>
      <c r="BF345" s="209"/>
      <c r="BG345" s="209"/>
      <c r="BH345" s="209"/>
    </row>
    <row r="346" spans="1:60" outlineLevel="1" x14ac:dyDescent="0.25">
      <c r="A346" s="247">
        <v>92</v>
      </c>
      <c r="B346" s="248" t="s">
        <v>382</v>
      </c>
      <c r="C346" s="257" t="s">
        <v>383</v>
      </c>
      <c r="D346" s="249" t="s">
        <v>207</v>
      </c>
      <c r="E346" s="250">
        <v>2</v>
      </c>
      <c r="F346" s="251"/>
      <c r="G346" s="252">
        <f>ROUND(E346*F346,2)</f>
        <v>0</v>
      </c>
      <c r="H346" s="229">
        <v>0</v>
      </c>
      <c r="I346" s="228">
        <f>ROUND(E346*H346,2)</f>
        <v>0</v>
      </c>
      <c r="J346" s="229">
        <v>490</v>
      </c>
      <c r="K346" s="228">
        <f>ROUND(E346*J346,2)</f>
        <v>980</v>
      </c>
      <c r="L346" s="228">
        <v>15</v>
      </c>
      <c r="M346" s="228">
        <f>G346*(1+L346/100)</f>
        <v>0</v>
      </c>
      <c r="N346" s="228">
        <v>0</v>
      </c>
      <c r="O346" s="228">
        <f>ROUND(E346*N346,2)</f>
        <v>0</v>
      </c>
      <c r="P346" s="228">
        <v>0</v>
      </c>
      <c r="Q346" s="228">
        <f>ROUND(E346*P346,2)</f>
        <v>0</v>
      </c>
      <c r="R346" s="228"/>
      <c r="S346" s="228" t="s">
        <v>134</v>
      </c>
      <c r="T346" s="228" t="s">
        <v>135</v>
      </c>
      <c r="U346" s="228">
        <v>0.08</v>
      </c>
      <c r="V346" s="228">
        <f>ROUND(E346*U346,2)</f>
        <v>0.16</v>
      </c>
      <c r="W346" s="228"/>
      <c r="X346" s="228" t="s">
        <v>136</v>
      </c>
      <c r="Y346" s="209"/>
      <c r="Z346" s="209"/>
      <c r="AA346" s="209"/>
      <c r="AB346" s="209"/>
      <c r="AC346" s="209"/>
      <c r="AD346" s="209"/>
      <c r="AE346" s="209"/>
      <c r="AF346" s="209"/>
      <c r="AG346" s="209" t="s">
        <v>137</v>
      </c>
      <c r="AH346" s="209"/>
      <c r="AI346" s="209"/>
      <c r="AJ346" s="209"/>
      <c r="AK346" s="209"/>
      <c r="AL346" s="209"/>
      <c r="AM346" s="209"/>
      <c r="AN346" s="209"/>
      <c r="AO346" s="209"/>
      <c r="AP346" s="209"/>
      <c r="AQ346" s="209"/>
      <c r="AR346" s="209"/>
      <c r="AS346" s="209"/>
      <c r="AT346" s="209"/>
      <c r="AU346" s="209"/>
      <c r="AV346" s="209"/>
      <c r="AW346" s="209"/>
      <c r="AX346" s="209"/>
      <c r="AY346" s="209"/>
      <c r="AZ346" s="209"/>
      <c r="BA346" s="209"/>
      <c r="BB346" s="209"/>
      <c r="BC346" s="209"/>
      <c r="BD346" s="209"/>
      <c r="BE346" s="209"/>
      <c r="BF346" s="209"/>
      <c r="BG346" s="209"/>
      <c r="BH346" s="209"/>
    </row>
    <row r="347" spans="1:60" outlineLevel="1" x14ac:dyDescent="0.25">
      <c r="A347" s="247">
        <v>93</v>
      </c>
      <c r="B347" s="248" t="s">
        <v>384</v>
      </c>
      <c r="C347" s="257" t="s">
        <v>385</v>
      </c>
      <c r="D347" s="249" t="s">
        <v>207</v>
      </c>
      <c r="E347" s="250">
        <v>1</v>
      </c>
      <c r="F347" s="251"/>
      <c r="G347" s="252">
        <f>ROUND(E347*F347,2)</f>
        <v>0</v>
      </c>
      <c r="H347" s="229">
        <v>3.86</v>
      </c>
      <c r="I347" s="228">
        <f>ROUND(E347*H347,2)</f>
        <v>3.86</v>
      </c>
      <c r="J347" s="229">
        <v>142.44</v>
      </c>
      <c r="K347" s="228">
        <f>ROUND(E347*J347,2)</f>
        <v>142.44</v>
      </c>
      <c r="L347" s="228">
        <v>15</v>
      </c>
      <c r="M347" s="228">
        <f>G347*(1+L347/100)</f>
        <v>0</v>
      </c>
      <c r="N347" s="228">
        <v>1.0000000000000001E-5</v>
      </c>
      <c r="O347" s="228">
        <f>ROUND(E347*N347,2)</f>
        <v>0</v>
      </c>
      <c r="P347" s="228">
        <v>0</v>
      </c>
      <c r="Q347" s="228">
        <f>ROUND(E347*P347,2)</f>
        <v>0</v>
      </c>
      <c r="R347" s="228"/>
      <c r="S347" s="228" t="s">
        <v>134</v>
      </c>
      <c r="T347" s="228" t="s">
        <v>135</v>
      </c>
      <c r="U347" s="228">
        <v>0.28000000000000003</v>
      </c>
      <c r="V347" s="228">
        <f>ROUND(E347*U347,2)</f>
        <v>0.28000000000000003</v>
      </c>
      <c r="W347" s="228"/>
      <c r="X347" s="228" t="s">
        <v>136</v>
      </c>
      <c r="Y347" s="209"/>
      <c r="Z347" s="209"/>
      <c r="AA347" s="209"/>
      <c r="AB347" s="209"/>
      <c r="AC347" s="209"/>
      <c r="AD347" s="209"/>
      <c r="AE347" s="209"/>
      <c r="AF347" s="209"/>
      <c r="AG347" s="209" t="s">
        <v>137</v>
      </c>
      <c r="AH347" s="209"/>
      <c r="AI347" s="209"/>
      <c r="AJ347" s="209"/>
      <c r="AK347" s="209"/>
      <c r="AL347" s="209"/>
      <c r="AM347" s="209"/>
      <c r="AN347" s="209"/>
      <c r="AO347" s="209"/>
      <c r="AP347" s="209"/>
      <c r="AQ347" s="209"/>
      <c r="AR347" s="209"/>
      <c r="AS347" s="209"/>
      <c r="AT347" s="209"/>
      <c r="AU347" s="209"/>
      <c r="AV347" s="209"/>
      <c r="AW347" s="209"/>
      <c r="AX347" s="209"/>
      <c r="AY347" s="209"/>
      <c r="AZ347" s="209"/>
      <c r="BA347" s="209"/>
      <c r="BB347" s="209"/>
      <c r="BC347" s="209"/>
      <c r="BD347" s="209"/>
      <c r="BE347" s="209"/>
      <c r="BF347" s="209"/>
      <c r="BG347" s="209"/>
      <c r="BH347" s="209"/>
    </row>
    <row r="348" spans="1:60" ht="20.399999999999999" outlineLevel="1" x14ac:dyDescent="0.25">
      <c r="A348" s="247">
        <v>94</v>
      </c>
      <c r="B348" s="248" t="s">
        <v>386</v>
      </c>
      <c r="C348" s="257" t="s">
        <v>387</v>
      </c>
      <c r="D348" s="249" t="s">
        <v>207</v>
      </c>
      <c r="E348" s="250">
        <v>5</v>
      </c>
      <c r="F348" s="251"/>
      <c r="G348" s="252">
        <f>ROUND(E348*F348,2)</f>
        <v>0</v>
      </c>
      <c r="H348" s="229">
        <v>23.71</v>
      </c>
      <c r="I348" s="228">
        <f>ROUND(E348*H348,2)</f>
        <v>118.55</v>
      </c>
      <c r="J348" s="229">
        <v>376.29</v>
      </c>
      <c r="K348" s="228">
        <f>ROUND(E348*J348,2)</f>
        <v>1881.45</v>
      </c>
      <c r="L348" s="228">
        <v>15</v>
      </c>
      <c r="M348" s="228">
        <f>G348*(1+L348/100)</f>
        <v>0</v>
      </c>
      <c r="N348" s="228">
        <v>8.9999999999999998E-4</v>
      </c>
      <c r="O348" s="228">
        <f>ROUND(E348*N348,2)</f>
        <v>0</v>
      </c>
      <c r="P348" s="228">
        <v>0</v>
      </c>
      <c r="Q348" s="228">
        <f>ROUND(E348*P348,2)</f>
        <v>0</v>
      </c>
      <c r="R348" s="228"/>
      <c r="S348" s="228" t="s">
        <v>204</v>
      </c>
      <c r="T348" s="228" t="s">
        <v>135</v>
      </c>
      <c r="U348" s="228">
        <v>2.29</v>
      </c>
      <c r="V348" s="228">
        <f>ROUND(E348*U348,2)</f>
        <v>11.45</v>
      </c>
      <c r="W348" s="228"/>
      <c r="X348" s="228" t="s">
        <v>136</v>
      </c>
      <c r="Y348" s="209"/>
      <c r="Z348" s="209"/>
      <c r="AA348" s="209"/>
      <c r="AB348" s="209"/>
      <c r="AC348" s="209"/>
      <c r="AD348" s="209"/>
      <c r="AE348" s="209"/>
      <c r="AF348" s="209"/>
      <c r="AG348" s="209" t="s">
        <v>137</v>
      </c>
      <c r="AH348" s="209"/>
      <c r="AI348" s="209"/>
      <c r="AJ348" s="209"/>
      <c r="AK348" s="209"/>
      <c r="AL348" s="209"/>
      <c r="AM348" s="209"/>
      <c r="AN348" s="209"/>
      <c r="AO348" s="209"/>
      <c r="AP348" s="209"/>
      <c r="AQ348" s="209"/>
      <c r="AR348" s="209"/>
      <c r="AS348" s="209"/>
      <c r="AT348" s="209"/>
      <c r="AU348" s="209"/>
      <c r="AV348" s="209"/>
      <c r="AW348" s="209"/>
      <c r="AX348" s="209"/>
      <c r="AY348" s="209"/>
      <c r="AZ348" s="209"/>
      <c r="BA348" s="209"/>
      <c r="BB348" s="209"/>
      <c r="BC348" s="209"/>
      <c r="BD348" s="209"/>
      <c r="BE348" s="209"/>
      <c r="BF348" s="209"/>
      <c r="BG348" s="209"/>
      <c r="BH348" s="209"/>
    </row>
    <row r="349" spans="1:60" outlineLevel="1" x14ac:dyDescent="0.25">
      <c r="A349" s="247">
        <v>95</v>
      </c>
      <c r="B349" s="248" t="s">
        <v>388</v>
      </c>
      <c r="C349" s="257" t="s">
        <v>389</v>
      </c>
      <c r="D349" s="249" t="s">
        <v>207</v>
      </c>
      <c r="E349" s="250">
        <v>2</v>
      </c>
      <c r="F349" s="251"/>
      <c r="G349" s="252">
        <f>ROUND(E349*F349,2)</f>
        <v>0</v>
      </c>
      <c r="H349" s="229">
        <v>3200</v>
      </c>
      <c r="I349" s="228">
        <f>ROUND(E349*H349,2)</f>
        <v>6400</v>
      </c>
      <c r="J349" s="229">
        <v>0</v>
      </c>
      <c r="K349" s="228">
        <f>ROUND(E349*J349,2)</f>
        <v>0</v>
      </c>
      <c r="L349" s="228">
        <v>15</v>
      </c>
      <c r="M349" s="228">
        <f>G349*(1+L349/100)</f>
        <v>0</v>
      </c>
      <c r="N349" s="228">
        <v>1.2999999999999999E-2</v>
      </c>
      <c r="O349" s="228">
        <f>ROUND(E349*N349,2)</f>
        <v>0.03</v>
      </c>
      <c r="P349" s="228">
        <v>0</v>
      </c>
      <c r="Q349" s="228">
        <f>ROUND(E349*P349,2)</f>
        <v>0</v>
      </c>
      <c r="R349" s="228" t="s">
        <v>260</v>
      </c>
      <c r="S349" s="228" t="s">
        <v>134</v>
      </c>
      <c r="T349" s="228" t="s">
        <v>135</v>
      </c>
      <c r="U349" s="228">
        <v>0</v>
      </c>
      <c r="V349" s="228">
        <f>ROUND(E349*U349,2)</f>
        <v>0</v>
      </c>
      <c r="W349" s="228"/>
      <c r="X349" s="228" t="s">
        <v>261</v>
      </c>
      <c r="Y349" s="209"/>
      <c r="Z349" s="209"/>
      <c r="AA349" s="209"/>
      <c r="AB349" s="209"/>
      <c r="AC349" s="209"/>
      <c r="AD349" s="209"/>
      <c r="AE349" s="209"/>
      <c r="AF349" s="209"/>
      <c r="AG349" s="209" t="s">
        <v>262</v>
      </c>
      <c r="AH349" s="209"/>
      <c r="AI349" s="209"/>
      <c r="AJ349" s="209"/>
      <c r="AK349" s="209"/>
      <c r="AL349" s="209"/>
      <c r="AM349" s="209"/>
      <c r="AN349" s="209"/>
      <c r="AO349" s="209"/>
      <c r="AP349" s="209"/>
      <c r="AQ349" s="209"/>
      <c r="AR349" s="209"/>
      <c r="AS349" s="209"/>
      <c r="AT349" s="209"/>
      <c r="AU349" s="209"/>
      <c r="AV349" s="209"/>
      <c r="AW349" s="209"/>
      <c r="AX349" s="209"/>
      <c r="AY349" s="209"/>
      <c r="AZ349" s="209"/>
      <c r="BA349" s="209"/>
      <c r="BB349" s="209"/>
      <c r="BC349" s="209"/>
      <c r="BD349" s="209"/>
      <c r="BE349" s="209"/>
      <c r="BF349" s="209"/>
      <c r="BG349" s="209"/>
      <c r="BH349" s="209"/>
    </row>
    <row r="350" spans="1:60" outlineLevel="1" x14ac:dyDescent="0.25">
      <c r="A350" s="247">
        <v>96</v>
      </c>
      <c r="B350" s="248" t="s">
        <v>390</v>
      </c>
      <c r="C350" s="257" t="s">
        <v>391</v>
      </c>
      <c r="D350" s="249" t="s">
        <v>207</v>
      </c>
      <c r="E350" s="250">
        <v>1</v>
      </c>
      <c r="F350" s="251"/>
      <c r="G350" s="252">
        <f>ROUND(E350*F350,2)</f>
        <v>0</v>
      </c>
      <c r="H350" s="229">
        <v>3200</v>
      </c>
      <c r="I350" s="228">
        <f>ROUND(E350*H350,2)</f>
        <v>3200</v>
      </c>
      <c r="J350" s="229">
        <v>0</v>
      </c>
      <c r="K350" s="228">
        <f>ROUND(E350*J350,2)</f>
        <v>0</v>
      </c>
      <c r="L350" s="228">
        <v>15</v>
      </c>
      <c r="M350" s="228">
        <f>G350*(1+L350/100)</f>
        <v>0</v>
      </c>
      <c r="N350" s="228">
        <v>1.6E-2</v>
      </c>
      <c r="O350" s="228">
        <f>ROUND(E350*N350,2)</f>
        <v>0.02</v>
      </c>
      <c r="P350" s="228">
        <v>0</v>
      </c>
      <c r="Q350" s="228">
        <f>ROUND(E350*P350,2)</f>
        <v>0</v>
      </c>
      <c r="R350" s="228" t="s">
        <v>260</v>
      </c>
      <c r="S350" s="228" t="s">
        <v>134</v>
      </c>
      <c r="T350" s="228" t="s">
        <v>135</v>
      </c>
      <c r="U350" s="228">
        <v>0</v>
      </c>
      <c r="V350" s="228">
        <f>ROUND(E350*U350,2)</f>
        <v>0</v>
      </c>
      <c r="W350" s="228"/>
      <c r="X350" s="228" t="s">
        <v>261</v>
      </c>
      <c r="Y350" s="209"/>
      <c r="Z350" s="209"/>
      <c r="AA350" s="209"/>
      <c r="AB350" s="209"/>
      <c r="AC350" s="209"/>
      <c r="AD350" s="209"/>
      <c r="AE350" s="209"/>
      <c r="AF350" s="209"/>
      <c r="AG350" s="209" t="s">
        <v>262</v>
      </c>
      <c r="AH350" s="209"/>
      <c r="AI350" s="209"/>
      <c r="AJ350" s="209"/>
      <c r="AK350" s="209"/>
      <c r="AL350" s="209"/>
      <c r="AM350" s="209"/>
      <c r="AN350" s="209"/>
      <c r="AO350" s="209"/>
      <c r="AP350" s="209"/>
      <c r="AQ350" s="209"/>
      <c r="AR350" s="209"/>
      <c r="AS350" s="209"/>
      <c r="AT350" s="209"/>
      <c r="AU350" s="209"/>
      <c r="AV350" s="209"/>
      <c r="AW350" s="209"/>
      <c r="AX350" s="209"/>
      <c r="AY350" s="209"/>
      <c r="AZ350" s="209"/>
      <c r="BA350" s="209"/>
      <c r="BB350" s="209"/>
      <c r="BC350" s="209"/>
      <c r="BD350" s="209"/>
      <c r="BE350" s="209"/>
      <c r="BF350" s="209"/>
      <c r="BG350" s="209"/>
      <c r="BH350" s="209"/>
    </row>
    <row r="351" spans="1:60" outlineLevel="1" x14ac:dyDescent="0.25">
      <c r="A351" s="247">
        <v>97</v>
      </c>
      <c r="B351" s="248" t="s">
        <v>392</v>
      </c>
      <c r="C351" s="257" t="s">
        <v>393</v>
      </c>
      <c r="D351" s="249" t="s">
        <v>207</v>
      </c>
      <c r="E351" s="250">
        <v>1</v>
      </c>
      <c r="F351" s="251"/>
      <c r="G351" s="252">
        <f>ROUND(E351*F351,2)</f>
        <v>0</v>
      </c>
      <c r="H351" s="229">
        <v>156.80000000000001</v>
      </c>
      <c r="I351" s="228">
        <f>ROUND(E351*H351,2)</f>
        <v>156.80000000000001</v>
      </c>
      <c r="J351" s="229">
        <v>0</v>
      </c>
      <c r="K351" s="228">
        <f>ROUND(E351*J351,2)</f>
        <v>0</v>
      </c>
      <c r="L351" s="228">
        <v>15</v>
      </c>
      <c r="M351" s="228">
        <f>G351*(1+L351/100)</f>
        <v>0</v>
      </c>
      <c r="N351" s="228">
        <v>1.2099999999999999E-3</v>
      </c>
      <c r="O351" s="228">
        <f>ROUND(E351*N351,2)</f>
        <v>0</v>
      </c>
      <c r="P351" s="228">
        <v>0</v>
      </c>
      <c r="Q351" s="228">
        <f>ROUND(E351*P351,2)</f>
        <v>0</v>
      </c>
      <c r="R351" s="228" t="s">
        <v>260</v>
      </c>
      <c r="S351" s="228" t="s">
        <v>134</v>
      </c>
      <c r="T351" s="228" t="s">
        <v>135</v>
      </c>
      <c r="U351" s="228">
        <v>0</v>
      </c>
      <c r="V351" s="228">
        <f>ROUND(E351*U351,2)</f>
        <v>0</v>
      </c>
      <c r="W351" s="228"/>
      <c r="X351" s="228" t="s">
        <v>261</v>
      </c>
      <c r="Y351" s="209"/>
      <c r="Z351" s="209"/>
      <c r="AA351" s="209"/>
      <c r="AB351" s="209"/>
      <c r="AC351" s="209"/>
      <c r="AD351" s="209"/>
      <c r="AE351" s="209"/>
      <c r="AF351" s="209"/>
      <c r="AG351" s="209" t="s">
        <v>262</v>
      </c>
      <c r="AH351" s="209"/>
      <c r="AI351" s="209"/>
      <c r="AJ351" s="209"/>
      <c r="AK351" s="209"/>
      <c r="AL351" s="209"/>
      <c r="AM351" s="209"/>
      <c r="AN351" s="209"/>
      <c r="AO351" s="209"/>
      <c r="AP351" s="209"/>
      <c r="AQ351" s="209"/>
      <c r="AR351" s="209"/>
      <c r="AS351" s="209"/>
      <c r="AT351" s="209"/>
      <c r="AU351" s="209"/>
      <c r="AV351" s="209"/>
      <c r="AW351" s="209"/>
      <c r="AX351" s="209"/>
      <c r="AY351" s="209"/>
      <c r="AZ351" s="209"/>
      <c r="BA351" s="209"/>
      <c r="BB351" s="209"/>
      <c r="BC351" s="209"/>
      <c r="BD351" s="209"/>
      <c r="BE351" s="209"/>
      <c r="BF351" s="209"/>
      <c r="BG351" s="209"/>
      <c r="BH351" s="209"/>
    </row>
    <row r="352" spans="1:60" ht="20.399999999999999" outlineLevel="1" x14ac:dyDescent="0.25">
      <c r="A352" s="247">
        <v>98</v>
      </c>
      <c r="B352" s="248" t="s">
        <v>394</v>
      </c>
      <c r="C352" s="257" t="s">
        <v>395</v>
      </c>
      <c r="D352" s="249" t="s">
        <v>207</v>
      </c>
      <c r="E352" s="250">
        <v>3</v>
      </c>
      <c r="F352" s="251"/>
      <c r="G352" s="252">
        <f>ROUND(E352*F352,2)</f>
        <v>0</v>
      </c>
      <c r="H352" s="229">
        <v>4560</v>
      </c>
      <c r="I352" s="228">
        <f>ROUND(E352*H352,2)</f>
        <v>13680</v>
      </c>
      <c r="J352" s="229">
        <v>0</v>
      </c>
      <c r="K352" s="228">
        <f>ROUND(E352*J352,2)</f>
        <v>0</v>
      </c>
      <c r="L352" s="228">
        <v>15</v>
      </c>
      <c r="M352" s="228">
        <f>G352*(1+L352/100)</f>
        <v>0</v>
      </c>
      <c r="N352" s="228">
        <v>0.02</v>
      </c>
      <c r="O352" s="228">
        <f>ROUND(E352*N352,2)</f>
        <v>0.06</v>
      </c>
      <c r="P352" s="228">
        <v>0</v>
      </c>
      <c r="Q352" s="228">
        <f>ROUND(E352*P352,2)</f>
        <v>0</v>
      </c>
      <c r="R352" s="228"/>
      <c r="S352" s="228" t="s">
        <v>204</v>
      </c>
      <c r="T352" s="228" t="s">
        <v>135</v>
      </c>
      <c r="U352" s="228">
        <v>0</v>
      </c>
      <c r="V352" s="228">
        <f>ROUND(E352*U352,2)</f>
        <v>0</v>
      </c>
      <c r="W352" s="228"/>
      <c r="X352" s="228" t="s">
        <v>261</v>
      </c>
      <c r="Y352" s="209"/>
      <c r="Z352" s="209"/>
      <c r="AA352" s="209"/>
      <c r="AB352" s="209"/>
      <c r="AC352" s="209"/>
      <c r="AD352" s="209"/>
      <c r="AE352" s="209"/>
      <c r="AF352" s="209"/>
      <c r="AG352" s="209" t="s">
        <v>262</v>
      </c>
      <c r="AH352" s="209"/>
      <c r="AI352" s="209"/>
      <c r="AJ352" s="209"/>
      <c r="AK352" s="209"/>
      <c r="AL352" s="209"/>
      <c r="AM352" s="209"/>
      <c r="AN352" s="209"/>
      <c r="AO352" s="209"/>
      <c r="AP352" s="209"/>
      <c r="AQ352" s="209"/>
      <c r="AR352" s="209"/>
      <c r="AS352" s="209"/>
      <c r="AT352" s="209"/>
      <c r="AU352" s="209"/>
      <c r="AV352" s="209"/>
      <c r="AW352" s="209"/>
      <c r="AX352" s="209"/>
      <c r="AY352" s="209"/>
      <c r="AZ352" s="209"/>
      <c r="BA352" s="209"/>
      <c r="BB352" s="209"/>
      <c r="BC352" s="209"/>
      <c r="BD352" s="209"/>
      <c r="BE352" s="209"/>
      <c r="BF352" s="209"/>
      <c r="BG352" s="209"/>
      <c r="BH352" s="209"/>
    </row>
    <row r="353" spans="1:60" ht="40.799999999999997" outlineLevel="1" x14ac:dyDescent="0.25">
      <c r="A353" s="247">
        <v>99</v>
      </c>
      <c r="B353" s="248" t="s">
        <v>396</v>
      </c>
      <c r="C353" s="257" t="s">
        <v>397</v>
      </c>
      <c r="D353" s="249" t="s">
        <v>268</v>
      </c>
      <c r="E353" s="250">
        <v>1</v>
      </c>
      <c r="F353" s="251"/>
      <c r="G353" s="252">
        <f>ROUND(E353*F353,2)</f>
        <v>0</v>
      </c>
      <c r="H353" s="229">
        <v>10835</v>
      </c>
      <c r="I353" s="228">
        <f>ROUND(E353*H353,2)</f>
        <v>10835</v>
      </c>
      <c r="J353" s="229">
        <v>0</v>
      </c>
      <c r="K353" s="228">
        <f>ROUND(E353*J353,2)</f>
        <v>0</v>
      </c>
      <c r="L353" s="228">
        <v>15</v>
      </c>
      <c r="M353" s="228">
        <f>G353*(1+L353/100)</f>
        <v>0</v>
      </c>
      <c r="N353" s="228">
        <v>0</v>
      </c>
      <c r="O353" s="228">
        <f>ROUND(E353*N353,2)</f>
        <v>0</v>
      </c>
      <c r="P353" s="228">
        <v>0</v>
      </c>
      <c r="Q353" s="228">
        <f>ROUND(E353*P353,2)</f>
        <v>0</v>
      </c>
      <c r="R353" s="228"/>
      <c r="S353" s="228" t="s">
        <v>204</v>
      </c>
      <c r="T353" s="228" t="s">
        <v>135</v>
      </c>
      <c r="U353" s="228">
        <v>0</v>
      </c>
      <c r="V353" s="228">
        <f>ROUND(E353*U353,2)</f>
        <v>0</v>
      </c>
      <c r="W353" s="228"/>
      <c r="X353" s="228" t="s">
        <v>261</v>
      </c>
      <c r="Y353" s="209"/>
      <c r="Z353" s="209"/>
      <c r="AA353" s="209"/>
      <c r="AB353" s="209"/>
      <c r="AC353" s="209"/>
      <c r="AD353" s="209"/>
      <c r="AE353" s="209"/>
      <c r="AF353" s="209"/>
      <c r="AG353" s="209" t="s">
        <v>262</v>
      </c>
      <c r="AH353" s="209"/>
      <c r="AI353" s="209"/>
      <c r="AJ353" s="209"/>
      <c r="AK353" s="209"/>
      <c r="AL353" s="209"/>
      <c r="AM353" s="209"/>
      <c r="AN353" s="209"/>
      <c r="AO353" s="209"/>
      <c r="AP353" s="209"/>
      <c r="AQ353" s="209"/>
      <c r="AR353" s="209"/>
      <c r="AS353" s="209"/>
      <c r="AT353" s="209"/>
      <c r="AU353" s="209"/>
      <c r="AV353" s="209"/>
      <c r="AW353" s="209"/>
      <c r="AX353" s="209"/>
      <c r="AY353" s="209"/>
      <c r="AZ353" s="209"/>
      <c r="BA353" s="209"/>
      <c r="BB353" s="209"/>
      <c r="BC353" s="209"/>
      <c r="BD353" s="209"/>
      <c r="BE353" s="209"/>
      <c r="BF353" s="209"/>
      <c r="BG353" s="209"/>
      <c r="BH353" s="209"/>
    </row>
    <row r="354" spans="1:60" ht="40.799999999999997" outlineLevel="1" x14ac:dyDescent="0.25">
      <c r="A354" s="247">
        <v>100</v>
      </c>
      <c r="B354" s="248" t="s">
        <v>398</v>
      </c>
      <c r="C354" s="257" t="s">
        <v>399</v>
      </c>
      <c r="D354" s="249" t="s">
        <v>207</v>
      </c>
      <c r="E354" s="250">
        <v>1</v>
      </c>
      <c r="F354" s="251"/>
      <c r="G354" s="252">
        <f>ROUND(E354*F354,2)</f>
        <v>0</v>
      </c>
      <c r="H354" s="229">
        <v>0</v>
      </c>
      <c r="I354" s="228">
        <f>ROUND(E354*H354,2)</f>
        <v>0</v>
      </c>
      <c r="J354" s="229">
        <v>4980</v>
      </c>
      <c r="K354" s="228">
        <f>ROUND(E354*J354,2)</f>
        <v>4980</v>
      </c>
      <c r="L354" s="228">
        <v>15</v>
      </c>
      <c r="M354" s="228">
        <f>G354*(1+L354/100)</f>
        <v>0</v>
      </c>
      <c r="N354" s="228">
        <v>0</v>
      </c>
      <c r="O354" s="228">
        <f>ROUND(E354*N354,2)</f>
        <v>0</v>
      </c>
      <c r="P354" s="228">
        <v>0</v>
      </c>
      <c r="Q354" s="228">
        <f>ROUND(E354*P354,2)</f>
        <v>0</v>
      </c>
      <c r="R354" s="228"/>
      <c r="S354" s="228" t="s">
        <v>204</v>
      </c>
      <c r="T354" s="228" t="s">
        <v>135</v>
      </c>
      <c r="U354" s="228">
        <v>0</v>
      </c>
      <c r="V354" s="228">
        <f>ROUND(E354*U354,2)</f>
        <v>0</v>
      </c>
      <c r="W354" s="228"/>
      <c r="X354" s="228" t="s">
        <v>347</v>
      </c>
      <c r="Y354" s="209"/>
      <c r="Z354" s="209"/>
      <c r="AA354" s="209"/>
      <c r="AB354" s="209"/>
      <c r="AC354" s="209"/>
      <c r="AD354" s="209"/>
      <c r="AE354" s="209"/>
      <c r="AF354" s="209"/>
      <c r="AG354" s="209" t="s">
        <v>348</v>
      </c>
      <c r="AH354" s="209"/>
      <c r="AI354" s="209"/>
      <c r="AJ354" s="209"/>
      <c r="AK354" s="209"/>
      <c r="AL354" s="209"/>
      <c r="AM354" s="209"/>
      <c r="AN354" s="209"/>
      <c r="AO354" s="209"/>
      <c r="AP354" s="209"/>
      <c r="AQ354" s="209"/>
      <c r="AR354" s="209"/>
      <c r="AS354" s="209"/>
      <c r="AT354" s="209"/>
      <c r="AU354" s="209"/>
      <c r="AV354" s="209"/>
      <c r="AW354" s="209"/>
      <c r="AX354" s="209"/>
      <c r="AY354" s="209"/>
      <c r="AZ354" s="209"/>
      <c r="BA354" s="209"/>
      <c r="BB354" s="209"/>
      <c r="BC354" s="209"/>
      <c r="BD354" s="209"/>
      <c r="BE354" s="209"/>
      <c r="BF354" s="209"/>
      <c r="BG354" s="209"/>
      <c r="BH354" s="209"/>
    </row>
    <row r="355" spans="1:60" outlineLevel="1" x14ac:dyDescent="0.25">
      <c r="A355" s="247">
        <v>101</v>
      </c>
      <c r="B355" s="248" t="s">
        <v>400</v>
      </c>
      <c r="C355" s="257" t="s">
        <v>401</v>
      </c>
      <c r="D355" s="249" t="s">
        <v>207</v>
      </c>
      <c r="E355" s="250">
        <v>1</v>
      </c>
      <c r="F355" s="251"/>
      <c r="G355" s="252">
        <f>ROUND(E355*F355,2)</f>
        <v>0</v>
      </c>
      <c r="H355" s="229">
        <v>0</v>
      </c>
      <c r="I355" s="228">
        <f>ROUND(E355*H355,2)</f>
        <v>0</v>
      </c>
      <c r="J355" s="229">
        <v>2750</v>
      </c>
      <c r="K355" s="228">
        <f>ROUND(E355*J355,2)</f>
        <v>2750</v>
      </c>
      <c r="L355" s="228">
        <v>15</v>
      </c>
      <c r="M355" s="228">
        <f>G355*(1+L355/100)</f>
        <v>0</v>
      </c>
      <c r="N355" s="228">
        <v>0</v>
      </c>
      <c r="O355" s="228">
        <f>ROUND(E355*N355,2)</f>
        <v>0</v>
      </c>
      <c r="P355" s="228">
        <v>0</v>
      </c>
      <c r="Q355" s="228">
        <f>ROUND(E355*P355,2)</f>
        <v>0</v>
      </c>
      <c r="R355" s="228"/>
      <c r="S355" s="228" t="s">
        <v>204</v>
      </c>
      <c r="T355" s="228" t="s">
        <v>135</v>
      </c>
      <c r="U355" s="228">
        <v>0</v>
      </c>
      <c r="V355" s="228">
        <f>ROUND(E355*U355,2)</f>
        <v>0</v>
      </c>
      <c r="W355" s="228"/>
      <c r="X355" s="228" t="s">
        <v>347</v>
      </c>
      <c r="Y355" s="209"/>
      <c r="Z355" s="209"/>
      <c r="AA355" s="209"/>
      <c r="AB355" s="209"/>
      <c r="AC355" s="209"/>
      <c r="AD355" s="209"/>
      <c r="AE355" s="209"/>
      <c r="AF355" s="209"/>
      <c r="AG355" s="209" t="s">
        <v>348</v>
      </c>
      <c r="AH355" s="209"/>
      <c r="AI355" s="209"/>
      <c r="AJ355" s="209"/>
      <c r="AK355" s="209"/>
      <c r="AL355" s="209"/>
      <c r="AM355" s="209"/>
      <c r="AN355" s="209"/>
      <c r="AO355" s="209"/>
      <c r="AP355" s="209"/>
      <c r="AQ355" s="209"/>
      <c r="AR355" s="209"/>
      <c r="AS355" s="209"/>
      <c r="AT355" s="209"/>
      <c r="AU355" s="209"/>
      <c r="AV355" s="209"/>
      <c r="AW355" s="209"/>
      <c r="AX355" s="209"/>
      <c r="AY355" s="209"/>
      <c r="AZ355" s="209"/>
      <c r="BA355" s="209"/>
      <c r="BB355" s="209"/>
      <c r="BC355" s="209"/>
      <c r="BD355" s="209"/>
      <c r="BE355" s="209"/>
      <c r="BF355" s="209"/>
      <c r="BG355" s="209"/>
      <c r="BH355" s="209"/>
    </row>
    <row r="356" spans="1:60" ht="20.399999999999999" outlineLevel="1" x14ac:dyDescent="0.25">
      <c r="A356" s="241">
        <v>102</v>
      </c>
      <c r="B356" s="242" t="s">
        <v>402</v>
      </c>
      <c r="C356" s="255" t="s">
        <v>403</v>
      </c>
      <c r="D356" s="243" t="s">
        <v>212</v>
      </c>
      <c r="E356" s="244">
        <v>3</v>
      </c>
      <c r="F356" s="245"/>
      <c r="G356" s="246">
        <f>ROUND(E356*F356,2)</f>
        <v>0</v>
      </c>
      <c r="H356" s="229">
        <v>0</v>
      </c>
      <c r="I356" s="228">
        <f>ROUND(E356*H356,2)</f>
        <v>0</v>
      </c>
      <c r="J356" s="229">
        <v>19580</v>
      </c>
      <c r="K356" s="228">
        <f>ROUND(E356*J356,2)</f>
        <v>58740</v>
      </c>
      <c r="L356" s="228">
        <v>15</v>
      </c>
      <c r="M356" s="228">
        <f>G356*(1+L356/100)</f>
        <v>0</v>
      </c>
      <c r="N356" s="228">
        <v>0</v>
      </c>
      <c r="O356" s="228">
        <f>ROUND(E356*N356,2)</f>
        <v>0</v>
      </c>
      <c r="P356" s="228">
        <v>0</v>
      </c>
      <c r="Q356" s="228">
        <f>ROUND(E356*P356,2)</f>
        <v>0</v>
      </c>
      <c r="R356" s="228"/>
      <c r="S356" s="228" t="s">
        <v>204</v>
      </c>
      <c r="T356" s="228" t="s">
        <v>135</v>
      </c>
      <c r="U356" s="228">
        <v>0</v>
      </c>
      <c r="V356" s="228">
        <f>ROUND(E356*U356,2)</f>
        <v>0</v>
      </c>
      <c r="W356" s="228"/>
      <c r="X356" s="228" t="s">
        <v>347</v>
      </c>
      <c r="Y356" s="209"/>
      <c r="Z356" s="209"/>
      <c r="AA356" s="209"/>
      <c r="AB356" s="209"/>
      <c r="AC356" s="209"/>
      <c r="AD356" s="209"/>
      <c r="AE356" s="209"/>
      <c r="AF356" s="209"/>
      <c r="AG356" s="209" t="s">
        <v>348</v>
      </c>
      <c r="AH356" s="209"/>
      <c r="AI356" s="209"/>
      <c r="AJ356" s="209"/>
      <c r="AK356" s="209"/>
      <c r="AL356" s="209"/>
      <c r="AM356" s="209"/>
      <c r="AN356" s="209"/>
      <c r="AO356" s="209"/>
      <c r="AP356" s="209"/>
      <c r="AQ356" s="209"/>
      <c r="AR356" s="209"/>
      <c r="AS356" s="209"/>
      <c r="AT356" s="209"/>
      <c r="AU356" s="209"/>
      <c r="AV356" s="209"/>
      <c r="AW356" s="209"/>
      <c r="AX356" s="209"/>
      <c r="AY356" s="209"/>
      <c r="AZ356" s="209"/>
      <c r="BA356" s="209"/>
      <c r="BB356" s="209"/>
      <c r="BC356" s="209"/>
      <c r="BD356" s="209"/>
      <c r="BE356" s="209"/>
      <c r="BF356" s="209"/>
      <c r="BG356" s="209"/>
      <c r="BH356" s="209"/>
    </row>
    <row r="357" spans="1:60" outlineLevel="1" x14ac:dyDescent="0.25">
      <c r="A357" s="226"/>
      <c r="B357" s="227"/>
      <c r="C357" s="256" t="s">
        <v>404</v>
      </c>
      <c r="D357" s="230"/>
      <c r="E357" s="231">
        <v>3</v>
      </c>
      <c r="F357" s="228"/>
      <c r="G357" s="228"/>
      <c r="H357" s="228"/>
      <c r="I357" s="228"/>
      <c r="J357" s="228"/>
      <c r="K357" s="228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09"/>
      <c r="Z357" s="209"/>
      <c r="AA357" s="209"/>
      <c r="AB357" s="209"/>
      <c r="AC357" s="209"/>
      <c r="AD357" s="209"/>
      <c r="AE357" s="209"/>
      <c r="AF357" s="209"/>
      <c r="AG357" s="209" t="s">
        <v>139</v>
      </c>
      <c r="AH357" s="209">
        <v>0</v>
      </c>
      <c r="AI357" s="209"/>
      <c r="AJ357" s="209"/>
      <c r="AK357" s="209"/>
      <c r="AL357" s="209"/>
      <c r="AM357" s="209"/>
      <c r="AN357" s="209"/>
      <c r="AO357" s="209"/>
      <c r="AP357" s="209"/>
      <c r="AQ357" s="209"/>
      <c r="AR357" s="209"/>
      <c r="AS357" s="209"/>
      <c r="AT357" s="209"/>
      <c r="AU357" s="209"/>
      <c r="AV357" s="209"/>
      <c r="AW357" s="209"/>
      <c r="AX357" s="209"/>
      <c r="AY357" s="209"/>
      <c r="AZ357" s="209"/>
      <c r="BA357" s="209"/>
      <c r="BB357" s="209"/>
      <c r="BC357" s="209"/>
      <c r="BD357" s="209"/>
      <c r="BE357" s="209"/>
      <c r="BF357" s="209"/>
      <c r="BG357" s="209"/>
      <c r="BH357" s="209"/>
    </row>
    <row r="358" spans="1:60" outlineLevel="1" x14ac:dyDescent="0.25">
      <c r="A358" s="226"/>
      <c r="B358" s="227"/>
      <c r="C358" s="256" t="s">
        <v>405</v>
      </c>
      <c r="D358" s="230"/>
      <c r="E358" s="231"/>
      <c r="F358" s="228"/>
      <c r="G358" s="228"/>
      <c r="H358" s="228"/>
      <c r="I358" s="228"/>
      <c r="J358" s="228"/>
      <c r="K358" s="228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09"/>
      <c r="Z358" s="209"/>
      <c r="AA358" s="209"/>
      <c r="AB358" s="209"/>
      <c r="AC358" s="209"/>
      <c r="AD358" s="209"/>
      <c r="AE358" s="209"/>
      <c r="AF358" s="209"/>
      <c r="AG358" s="209" t="s">
        <v>139</v>
      </c>
      <c r="AH358" s="209">
        <v>0</v>
      </c>
      <c r="AI358" s="209"/>
      <c r="AJ358" s="209"/>
      <c r="AK358" s="209"/>
      <c r="AL358" s="209"/>
      <c r="AM358" s="209"/>
      <c r="AN358" s="209"/>
      <c r="AO358" s="209"/>
      <c r="AP358" s="209"/>
      <c r="AQ358" s="209"/>
      <c r="AR358" s="209"/>
      <c r="AS358" s="209"/>
      <c r="AT358" s="209"/>
      <c r="AU358" s="209"/>
      <c r="AV358" s="209"/>
      <c r="AW358" s="209"/>
      <c r="AX358" s="209"/>
      <c r="AY358" s="209"/>
      <c r="AZ358" s="209"/>
      <c r="BA358" s="209"/>
      <c r="BB358" s="209"/>
      <c r="BC358" s="209"/>
      <c r="BD358" s="209"/>
      <c r="BE358" s="209"/>
      <c r="BF358" s="209"/>
      <c r="BG358" s="209"/>
      <c r="BH358" s="209"/>
    </row>
    <row r="359" spans="1:60" outlineLevel="1" x14ac:dyDescent="0.25">
      <c r="A359" s="226"/>
      <c r="B359" s="227"/>
      <c r="C359" s="256" t="s">
        <v>406</v>
      </c>
      <c r="D359" s="230"/>
      <c r="E359" s="231"/>
      <c r="F359" s="228"/>
      <c r="G359" s="228"/>
      <c r="H359" s="228"/>
      <c r="I359" s="228"/>
      <c r="J359" s="228"/>
      <c r="K359" s="228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09"/>
      <c r="Z359" s="209"/>
      <c r="AA359" s="209"/>
      <c r="AB359" s="209"/>
      <c r="AC359" s="209"/>
      <c r="AD359" s="209"/>
      <c r="AE359" s="209"/>
      <c r="AF359" s="209"/>
      <c r="AG359" s="209" t="s">
        <v>139</v>
      </c>
      <c r="AH359" s="209">
        <v>0</v>
      </c>
      <c r="AI359" s="209"/>
      <c r="AJ359" s="209"/>
      <c r="AK359" s="209"/>
      <c r="AL359" s="209"/>
      <c r="AM359" s="209"/>
      <c r="AN359" s="209"/>
      <c r="AO359" s="209"/>
      <c r="AP359" s="209"/>
      <c r="AQ359" s="209"/>
      <c r="AR359" s="209"/>
      <c r="AS359" s="209"/>
      <c r="AT359" s="209"/>
      <c r="AU359" s="209"/>
      <c r="AV359" s="209"/>
      <c r="AW359" s="209"/>
      <c r="AX359" s="209"/>
      <c r="AY359" s="209"/>
      <c r="AZ359" s="209"/>
      <c r="BA359" s="209"/>
      <c r="BB359" s="209"/>
      <c r="BC359" s="209"/>
      <c r="BD359" s="209"/>
      <c r="BE359" s="209"/>
      <c r="BF359" s="209"/>
      <c r="BG359" s="209"/>
      <c r="BH359" s="209"/>
    </row>
    <row r="360" spans="1:60" ht="20.399999999999999" outlineLevel="1" x14ac:dyDescent="0.25">
      <c r="A360" s="226"/>
      <c r="B360" s="227"/>
      <c r="C360" s="256" t="s">
        <v>407</v>
      </c>
      <c r="D360" s="230"/>
      <c r="E360" s="231"/>
      <c r="F360" s="228"/>
      <c r="G360" s="228"/>
      <c r="H360" s="228"/>
      <c r="I360" s="228"/>
      <c r="J360" s="228"/>
      <c r="K360" s="228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09"/>
      <c r="Z360" s="209"/>
      <c r="AA360" s="209"/>
      <c r="AB360" s="209"/>
      <c r="AC360" s="209"/>
      <c r="AD360" s="209"/>
      <c r="AE360" s="209"/>
      <c r="AF360" s="209"/>
      <c r="AG360" s="209" t="s">
        <v>139</v>
      </c>
      <c r="AH360" s="209">
        <v>0</v>
      </c>
      <c r="AI360" s="209"/>
      <c r="AJ360" s="209"/>
      <c r="AK360" s="209"/>
      <c r="AL360" s="209"/>
      <c r="AM360" s="209"/>
      <c r="AN360" s="209"/>
      <c r="AO360" s="209"/>
      <c r="AP360" s="209"/>
      <c r="AQ360" s="209"/>
      <c r="AR360" s="209"/>
      <c r="AS360" s="209"/>
      <c r="AT360" s="209"/>
      <c r="AU360" s="209"/>
      <c r="AV360" s="209"/>
      <c r="AW360" s="209"/>
      <c r="AX360" s="209"/>
      <c r="AY360" s="209"/>
      <c r="AZ360" s="209"/>
      <c r="BA360" s="209"/>
      <c r="BB360" s="209"/>
      <c r="BC360" s="209"/>
      <c r="BD360" s="209"/>
      <c r="BE360" s="209"/>
      <c r="BF360" s="209"/>
      <c r="BG360" s="209"/>
      <c r="BH360" s="209"/>
    </row>
    <row r="361" spans="1:60" outlineLevel="1" x14ac:dyDescent="0.25">
      <c r="A361" s="226"/>
      <c r="B361" s="227"/>
      <c r="C361" s="256" t="s">
        <v>408</v>
      </c>
      <c r="D361" s="230"/>
      <c r="E361" s="231"/>
      <c r="F361" s="228"/>
      <c r="G361" s="228"/>
      <c r="H361" s="228"/>
      <c r="I361" s="228"/>
      <c r="J361" s="228"/>
      <c r="K361" s="228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09"/>
      <c r="Z361" s="209"/>
      <c r="AA361" s="209"/>
      <c r="AB361" s="209"/>
      <c r="AC361" s="209"/>
      <c r="AD361" s="209"/>
      <c r="AE361" s="209"/>
      <c r="AF361" s="209"/>
      <c r="AG361" s="209" t="s">
        <v>139</v>
      </c>
      <c r="AH361" s="209">
        <v>0</v>
      </c>
      <c r="AI361" s="209"/>
      <c r="AJ361" s="209"/>
      <c r="AK361" s="209"/>
      <c r="AL361" s="209"/>
      <c r="AM361" s="209"/>
      <c r="AN361" s="209"/>
      <c r="AO361" s="209"/>
      <c r="AP361" s="209"/>
      <c r="AQ361" s="209"/>
      <c r="AR361" s="209"/>
      <c r="AS361" s="209"/>
      <c r="AT361" s="209"/>
      <c r="AU361" s="209"/>
      <c r="AV361" s="209"/>
      <c r="AW361" s="209"/>
      <c r="AX361" s="209"/>
      <c r="AY361" s="209"/>
      <c r="AZ361" s="209"/>
      <c r="BA361" s="209"/>
      <c r="BB361" s="209"/>
      <c r="BC361" s="209"/>
      <c r="BD361" s="209"/>
      <c r="BE361" s="209"/>
      <c r="BF361" s="209"/>
      <c r="BG361" s="209"/>
      <c r="BH361" s="209"/>
    </row>
    <row r="362" spans="1:60" ht="20.399999999999999" outlineLevel="1" x14ac:dyDescent="0.25">
      <c r="A362" s="226"/>
      <c r="B362" s="227"/>
      <c r="C362" s="256" t="s">
        <v>409</v>
      </c>
      <c r="D362" s="230"/>
      <c r="E362" s="231"/>
      <c r="F362" s="228"/>
      <c r="G362" s="228"/>
      <c r="H362" s="228"/>
      <c r="I362" s="228"/>
      <c r="J362" s="228"/>
      <c r="K362" s="228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09"/>
      <c r="Z362" s="209"/>
      <c r="AA362" s="209"/>
      <c r="AB362" s="209"/>
      <c r="AC362" s="209"/>
      <c r="AD362" s="209"/>
      <c r="AE362" s="209"/>
      <c r="AF362" s="209"/>
      <c r="AG362" s="209" t="s">
        <v>139</v>
      </c>
      <c r="AH362" s="209">
        <v>0</v>
      </c>
      <c r="AI362" s="209"/>
      <c r="AJ362" s="209"/>
      <c r="AK362" s="209"/>
      <c r="AL362" s="209"/>
      <c r="AM362" s="209"/>
      <c r="AN362" s="209"/>
      <c r="AO362" s="209"/>
      <c r="AP362" s="209"/>
      <c r="AQ362" s="209"/>
      <c r="AR362" s="209"/>
      <c r="AS362" s="209"/>
      <c r="AT362" s="209"/>
      <c r="AU362" s="209"/>
      <c r="AV362" s="209"/>
      <c r="AW362" s="209"/>
      <c r="AX362" s="209"/>
      <c r="AY362" s="209"/>
      <c r="AZ362" s="209"/>
      <c r="BA362" s="209"/>
      <c r="BB362" s="209"/>
      <c r="BC362" s="209"/>
      <c r="BD362" s="209"/>
      <c r="BE362" s="209"/>
      <c r="BF362" s="209"/>
      <c r="BG362" s="209"/>
      <c r="BH362" s="209"/>
    </row>
    <row r="363" spans="1:60" outlineLevel="1" x14ac:dyDescent="0.25">
      <c r="A363" s="226"/>
      <c r="B363" s="227"/>
      <c r="C363" s="256" t="s">
        <v>410</v>
      </c>
      <c r="D363" s="230"/>
      <c r="E363" s="231"/>
      <c r="F363" s="228"/>
      <c r="G363" s="228"/>
      <c r="H363" s="228"/>
      <c r="I363" s="228"/>
      <c r="J363" s="228"/>
      <c r="K363" s="228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09"/>
      <c r="Z363" s="209"/>
      <c r="AA363" s="209"/>
      <c r="AB363" s="209"/>
      <c r="AC363" s="209"/>
      <c r="AD363" s="209"/>
      <c r="AE363" s="209"/>
      <c r="AF363" s="209"/>
      <c r="AG363" s="209" t="s">
        <v>139</v>
      </c>
      <c r="AH363" s="209">
        <v>0</v>
      </c>
      <c r="AI363" s="209"/>
      <c r="AJ363" s="209"/>
      <c r="AK363" s="209"/>
      <c r="AL363" s="209"/>
      <c r="AM363" s="209"/>
      <c r="AN363" s="209"/>
      <c r="AO363" s="209"/>
      <c r="AP363" s="209"/>
      <c r="AQ363" s="209"/>
      <c r="AR363" s="209"/>
      <c r="AS363" s="209"/>
      <c r="AT363" s="209"/>
      <c r="AU363" s="209"/>
      <c r="AV363" s="209"/>
      <c r="AW363" s="209"/>
      <c r="AX363" s="209"/>
      <c r="AY363" s="209"/>
      <c r="AZ363" s="209"/>
      <c r="BA363" s="209"/>
      <c r="BB363" s="209"/>
      <c r="BC363" s="209"/>
      <c r="BD363" s="209"/>
      <c r="BE363" s="209"/>
      <c r="BF363" s="209"/>
      <c r="BG363" s="209"/>
      <c r="BH363" s="209"/>
    </row>
    <row r="364" spans="1:60" outlineLevel="1" x14ac:dyDescent="0.25">
      <c r="A364" s="226"/>
      <c r="B364" s="227"/>
      <c r="C364" s="256" t="s">
        <v>411</v>
      </c>
      <c r="D364" s="230"/>
      <c r="E364" s="231"/>
      <c r="F364" s="228"/>
      <c r="G364" s="228"/>
      <c r="H364" s="228"/>
      <c r="I364" s="228"/>
      <c r="J364" s="228"/>
      <c r="K364" s="228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09"/>
      <c r="Z364" s="209"/>
      <c r="AA364" s="209"/>
      <c r="AB364" s="209"/>
      <c r="AC364" s="209"/>
      <c r="AD364" s="209"/>
      <c r="AE364" s="209"/>
      <c r="AF364" s="209"/>
      <c r="AG364" s="209" t="s">
        <v>139</v>
      </c>
      <c r="AH364" s="209">
        <v>0</v>
      </c>
      <c r="AI364" s="209"/>
      <c r="AJ364" s="209"/>
      <c r="AK364" s="209"/>
      <c r="AL364" s="209"/>
      <c r="AM364" s="209"/>
      <c r="AN364" s="209"/>
      <c r="AO364" s="209"/>
      <c r="AP364" s="209"/>
      <c r="AQ364" s="209"/>
      <c r="AR364" s="209"/>
      <c r="AS364" s="209"/>
      <c r="AT364" s="209"/>
      <c r="AU364" s="209"/>
      <c r="AV364" s="209"/>
      <c r="AW364" s="209"/>
      <c r="AX364" s="209"/>
      <c r="AY364" s="209"/>
      <c r="AZ364" s="209"/>
      <c r="BA364" s="209"/>
      <c r="BB364" s="209"/>
      <c r="BC364" s="209"/>
      <c r="BD364" s="209"/>
      <c r="BE364" s="209"/>
      <c r="BF364" s="209"/>
      <c r="BG364" s="209"/>
      <c r="BH364" s="209"/>
    </row>
    <row r="365" spans="1:60" outlineLevel="1" x14ac:dyDescent="0.25">
      <c r="A365" s="226"/>
      <c r="B365" s="227"/>
      <c r="C365" s="256" t="s">
        <v>412</v>
      </c>
      <c r="D365" s="230"/>
      <c r="E365" s="231"/>
      <c r="F365" s="228"/>
      <c r="G365" s="228"/>
      <c r="H365" s="228"/>
      <c r="I365" s="228"/>
      <c r="J365" s="228"/>
      <c r="K365" s="228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09"/>
      <c r="Z365" s="209"/>
      <c r="AA365" s="209"/>
      <c r="AB365" s="209"/>
      <c r="AC365" s="209"/>
      <c r="AD365" s="209"/>
      <c r="AE365" s="209"/>
      <c r="AF365" s="209"/>
      <c r="AG365" s="209" t="s">
        <v>139</v>
      </c>
      <c r="AH365" s="209">
        <v>0</v>
      </c>
      <c r="AI365" s="209"/>
      <c r="AJ365" s="209"/>
      <c r="AK365" s="209"/>
      <c r="AL365" s="209"/>
      <c r="AM365" s="209"/>
      <c r="AN365" s="209"/>
      <c r="AO365" s="209"/>
      <c r="AP365" s="209"/>
      <c r="AQ365" s="209"/>
      <c r="AR365" s="209"/>
      <c r="AS365" s="209"/>
      <c r="AT365" s="209"/>
      <c r="AU365" s="209"/>
      <c r="AV365" s="209"/>
      <c r="AW365" s="209"/>
      <c r="AX365" s="209"/>
      <c r="AY365" s="209"/>
      <c r="AZ365" s="209"/>
      <c r="BA365" s="209"/>
      <c r="BB365" s="209"/>
      <c r="BC365" s="209"/>
      <c r="BD365" s="209"/>
      <c r="BE365" s="209"/>
      <c r="BF365" s="209"/>
      <c r="BG365" s="209"/>
      <c r="BH365" s="209"/>
    </row>
    <row r="366" spans="1:60" outlineLevel="1" x14ac:dyDescent="0.25">
      <c r="A366" s="226"/>
      <c r="B366" s="227"/>
      <c r="C366" s="256" t="s">
        <v>413</v>
      </c>
      <c r="D366" s="230"/>
      <c r="E366" s="231"/>
      <c r="F366" s="228"/>
      <c r="G366" s="228"/>
      <c r="H366" s="228"/>
      <c r="I366" s="228"/>
      <c r="J366" s="228"/>
      <c r="K366" s="228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09"/>
      <c r="Z366" s="209"/>
      <c r="AA366" s="209"/>
      <c r="AB366" s="209"/>
      <c r="AC366" s="209"/>
      <c r="AD366" s="209"/>
      <c r="AE366" s="209"/>
      <c r="AF366" s="209"/>
      <c r="AG366" s="209" t="s">
        <v>139</v>
      </c>
      <c r="AH366" s="209">
        <v>0</v>
      </c>
      <c r="AI366" s="209"/>
      <c r="AJ366" s="209"/>
      <c r="AK366" s="209"/>
      <c r="AL366" s="209"/>
      <c r="AM366" s="209"/>
      <c r="AN366" s="209"/>
      <c r="AO366" s="209"/>
      <c r="AP366" s="209"/>
      <c r="AQ366" s="209"/>
      <c r="AR366" s="209"/>
      <c r="AS366" s="209"/>
      <c r="AT366" s="209"/>
      <c r="AU366" s="209"/>
      <c r="AV366" s="209"/>
      <c r="AW366" s="209"/>
      <c r="AX366" s="209"/>
      <c r="AY366" s="209"/>
      <c r="AZ366" s="209"/>
      <c r="BA366" s="209"/>
      <c r="BB366" s="209"/>
      <c r="BC366" s="209"/>
      <c r="BD366" s="209"/>
      <c r="BE366" s="209"/>
      <c r="BF366" s="209"/>
      <c r="BG366" s="209"/>
      <c r="BH366" s="209"/>
    </row>
    <row r="367" spans="1:60" ht="20.399999999999999" outlineLevel="1" x14ac:dyDescent="0.25">
      <c r="A367" s="226"/>
      <c r="B367" s="227"/>
      <c r="C367" s="256" t="s">
        <v>414</v>
      </c>
      <c r="D367" s="230"/>
      <c r="E367" s="231"/>
      <c r="F367" s="228"/>
      <c r="G367" s="228"/>
      <c r="H367" s="228"/>
      <c r="I367" s="228"/>
      <c r="J367" s="228"/>
      <c r="K367" s="228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09"/>
      <c r="Z367" s="209"/>
      <c r="AA367" s="209"/>
      <c r="AB367" s="209"/>
      <c r="AC367" s="209"/>
      <c r="AD367" s="209"/>
      <c r="AE367" s="209"/>
      <c r="AF367" s="209"/>
      <c r="AG367" s="209" t="s">
        <v>139</v>
      </c>
      <c r="AH367" s="209">
        <v>0</v>
      </c>
      <c r="AI367" s="209"/>
      <c r="AJ367" s="209"/>
      <c r="AK367" s="209"/>
      <c r="AL367" s="209"/>
      <c r="AM367" s="209"/>
      <c r="AN367" s="209"/>
      <c r="AO367" s="209"/>
      <c r="AP367" s="209"/>
      <c r="AQ367" s="209"/>
      <c r="AR367" s="209"/>
      <c r="AS367" s="209"/>
      <c r="AT367" s="209"/>
      <c r="AU367" s="209"/>
      <c r="AV367" s="209"/>
      <c r="AW367" s="209"/>
      <c r="AX367" s="209"/>
      <c r="AY367" s="209"/>
      <c r="AZ367" s="209"/>
      <c r="BA367" s="209"/>
      <c r="BB367" s="209"/>
      <c r="BC367" s="209"/>
      <c r="BD367" s="209"/>
      <c r="BE367" s="209"/>
      <c r="BF367" s="209"/>
      <c r="BG367" s="209"/>
      <c r="BH367" s="209"/>
    </row>
    <row r="368" spans="1:60" ht="20.399999999999999" outlineLevel="1" x14ac:dyDescent="0.25">
      <c r="A368" s="226"/>
      <c r="B368" s="227"/>
      <c r="C368" s="256" t="s">
        <v>415</v>
      </c>
      <c r="D368" s="230"/>
      <c r="E368" s="231"/>
      <c r="F368" s="228"/>
      <c r="G368" s="228"/>
      <c r="H368" s="228"/>
      <c r="I368" s="228"/>
      <c r="J368" s="228"/>
      <c r="K368" s="228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09"/>
      <c r="Z368" s="209"/>
      <c r="AA368" s="209"/>
      <c r="AB368" s="209"/>
      <c r="AC368" s="209"/>
      <c r="AD368" s="209"/>
      <c r="AE368" s="209"/>
      <c r="AF368" s="209"/>
      <c r="AG368" s="209" t="s">
        <v>139</v>
      </c>
      <c r="AH368" s="209">
        <v>0</v>
      </c>
      <c r="AI368" s="209"/>
      <c r="AJ368" s="209"/>
      <c r="AK368" s="209"/>
      <c r="AL368" s="209"/>
      <c r="AM368" s="209"/>
      <c r="AN368" s="209"/>
      <c r="AO368" s="209"/>
      <c r="AP368" s="209"/>
      <c r="AQ368" s="209"/>
      <c r="AR368" s="209"/>
      <c r="AS368" s="209"/>
      <c r="AT368" s="209"/>
      <c r="AU368" s="209"/>
      <c r="AV368" s="209"/>
      <c r="AW368" s="209"/>
      <c r="AX368" s="209"/>
      <c r="AY368" s="209"/>
      <c r="AZ368" s="209"/>
      <c r="BA368" s="209"/>
      <c r="BB368" s="209"/>
      <c r="BC368" s="209"/>
      <c r="BD368" s="209"/>
      <c r="BE368" s="209"/>
      <c r="BF368" s="209"/>
      <c r="BG368" s="209"/>
      <c r="BH368" s="209"/>
    </row>
    <row r="369" spans="1:60" outlineLevel="1" x14ac:dyDescent="0.25">
      <c r="A369" s="226"/>
      <c r="B369" s="227"/>
      <c r="C369" s="256" t="s">
        <v>416</v>
      </c>
      <c r="D369" s="230"/>
      <c r="E369" s="231"/>
      <c r="F369" s="228"/>
      <c r="G369" s="228"/>
      <c r="H369" s="228"/>
      <c r="I369" s="228"/>
      <c r="J369" s="228"/>
      <c r="K369" s="228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09"/>
      <c r="Z369" s="209"/>
      <c r="AA369" s="209"/>
      <c r="AB369" s="209"/>
      <c r="AC369" s="209"/>
      <c r="AD369" s="209"/>
      <c r="AE369" s="209"/>
      <c r="AF369" s="209"/>
      <c r="AG369" s="209" t="s">
        <v>139</v>
      </c>
      <c r="AH369" s="209">
        <v>0</v>
      </c>
      <c r="AI369" s="209"/>
      <c r="AJ369" s="209"/>
      <c r="AK369" s="209"/>
      <c r="AL369" s="209"/>
      <c r="AM369" s="209"/>
      <c r="AN369" s="209"/>
      <c r="AO369" s="209"/>
      <c r="AP369" s="209"/>
      <c r="AQ369" s="209"/>
      <c r="AR369" s="209"/>
      <c r="AS369" s="209"/>
      <c r="AT369" s="209"/>
      <c r="AU369" s="209"/>
      <c r="AV369" s="209"/>
      <c r="AW369" s="209"/>
      <c r="AX369" s="209"/>
      <c r="AY369" s="209"/>
      <c r="AZ369" s="209"/>
      <c r="BA369" s="209"/>
      <c r="BB369" s="209"/>
      <c r="BC369" s="209"/>
      <c r="BD369" s="209"/>
      <c r="BE369" s="209"/>
      <c r="BF369" s="209"/>
      <c r="BG369" s="209"/>
      <c r="BH369" s="209"/>
    </row>
    <row r="370" spans="1:60" outlineLevel="1" x14ac:dyDescent="0.25">
      <c r="A370" s="247">
        <v>103</v>
      </c>
      <c r="B370" s="248" t="s">
        <v>417</v>
      </c>
      <c r="C370" s="257" t="s">
        <v>418</v>
      </c>
      <c r="D370" s="249" t="s">
        <v>0</v>
      </c>
      <c r="E370" s="250">
        <v>1077.681</v>
      </c>
      <c r="F370" s="251"/>
      <c r="G370" s="252">
        <f>ROUND(E370*F370,2)</f>
        <v>0</v>
      </c>
      <c r="H370" s="229">
        <v>0</v>
      </c>
      <c r="I370" s="228">
        <f>ROUND(E370*H370,2)</f>
        <v>0</v>
      </c>
      <c r="J370" s="229">
        <v>1.2</v>
      </c>
      <c r="K370" s="228">
        <f>ROUND(E370*J370,2)</f>
        <v>1293.22</v>
      </c>
      <c r="L370" s="228">
        <v>15</v>
      </c>
      <c r="M370" s="228">
        <f>G370*(1+L370/100)</f>
        <v>0</v>
      </c>
      <c r="N370" s="228">
        <v>0</v>
      </c>
      <c r="O370" s="228">
        <f>ROUND(E370*N370,2)</f>
        <v>0</v>
      </c>
      <c r="P370" s="228">
        <v>0</v>
      </c>
      <c r="Q370" s="228">
        <f>ROUND(E370*P370,2)</f>
        <v>0</v>
      </c>
      <c r="R370" s="228"/>
      <c r="S370" s="228" t="s">
        <v>134</v>
      </c>
      <c r="T370" s="228" t="s">
        <v>135</v>
      </c>
      <c r="U370" s="228">
        <v>0</v>
      </c>
      <c r="V370" s="228">
        <f>ROUND(E370*U370,2)</f>
        <v>0</v>
      </c>
      <c r="W370" s="228"/>
      <c r="X370" s="228" t="s">
        <v>245</v>
      </c>
      <c r="Y370" s="209"/>
      <c r="Z370" s="209"/>
      <c r="AA370" s="209"/>
      <c r="AB370" s="209"/>
      <c r="AC370" s="209"/>
      <c r="AD370" s="209"/>
      <c r="AE370" s="209"/>
      <c r="AF370" s="209"/>
      <c r="AG370" s="209" t="s">
        <v>246</v>
      </c>
      <c r="AH370" s="209"/>
      <c r="AI370" s="209"/>
      <c r="AJ370" s="209"/>
      <c r="AK370" s="209"/>
      <c r="AL370" s="209"/>
      <c r="AM370" s="209"/>
      <c r="AN370" s="209"/>
      <c r="AO370" s="209"/>
      <c r="AP370" s="209"/>
      <c r="AQ370" s="209"/>
      <c r="AR370" s="209"/>
      <c r="AS370" s="209"/>
      <c r="AT370" s="209"/>
      <c r="AU370" s="209"/>
      <c r="AV370" s="209"/>
      <c r="AW370" s="209"/>
      <c r="AX370" s="209"/>
      <c r="AY370" s="209"/>
      <c r="AZ370" s="209"/>
      <c r="BA370" s="209"/>
      <c r="BB370" s="209"/>
      <c r="BC370" s="209"/>
      <c r="BD370" s="209"/>
      <c r="BE370" s="209"/>
      <c r="BF370" s="209"/>
      <c r="BG370" s="209"/>
      <c r="BH370" s="209"/>
    </row>
    <row r="371" spans="1:60" x14ac:dyDescent="0.25">
      <c r="A371" s="235" t="s">
        <v>129</v>
      </c>
      <c r="B371" s="236" t="s">
        <v>85</v>
      </c>
      <c r="C371" s="254" t="s">
        <v>86</v>
      </c>
      <c r="D371" s="237"/>
      <c r="E371" s="238"/>
      <c r="F371" s="239"/>
      <c r="G371" s="240">
        <f>SUMIF(AG372:AG384,"&lt;&gt;NOR",G372:G384)</f>
        <v>0</v>
      </c>
      <c r="H371" s="234"/>
      <c r="I371" s="234">
        <f>SUM(I372:I384)</f>
        <v>1147.6600000000001</v>
      </c>
      <c r="J371" s="234"/>
      <c r="K371" s="234">
        <f>SUM(K372:K384)</f>
        <v>1001.75</v>
      </c>
      <c r="L371" s="234"/>
      <c r="M371" s="234">
        <f>SUM(M372:M384)</f>
        <v>0</v>
      </c>
      <c r="N371" s="234"/>
      <c r="O371" s="234">
        <f>SUM(O372:O384)</f>
        <v>0.01</v>
      </c>
      <c r="P371" s="234"/>
      <c r="Q371" s="234">
        <f>SUM(Q372:Q384)</f>
        <v>0</v>
      </c>
      <c r="R371" s="234"/>
      <c r="S371" s="234"/>
      <c r="T371" s="234"/>
      <c r="U371" s="234"/>
      <c r="V371" s="234">
        <f>SUM(V372:V384)</f>
        <v>1.54</v>
      </c>
      <c r="W371" s="234"/>
      <c r="X371" s="234"/>
      <c r="AG371" t="s">
        <v>130</v>
      </c>
    </row>
    <row r="372" spans="1:60" outlineLevel="1" x14ac:dyDescent="0.25">
      <c r="A372" s="241">
        <v>104</v>
      </c>
      <c r="B372" s="242" t="s">
        <v>419</v>
      </c>
      <c r="C372" s="255" t="s">
        <v>420</v>
      </c>
      <c r="D372" s="243" t="s">
        <v>133</v>
      </c>
      <c r="E372" s="244">
        <v>1.36</v>
      </c>
      <c r="F372" s="245"/>
      <c r="G372" s="246">
        <f>ROUND(E372*F372,2)</f>
        <v>0</v>
      </c>
      <c r="H372" s="229">
        <v>0</v>
      </c>
      <c r="I372" s="228">
        <f>ROUND(E372*H372,2)</f>
        <v>0</v>
      </c>
      <c r="J372" s="229">
        <v>7.8</v>
      </c>
      <c r="K372" s="228">
        <f>ROUND(E372*J372,2)</f>
        <v>10.61</v>
      </c>
      <c r="L372" s="228">
        <v>15</v>
      </c>
      <c r="M372" s="228">
        <f>G372*(1+L372/100)</f>
        <v>0</v>
      </c>
      <c r="N372" s="228">
        <v>0</v>
      </c>
      <c r="O372" s="228">
        <f>ROUND(E372*N372,2)</f>
        <v>0</v>
      </c>
      <c r="P372" s="228">
        <v>0</v>
      </c>
      <c r="Q372" s="228">
        <f>ROUND(E372*P372,2)</f>
        <v>0</v>
      </c>
      <c r="R372" s="228"/>
      <c r="S372" s="228" t="s">
        <v>134</v>
      </c>
      <c r="T372" s="228" t="s">
        <v>135</v>
      </c>
      <c r="U372" s="228">
        <v>1.6E-2</v>
      </c>
      <c r="V372" s="228">
        <f>ROUND(E372*U372,2)</f>
        <v>0.02</v>
      </c>
      <c r="W372" s="228"/>
      <c r="X372" s="228" t="s">
        <v>136</v>
      </c>
      <c r="Y372" s="209"/>
      <c r="Z372" s="209"/>
      <c r="AA372" s="209"/>
      <c r="AB372" s="209"/>
      <c r="AC372" s="209"/>
      <c r="AD372" s="209"/>
      <c r="AE372" s="209"/>
      <c r="AF372" s="209"/>
      <c r="AG372" s="209" t="s">
        <v>137</v>
      </c>
      <c r="AH372" s="209"/>
      <c r="AI372" s="209"/>
      <c r="AJ372" s="209"/>
      <c r="AK372" s="209"/>
      <c r="AL372" s="209"/>
      <c r="AM372" s="209"/>
      <c r="AN372" s="209"/>
      <c r="AO372" s="209"/>
      <c r="AP372" s="209"/>
      <c r="AQ372" s="209"/>
      <c r="AR372" s="209"/>
      <c r="AS372" s="209"/>
      <c r="AT372" s="209"/>
      <c r="AU372" s="209"/>
      <c r="AV372" s="209"/>
      <c r="AW372" s="209"/>
      <c r="AX372" s="209"/>
      <c r="AY372" s="209"/>
      <c r="AZ372" s="209"/>
      <c r="BA372" s="209"/>
      <c r="BB372" s="209"/>
      <c r="BC372" s="209"/>
      <c r="BD372" s="209"/>
      <c r="BE372" s="209"/>
      <c r="BF372" s="209"/>
      <c r="BG372" s="209"/>
      <c r="BH372" s="209"/>
    </row>
    <row r="373" spans="1:60" outlineLevel="1" x14ac:dyDescent="0.25">
      <c r="A373" s="226"/>
      <c r="B373" s="227"/>
      <c r="C373" s="256" t="s">
        <v>165</v>
      </c>
      <c r="D373" s="230"/>
      <c r="E373" s="231">
        <v>1.36</v>
      </c>
      <c r="F373" s="228"/>
      <c r="G373" s="228"/>
      <c r="H373" s="228"/>
      <c r="I373" s="228"/>
      <c r="J373" s="228"/>
      <c r="K373" s="228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09"/>
      <c r="Z373" s="209"/>
      <c r="AA373" s="209"/>
      <c r="AB373" s="209"/>
      <c r="AC373" s="209"/>
      <c r="AD373" s="209"/>
      <c r="AE373" s="209"/>
      <c r="AF373" s="209"/>
      <c r="AG373" s="209" t="s">
        <v>139</v>
      </c>
      <c r="AH373" s="209">
        <v>0</v>
      </c>
      <c r="AI373" s="209"/>
      <c r="AJ373" s="209"/>
      <c r="AK373" s="209"/>
      <c r="AL373" s="209"/>
      <c r="AM373" s="209"/>
      <c r="AN373" s="209"/>
      <c r="AO373" s="209"/>
      <c r="AP373" s="209"/>
      <c r="AQ373" s="209"/>
      <c r="AR373" s="209"/>
      <c r="AS373" s="209"/>
      <c r="AT373" s="209"/>
      <c r="AU373" s="209"/>
      <c r="AV373" s="209"/>
      <c r="AW373" s="209"/>
      <c r="AX373" s="209"/>
      <c r="AY373" s="209"/>
      <c r="AZ373" s="209"/>
      <c r="BA373" s="209"/>
      <c r="BB373" s="209"/>
      <c r="BC373" s="209"/>
      <c r="BD373" s="209"/>
      <c r="BE373" s="209"/>
      <c r="BF373" s="209"/>
      <c r="BG373" s="209"/>
      <c r="BH373" s="209"/>
    </row>
    <row r="374" spans="1:60" outlineLevel="1" x14ac:dyDescent="0.25">
      <c r="A374" s="241">
        <v>105</v>
      </c>
      <c r="B374" s="242" t="s">
        <v>421</v>
      </c>
      <c r="C374" s="255" t="s">
        <v>422</v>
      </c>
      <c r="D374" s="243" t="s">
        <v>133</v>
      </c>
      <c r="E374" s="244">
        <v>1.36</v>
      </c>
      <c r="F374" s="245"/>
      <c r="G374" s="246">
        <f>ROUND(E374*F374,2)</f>
        <v>0</v>
      </c>
      <c r="H374" s="229">
        <v>26.94</v>
      </c>
      <c r="I374" s="228">
        <f>ROUND(E374*H374,2)</f>
        <v>36.64</v>
      </c>
      <c r="J374" s="229">
        <v>28.16</v>
      </c>
      <c r="K374" s="228">
        <f>ROUND(E374*J374,2)</f>
        <v>38.299999999999997</v>
      </c>
      <c r="L374" s="228">
        <v>15</v>
      </c>
      <c r="M374" s="228">
        <f>G374*(1+L374/100)</f>
        <v>0</v>
      </c>
      <c r="N374" s="228">
        <v>2.1000000000000001E-4</v>
      </c>
      <c r="O374" s="228">
        <f>ROUND(E374*N374,2)</f>
        <v>0</v>
      </c>
      <c r="P374" s="228">
        <v>0</v>
      </c>
      <c r="Q374" s="228">
        <f>ROUND(E374*P374,2)</f>
        <v>0</v>
      </c>
      <c r="R374" s="228"/>
      <c r="S374" s="228" t="s">
        <v>134</v>
      </c>
      <c r="T374" s="228" t="s">
        <v>135</v>
      </c>
      <c r="U374" s="228">
        <v>0.05</v>
      </c>
      <c r="V374" s="228">
        <f>ROUND(E374*U374,2)</f>
        <v>7.0000000000000007E-2</v>
      </c>
      <c r="W374" s="228"/>
      <c r="X374" s="228" t="s">
        <v>136</v>
      </c>
      <c r="Y374" s="209"/>
      <c r="Z374" s="209"/>
      <c r="AA374" s="209"/>
      <c r="AB374" s="209"/>
      <c r="AC374" s="209"/>
      <c r="AD374" s="209"/>
      <c r="AE374" s="209"/>
      <c r="AF374" s="209"/>
      <c r="AG374" s="209" t="s">
        <v>137</v>
      </c>
      <c r="AH374" s="209"/>
      <c r="AI374" s="209"/>
      <c r="AJ374" s="209"/>
      <c r="AK374" s="209"/>
      <c r="AL374" s="209"/>
      <c r="AM374" s="209"/>
      <c r="AN374" s="209"/>
      <c r="AO374" s="209"/>
      <c r="AP374" s="209"/>
      <c r="AQ374" s="209"/>
      <c r="AR374" s="209"/>
      <c r="AS374" s="209"/>
      <c r="AT374" s="209"/>
      <c r="AU374" s="209"/>
      <c r="AV374" s="209"/>
      <c r="AW374" s="209"/>
      <c r="AX374" s="209"/>
      <c r="AY374" s="209"/>
      <c r="AZ374" s="209"/>
      <c r="BA374" s="209"/>
      <c r="BB374" s="209"/>
      <c r="BC374" s="209"/>
      <c r="BD374" s="209"/>
      <c r="BE374" s="209"/>
      <c r="BF374" s="209"/>
      <c r="BG374" s="209"/>
      <c r="BH374" s="209"/>
    </row>
    <row r="375" spans="1:60" outlineLevel="1" x14ac:dyDescent="0.25">
      <c r="A375" s="226"/>
      <c r="B375" s="227"/>
      <c r="C375" s="256" t="s">
        <v>165</v>
      </c>
      <c r="D375" s="230"/>
      <c r="E375" s="231">
        <v>1.36</v>
      </c>
      <c r="F375" s="228"/>
      <c r="G375" s="228"/>
      <c r="H375" s="228"/>
      <c r="I375" s="228"/>
      <c r="J375" s="228"/>
      <c r="K375" s="228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09"/>
      <c r="Z375" s="209"/>
      <c r="AA375" s="209"/>
      <c r="AB375" s="209"/>
      <c r="AC375" s="209"/>
      <c r="AD375" s="209"/>
      <c r="AE375" s="209"/>
      <c r="AF375" s="209"/>
      <c r="AG375" s="209" t="s">
        <v>139</v>
      </c>
      <c r="AH375" s="209">
        <v>0</v>
      </c>
      <c r="AI375" s="209"/>
      <c r="AJ375" s="209"/>
      <c r="AK375" s="209"/>
      <c r="AL375" s="209"/>
      <c r="AM375" s="209"/>
      <c r="AN375" s="209"/>
      <c r="AO375" s="209"/>
      <c r="AP375" s="209"/>
      <c r="AQ375" s="209"/>
      <c r="AR375" s="209"/>
      <c r="AS375" s="209"/>
      <c r="AT375" s="209"/>
      <c r="AU375" s="209"/>
      <c r="AV375" s="209"/>
      <c r="AW375" s="209"/>
      <c r="AX375" s="209"/>
      <c r="AY375" s="209"/>
      <c r="AZ375" s="209"/>
      <c r="BA375" s="209"/>
      <c r="BB375" s="209"/>
      <c r="BC375" s="209"/>
      <c r="BD375" s="209"/>
      <c r="BE375" s="209"/>
      <c r="BF375" s="209"/>
      <c r="BG375" s="209"/>
      <c r="BH375" s="209"/>
    </row>
    <row r="376" spans="1:60" outlineLevel="1" x14ac:dyDescent="0.25">
      <c r="A376" s="241">
        <v>106</v>
      </c>
      <c r="B376" s="242" t="s">
        <v>423</v>
      </c>
      <c r="C376" s="255" t="s">
        <v>424</v>
      </c>
      <c r="D376" s="243" t="s">
        <v>133</v>
      </c>
      <c r="E376" s="244">
        <v>1.36</v>
      </c>
      <c r="F376" s="245"/>
      <c r="G376" s="246">
        <f>ROUND(E376*F376,2)</f>
        <v>0</v>
      </c>
      <c r="H376" s="229">
        <v>143.43</v>
      </c>
      <c r="I376" s="228">
        <f>ROUND(E376*H376,2)</f>
        <v>195.06</v>
      </c>
      <c r="J376" s="229">
        <v>584.77</v>
      </c>
      <c r="K376" s="228">
        <f>ROUND(E376*J376,2)</f>
        <v>795.29</v>
      </c>
      <c r="L376" s="228">
        <v>15</v>
      </c>
      <c r="M376" s="228">
        <f>G376*(1+L376/100)</f>
        <v>0</v>
      </c>
      <c r="N376" s="228">
        <v>5.1500000000000001E-3</v>
      </c>
      <c r="O376" s="228">
        <f>ROUND(E376*N376,2)</f>
        <v>0.01</v>
      </c>
      <c r="P376" s="228">
        <v>0</v>
      </c>
      <c r="Q376" s="228">
        <f>ROUND(E376*P376,2)</f>
        <v>0</v>
      </c>
      <c r="R376" s="228"/>
      <c r="S376" s="228" t="s">
        <v>134</v>
      </c>
      <c r="T376" s="228" t="s">
        <v>135</v>
      </c>
      <c r="U376" s="228">
        <v>1.04</v>
      </c>
      <c r="V376" s="228">
        <f>ROUND(E376*U376,2)</f>
        <v>1.41</v>
      </c>
      <c r="W376" s="228"/>
      <c r="X376" s="228" t="s">
        <v>136</v>
      </c>
      <c r="Y376" s="209"/>
      <c r="Z376" s="209"/>
      <c r="AA376" s="209"/>
      <c r="AB376" s="209"/>
      <c r="AC376" s="209"/>
      <c r="AD376" s="209"/>
      <c r="AE376" s="209"/>
      <c r="AF376" s="209"/>
      <c r="AG376" s="209" t="s">
        <v>137</v>
      </c>
      <c r="AH376" s="209"/>
      <c r="AI376" s="209"/>
      <c r="AJ376" s="209"/>
      <c r="AK376" s="209"/>
      <c r="AL376" s="209"/>
      <c r="AM376" s="209"/>
      <c r="AN376" s="209"/>
      <c r="AO376" s="209"/>
      <c r="AP376" s="209"/>
      <c r="AQ376" s="209"/>
      <c r="AR376" s="209"/>
      <c r="AS376" s="209"/>
      <c r="AT376" s="209"/>
      <c r="AU376" s="209"/>
      <c r="AV376" s="209"/>
      <c r="AW376" s="209"/>
      <c r="AX376" s="209"/>
      <c r="AY376" s="209"/>
      <c r="AZ376" s="209"/>
      <c r="BA376" s="209"/>
      <c r="BB376" s="209"/>
      <c r="BC376" s="209"/>
      <c r="BD376" s="209"/>
      <c r="BE376" s="209"/>
      <c r="BF376" s="209"/>
      <c r="BG376" s="209"/>
      <c r="BH376" s="209"/>
    </row>
    <row r="377" spans="1:60" outlineLevel="1" x14ac:dyDescent="0.25">
      <c r="A377" s="226"/>
      <c r="B377" s="227"/>
      <c r="C377" s="256" t="s">
        <v>165</v>
      </c>
      <c r="D377" s="230"/>
      <c r="E377" s="231">
        <v>1.36</v>
      </c>
      <c r="F377" s="228"/>
      <c r="G377" s="228"/>
      <c r="H377" s="228"/>
      <c r="I377" s="228"/>
      <c r="J377" s="228"/>
      <c r="K377" s="228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09"/>
      <c r="Z377" s="209"/>
      <c r="AA377" s="209"/>
      <c r="AB377" s="209"/>
      <c r="AC377" s="209"/>
      <c r="AD377" s="209"/>
      <c r="AE377" s="209"/>
      <c r="AF377" s="209"/>
      <c r="AG377" s="209" t="s">
        <v>139</v>
      </c>
      <c r="AH377" s="209">
        <v>0</v>
      </c>
      <c r="AI377" s="209"/>
      <c r="AJ377" s="209"/>
      <c r="AK377" s="209"/>
      <c r="AL377" s="209"/>
      <c r="AM377" s="209"/>
      <c r="AN377" s="209"/>
      <c r="AO377" s="209"/>
      <c r="AP377" s="209"/>
      <c r="AQ377" s="209"/>
      <c r="AR377" s="209"/>
      <c r="AS377" s="209"/>
      <c r="AT377" s="209"/>
      <c r="AU377" s="209"/>
      <c r="AV377" s="209"/>
      <c r="AW377" s="209"/>
      <c r="AX377" s="209"/>
      <c r="AY377" s="209"/>
      <c r="AZ377" s="209"/>
      <c r="BA377" s="209"/>
      <c r="BB377" s="209"/>
      <c r="BC377" s="209"/>
      <c r="BD377" s="209"/>
      <c r="BE377" s="209"/>
      <c r="BF377" s="209"/>
      <c r="BG377" s="209"/>
      <c r="BH377" s="209"/>
    </row>
    <row r="378" spans="1:60" outlineLevel="1" x14ac:dyDescent="0.25">
      <c r="A378" s="241">
        <v>107</v>
      </c>
      <c r="B378" s="242" t="s">
        <v>425</v>
      </c>
      <c r="C378" s="255" t="s">
        <v>426</v>
      </c>
      <c r="D378" s="243" t="s">
        <v>133</v>
      </c>
      <c r="E378" s="244">
        <v>1.36</v>
      </c>
      <c r="F378" s="245"/>
      <c r="G378" s="246">
        <f>ROUND(E378*F378,2)</f>
        <v>0</v>
      </c>
      <c r="H378" s="229">
        <v>0</v>
      </c>
      <c r="I378" s="228">
        <f>ROUND(E378*H378,2)</f>
        <v>0</v>
      </c>
      <c r="J378" s="229">
        <v>16.600000000000001</v>
      </c>
      <c r="K378" s="228">
        <f>ROUND(E378*J378,2)</f>
        <v>22.58</v>
      </c>
      <c r="L378" s="228">
        <v>15</v>
      </c>
      <c r="M378" s="228">
        <f>G378*(1+L378/100)</f>
        <v>0</v>
      </c>
      <c r="N378" s="228">
        <v>0</v>
      </c>
      <c r="O378" s="228">
        <f>ROUND(E378*N378,2)</f>
        <v>0</v>
      </c>
      <c r="P378" s="228">
        <v>0</v>
      </c>
      <c r="Q378" s="228">
        <f>ROUND(E378*P378,2)</f>
        <v>0</v>
      </c>
      <c r="R378" s="228"/>
      <c r="S378" s="228" t="s">
        <v>134</v>
      </c>
      <c r="T378" s="228" t="s">
        <v>135</v>
      </c>
      <c r="U378" s="228">
        <v>0.03</v>
      </c>
      <c r="V378" s="228">
        <f>ROUND(E378*U378,2)</f>
        <v>0.04</v>
      </c>
      <c r="W378" s="228"/>
      <c r="X378" s="228" t="s">
        <v>136</v>
      </c>
      <c r="Y378" s="209"/>
      <c r="Z378" s="209"/>
      <c r="AA378" s="209"/>
      <c r="AB378" s="209"/>
      <c r="AC378" s="209"/>
      <c r="AD378" s="209"/>
      <c r="AE378" s="209"/>
      <c r="AF378" s="209"/>
      <c r="AG378" s="209" t="s">
        <v>137</v>
      </c>
      <c r="AH378" s="209"/>
      <c r="AI378" s="209"/>
      <c r="AJ378" s="209"/>
      <c r="AK378" s="209"/>
      <c r="AL378" s="209"/>
      <c r="AM378" s="209"/>
      <c r="AN378" s="209"/>
      <c r="AO378" s="209"/>
      <c r="AP378" s="209"/>
      <c r="AQ378" s="209"/>
      <c r="AR378" s="209"/>
      <c r="AS378" s="209"/>
      <c r="AT378" s="209"/>
      <c r="AU378" s="209"/>
      <c r="AV378" s="209"/>
      <c r="AW378" s="209"/>
      <c r="AX378" s="209"/>
      <c r="AY378" s="209"/>
      <c r="AZ378" s="209"/>
      <c r="BA378" s="209"/>
      <c r="BB378" s="209"/>
      <c r="BC378" s="209"/>
      <c r="BD378" s="209"/>
      <c r="BE378" s="209"/>
      <c r="BF378" s="209"/>
      <c r="BG378" s="209"/>
      <c r="BH378" s="209"/>
    </row>
    <row r="379" spans="1:60" outlineLevel="1" x14ac:dyDescent="0.25">
      <c r="A379" s="226"/>
      <c r="B379" s="227"/>
      <c r="C379" s="256" t="s">
        <v>165</v>
      </c>
      <c r="D379" s="230"/>
      <c r="E379" s="231">
        <v>1.36</v>
      </c>
      <c r="F379" s="228"/>
      <c r="G379" s="228"/>
      <c r="H379" s="228"/>
      <c r="I379" s="228"/>
      <c r="J379" s="228"/>
      <c r="K379" s="228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09"/>
      <c r="Z379" s="209"/>
      <c r="AA379" s="209"/>
      <c r="AB379" s="209"/>
      <c r="AC379" s="209"/>
      <c r="AD379" s="209"/>
      <c r="AE379" s="209"/>
      <c r="AF379" s="209"/>
      <c r="AG379" s="209" t="s">
        <v>139</v>
      </c>
      <c r="AH379" s="209">
        <v>0</v>
      </c>
      <c r="AI379" s="209"/>
      <c r="AJ379" s="209"/>
      <c r="AK379" s="209"/>
      <c r="AL379" s="209"/>
      <c r="AM379" s="209"/>
      <c r="AN379" s="209"/>
      <c r="AO379" s="209"/>
      <c r="AP379" s="209"/>
      <c r="AQ379" s="209"/>
      <c r="AR379" s="209"/>
      <c r="AS379" s="209"/>
      <c r="AT379" s="209"/>
      <c r="AU379" s="209"/>
      <c r="AV379" s="209"/>
      <c r="AW379" s="209"/>
      <c r="AX379" s="209"/>
      <c r="AY379" s="209"/>
      <c r="AZ379" s="209"/>
      <c r="BA379" s="209"/>
      <c r="BB379" s="209"/>
      <c r="BC379" s="209"/>
      <c r="BD379" s="209"/>
      <c r="BE379" s="209"/>
      <c r="BF379" s="209"/>
      <c r="BG379" s="209"/>
      <c r="BH379" s="209"/>
    </row>
    <row r="380" spans="1:60" outlineLevel="1" x14ac:dyDescent="0.25">
      <c r="A380" s="241">
        <v>108</v>
      </c>
      <c r="B380" s="242" t="s">
        <v>427</v>
      </c>
      <c r="C380" s="255" t="s">
        <v>428</v>
      </c>
      <c r="D380" s="243" t="s">
        <v>133</v>
      </c>
      <c r="E380" s="244">
        <v>1.36</v>
      </c>
      <c r="F380" s="245"/>
      <c r="G380" s="246">
        <f>ROUND(E380*F380,2)</f>
        <v>0</v>
      </c>
      <c r="H380" s="229">
        <v>13.5</v>
      </c>
      <c r="I380" s="228">
        <f>ROUND(E380*H380,2)</f>
        <v>18.36</v>
      </c>
      <c r="J380" s="229">
        <v>0</v>
      </c>
      <c r="K380" s="228">
        <f>ROUND(E380*J380,2)</f>
        <v>0</v>
      </c>
      <c r="L380" s="228">
        <v>15</v>
      </c>
      <c r="M380" s="228">
        <f>G380*(1+L380/100)</f>
        <v>0</v>
      </c>
      <c r="N380" s="228">
        <v>1.1999999999999999E-3</v>
      </c>
      <c r="O380" s="228">
        <f>ROUND(E380*N380,2)</f>
        <v>0</v>
      </c>
      <c r="P380" s="228">
        <v>0</v>
      </c>
      <c r="Q380" s="228">
        <f>ROUND(E380*P380,2)</f>
        <v>0</v>
      </c>
      <c r="R380" s="228"/>
      <c r="S380" s="228" t="s">
        <v>134</v>
      </c>
      <c r="T380" s="228" t="s">
        <v>135</v>
      </c>
      <c r="U380" s="228">
        <v>0</v>
      </c>
      <c r="V380" s="228">
        <f>ROUND(E380*U380,2)</f>
        <v>0</v>
      </c>
      <c r="W380" s="228"/>
      <c r="X380" s="228" t="s">
        <v>136</v>
      </c>
      <c r="Y380" s="209"/>
      <c r="Z380" s="209"/>
      <c r="AA380" s="209"/>
      <c r="AB380" s="209"/>
      <c r="AC380" s="209"/>
      <c r="AD380" s="209"/>
      <c r="AE380" s="209"/>
      <c r="AF380" s="209"/>
      <c r="AG380" s="209" t="s">
        <v>137</v>
      </c>
      <c r="AH380" s="209"/>
      <c r="AI380" s="209"/>
      <c r="AJ380" s="209"/>
      <c r="AK380" s="209"/>
      <c r="AL380" s="209"/>
      <c r="AM380" s="209"/>
      <c r="AN380" s="209"/>
      <c r="AO380" s="209"/>
      <c r="AP380" s="209"/>
      <c r="AQ380" s="209"/>
      <c r="AR380" s="209"/>
      <c r="AS380" s="209"/>
      <c r="AT380" s="209"/>
      <c r="AU380" s="209"/>
      <c r="AV380" s="209"/>
      <c r="AW380" s="209"/>
      <c r="AX380" s="209"/>
      <c r="AY380" s="209"/>
      <c r="AZ380" s="209"/>
      <c r="BA380" s="209"/>
      <c r="BB380" s="209"/>
      <c r="BC380" s="209"/>
      <c r="BD380" s="209"/>
      <c r="BE380" s="209"/>
      <c r="BF380" s="209"/>
      <c r="BG380" s="209"/>
      <c r="BH380" s="209"/>
    </row>
    <row r="381" spans="1:60" outlineLevel="1" x14ac:dyDescent="0.25">
      <c r="A381" s="226"/>
      <c r="B381" s="227"/>
      <c r="C381" s="256" t="s">
        <v>165</v>
      </c>
      <c r="D381" s="230"/>
      <c r="E381" s="231">
        <v>1.36</v>
      </c>
      <c r="F381" s="228"/>
      <c r="G381" s="228"/>
      <c r="H381" s="228"/>
      <c r="I381" s="228"/>
      <c r="J381" s="228"/>
      <c r="K381" s="228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09"/>
      <c r="Z381" s="209"/>
      <c r="AA381" s="209"/>
      <c r="AB381" s="209"/>
      <c r="AC381" s="209"/>
      <c r="AD381" s="209"/>
      <c r="AE381" s="209"/>
      <c r="AF381" s="209"/>
      <c r="AG381" s="209" t="s">
        <v>139</v>
      </c>
      <c r="AH381" s="209">
        <v>0</v>
      </c>
      <c r="AI381" s="209"/>
      <c r="AJ381" s="209"/>
      <c r="AK381" s="209"/>
      <c r="AL381" s="209"/>
      <c r="AM381" s="209"/>
      <c r="AN381" s="209"/>
      <c r="AO381" s="209"/>
      <c r="AP381" s="209"/>
      <c r="AQ381" s="209"/>
      <c r="AR381" s="209"/>
      <c r="AS381" s="209"/>
      <c r="AT381" s="209"/>
      <c r="AU381" s="209"/>
      <c r="AV381" s="209"/>
      <c r="AW381" s="209"/>
      <c r="AX381" s="209"/>
      <c r="AY381" s="209"/>
      <c r="AZ381" s="209"/>
      <c r="BA381" s="209"/>
      <c r="BB381" s="209"/>
      <c r="BC381" s="209"/>
      <c r="BD381" s="209"/>
      <c r="BE381" s="209"/>
      <c r="BF381" s="209"/>
      <c r="BG381" s="209"/>
      <c r="BH381" s="209"/>
    </row>
    <row r="382" spans="1:60" outlineLevel="1" x14ac:dyDescent="0.25">
      <c r="A382" s="241">
        <v>109</v>
      </c>
      <c r="B382" s="242" t="s">
        <v>429</v>
      </c>
      <c r="C382" s="255" t="s">
        <v>430</v>
      </c>
      <c r="D382" s="243" t="s">
        <v>133</v>
      </c>
      <c r="E382" s="244">
        <v>1.496</v>
      </c>
      <c r="F382" s="245"/>
      <c r="G382" s="246">
        <f>ROUND(E382*F382,2)</f>
        <v>0</v>
      </c>
      <c r="H382" s="229">
        <v>600</v>
      </c>
      <c r="I382" s="228">
        <f>ROUND(E382*H382,2)</f>
        <v>897.6</v>
      </c>
      <c r="J382" s="229">
        <v>0</v>
      </c>
      <c r="K382" s="228">
        <f>ROUND(E382*J382,2)</f>
        <v>0</v>
      </c>
      <c r="L382" s="228">
        <v>15</v>
      </c>
      <c r="M382" s="228">
        <f>G382*(1+L382/100)</f>
        <v>0</v>
      </c>
      <c r="N382" s="228">
        <v>0</v>
      </c>
      <c r="O382" s="228">
        <f>ROUND(E382*N382,2)</f>
        <v>0</v>
      </c>
      <c r="P382" s="228">
        <v>0</v>
      </c>
      <c r="Q382" s="228">
        <f>ROUND(E382*P382,2)</f>
        <v>0</v>
      </c>
      <c r="R382" s="228"/>
      <c r="S382" s="228" t="s">
        <v>204</v>
      </c>
      <c r="T382" s="228" t="s">
        <v>135</v>
      </c>
      <c r="U382" s="228">
        <v>0</v>
      </c>
      <c r="V382" s="228">
        <f>ROUND(E382*U382,2)</f>
        <v>0</v>
      </c>
      <c r="W382" s="228"/>
      <c r="X382" s="228" t="s">
        <v>347</v>
      </c>
      <c r="Y382" s="209"/>
      <c r="Z382" s="209"/>
      <c r="AA382" s="209"/>
      <c r="AB382" s="209"/>
      <c r="AC382" s="209"/>
      <c r="AD382" s="209"/>
      <c r="AE382" s="209"/>
      <c r="AF382" s="209"/>
      <c r="AG382" s="209" t="s">
        <v>431</v>
      </c>
      <c r="AH382" s="209"/>
      <c r="AI382" s="209"/>
      <c r="AJ382" s="209"/>
      <c r="AK382" s="209"/>
      <c r="AL382" s="209"/>
      <c r="AM382" s="209"/>
      <c r="AN382" s="209"/>
      <c r="AO382" s="209"/>
      <c r="AP382" s="209"/>
      <c r="AQ382" s="209"/>
      <c r="AR382" s="209"/>
      <c r="AS382" s="209"/>
      <c r="AT382" s="209"/>
      <c r="AU382" s="209"/>
      <c r="AV382" s="209"/>
      <c r="AW382" s="209"/>
      <c r="AX382" s="209"/>
      <c r="AY382" s="209"/>
      <c r="AZ382" s="209"/>
      <c r="BA382" s="209"/>
      <c r="BB382" s="209"/>
      <c r="BC382" s="209"/>
      <c r="BD382" s="209"/>
      <c r="BE382" s="209"/>
      <c r="BF382" s="209"/>
      <c r="BG382" s="209"/>
      <c r="BH382" s="209"/>
    </row>
    <row r="383" spans="1:60" outlineLevel="1" x14ac:dyDescent="0.25">
      <c r="A383" s="226"/>
      <c r="B383" s="227"/>
      <c r="C383" s="256" t="s">
        <v>432</v>
      </c>
      <c r="D383" s="230"/>
      <c r="E383" s="231">
        <v>1.496</v>
      </c>
      <c r="F383" s="228"/>
      <c r="G383" s="228"/>
      <c r="H383" s="228"/>
      <c r="I383" s="228"/>
      <c r="J383" s="228"/>
      <c r="K383" s="228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09"/>
      <c r="Z383" s="209"/>
      <c r="AA383" s="209"/>
      <c r="AB383" s="209"/>
      <c r="AC383" s="209"/>
      <c r="AD383" s="209"/>
      <c r="AE383" s="209"/>
      <c r="AF383" s="209"/>
      <c r="AG383" s="209" t="s">
        <v>139</v>
      </c>
      <c r="AH383" s="209">
        <v>0</v>
      </c>
      <c r="AI383" s="209"/>
      <c r="AJ383" s="209"/>
      <c r="AK383" s="209"/>
      <c r="AL383" s="209"/>
      <c r="AM383" s="209"/>
      <c r="AN383" s="209"/>
      <c r="AO383" s="209"/>
      <c r="AP383" s="209"/>
      <c r="AQ383" s="209"/>
      <c r="AR383" s="209"/>
      <c r="AS383" s="209"/>
      <c r="AT383" s="209"/>
      <c r="AU383" s="209"/>
      <c r="AV383" s="209"/>
      <c r="AW383" s="209"/>
      <c r="AX383" s="209"/>
      <c r="AY383" s="209"/>
      <c r="AZ383" s="209"/>
      <c r="BA383" s="209"/>
      <c r="BB383" s="209"/>
      <c r="BC383" s="209"/>
      <c r="BD383" s="209"/>
      <c r="BE383" s="209"/>
      <c r="BF383" s="209"/>
      <c r="BG383" s="209"/>
      <c r="BH383" s="209"/>
    </row>
    <row r="384" spans="1:60" outlineLevel="1" x14ac:dyDescent="0.25">
      <c r="A384" s="247">
        <v>110</v>
      </c>
      <c r="B384" s="248" t="s">
        <v>433</v>
      </c>
      <c r="C384" s="257" t="s">
        <v>434</v>
      </c>
      <c r="D384" s="249" t="s">
        <v>0</v>
      </c>
      <c r="E384" s="250">
        <v>20.144400000000001</v>
      </c>
      <c r="F384" s="251"/>
      <c r="G384" s="252">
        <f>ROUND(E384*F384,2)</f>
        <v>0</v>
      </c>
      <c r="H384" s="229">
        <v>0</v>
      </c>
      <c r="I384" s="228">
        <f>ROUND(E384*H384,2)</f>
        <v>0</v>
      </c>
      <c r="J384" s="229">
        <v>6.7</v>
      </c>
      <c r="K384" s="228">
        <f>ROUND(E384*J384,2)</f>
        <v>134.97</v>
      </c>
      <c r="L384" s="228">
        <v>15</v>
      </c>
      <c r="M384" s="228">
        <f>G384*(1+L384/100)</f>
        <v>0</v>
      </c>
      <c r="N384" s="228">
        <v>0</v>
      </c>
      <c r="O384" s="228">
        <f>ROUND(E384*N384,2)</f>
        <v>0</v>
      </c>
      <c r="P384" s="228">
        <v>0</v>
      </c>
      <c r="Q384" s="228">
        <f>ROUND(E384*P384,2)</f>
        <v>0</v>
      </c>
      <c r="R384" s="228"/>
      <c r="S384" s="228" t="s">
        <v>134</v>
      </c>
      <c r="T384" s="228" t="s">
        <v>135</v>
      </c>
      <c r="U384" s="228">
        <v>0</v>
      </c>
      <c r="V384" s="228">
        <f>ROUND(E384*U384,2)</f>
        <v>0</v>
      </c>
      <c r="W384" s="228"/>
      <c r="X384" s="228" t="s">
        <v>245</v>
      </c>
      <c r="Y384" s="209"/>
      <c r="Z384" s="209"/>
      <c r="AA384" s="209"/>
      <c r="AB384" s="209"/>
      <c r="AC384" s="209"/>
      <c r="AD384" s="209"/>
      <c r="AE384" s="209"/>
      <c r="AF384" s="209"/>
      <c r="AG384" s="209" t="s">
        <v>246</v>
      </c>
      <c r="AH384" s="209"/>
      <c r="AI384" s="209"/>
      <c r="AJ384" s="209"/>
      <c r="AK384" s="209"/>
      <c r="AL384" s="209"/>
      <c r="AM384" s="209"/>
      <c r="AN384" s="209"/>
      <c r="AO384" s="209"/>
      <c r="AP384" s="209"/>
      <c r="AQ384" s="209"/>
      <c r="AR384" s="209"/>
      <c r="AS384" s="209"/>
      <c r="AT384" s="209"/>
      <c r="AU384" s="209"/>
      <c r="AV384" s="209"/>
      <c r="AW384" s="209"/>
      <c r="AX384" s="209"/>
      <c r="AY384" s="209"/>
      <c r="AZ384" s="209"/>
      <c r="BA384" s="209"/>
      <c r="BB384" s="209"/>
      <c r="BC384" s="209"/>
      <c r="BD384" s="209"/>
      <c r="BE384" s="209"/>
      <c r="BF384" s="209"/>
      <c r="BG384" s="209"/>
      <c r="BH384" s="209"/>
    </row>
    <row r="385" spans="1:60" x14ac:dyDescent="0.25">
      <c r="A385" s="235" t="s">
        <v>129</v>
      </c>
      <c r="B385" s="236" t="s">
        <v>87</v>
      </c>
      <c r="C385" s="254" t="s">
        <v>88</v>
      </c>
      <c r="D385" s="237"/>
      <c r="E385" s="238"/>
      <c r="F385" s="239"/>
      <c r="G385" s="240">
        <f>SUMIF(AG386:AG422,"&lt;&gt;NOR",G386:G422)</f>
        <v>0</v>
      </c>
      <c r="H385" s="234"/>
      <c r="I385" s="234">
        <f>SUM(I386:I422)</f>
        <v>30605.21</v>
      </c>
      <c r="J385" s="234"/>
      <c r="K385" s="234">
        <f>SUM(K386:K422)</f>
        <v>26406.29</v>
      </c>
      <c r="L385" s="234"/>
      <c r="M385" s="234">
        <f>SUM(M386:M422)</f>
        <v>0</v>
      </c>
      <c r="N385" s="234"/>
      <c r="O385" s="234">
        <f>SUM(O386:O422)</f>
        <v>0.2</v>
      </c>
      <c r="P385" s="234"/>
      <c r="Q385" s="234">
        <f>SUM(Q386:Q422)</f>
        <v>0</v>
      </c>
      <c r="R385" s="234"/>
      <c r="S385" s="234"/>
      <c r="T385" s="234"/>
      <c r="U385" s="234"/>
      <c r="V385" s="234">
        <f>SUM(V386:V422)</f>
        <v>46.26</v>
      </c>
      <c r="W385" s="234"/>
      <c r="X385" s="234"/>
      <c r="AG385" t="s">
        <v>130</v>
      </c>
    </row>
    <row r="386" spans="1:60" outlineLevel="1" x14ac:dyDescent="0.25">
      <c r="A386" s="241">
        <v>111</v>
      </c>
      <c r="B386" s="242" t="s">
        <v>435</v>
      </c>
      <c r="C386" s="255" t="s">
        <v>436</v>
      </c>
      <c r="D386" s="243" t="s">
        <v>133</v>
      </c>
      <c r="E386" s="244">
        <v>54.86</v>
      </c>
      <c r="F386" s="245"/>
      <c r="G386" s="246">
        <f>ROUND(E386*F386,2)</f>
        <v>0</v>
      </c>
      <c r="H386" s="229">
        <v>0</v>
      </c>
      <c r="I386" s="228">
        <f>ROUND(E386*H386,2)</f>
        <v>0</v>
      </c>
      <c r="J386" s="229">
        <v>8.1999999999999993</v>
      </c>
      <c r="K386" s="228">
        <f>ROUND(E386*J386,2)</f>
        <v>449.85</v>
      </c>
      <c r="L386" s="228">
        <v>15</v>
      </c>
      <c r="M386" s="228">
        <f>G386*(1+L386/100)</f>
        <v>0</v>
      </c>
      <c r="N386" s="228">
        <v>0</v>
      </c>
      <c r="O386" s="228">
        <f>ROUND(E386*N386,2)</f>
        <v>0</v>
      </c>
      <c r="P386" s="228">
        <v>0</v>
      </c>
      <c r="Q386" s="228">
        <f>ROUND(E386*P386,2)</f>
        <v>0</v>
      </c>
      <c r="R386" s="228"/>
      <c r="S386" s="228" t="s">
        <v>134</v>
      </c>
      <c r="T386" s="228" t="s">
        <v>135</v>
      </c>
      <c r="U386" s="228">
        <v>1.6E-2</v>
      </c>
      <c r="V386" s="228">
        <f>ROUND(E386*U386,2)</f>
        <v>0.88</v>
      </c>
      <c r="W386" s="228"/>
      <c r="X386" s="228" t="s">
        <v>136</v>
      </c>
      <c r="Y386" s="209"/>
      <c r="Z386" s="209"/>
      <c r="AA386" s="209"/>
      <c r="AB386" s="209"/>
      <c r="AC386" s="209"/>
      <c r="AD386" s="209"/>
      <c r="AE386" s="209"/>
      <c r="AF386" s="209"/>
      <c r="AG386" s="209" t="s">
        <v>137</v>
      </c>
      <c r="AH386" s="209"/>
      <c r="AI386" s="209"/>
      <c r="AJ386" s="209"/>
      <c r="AK386" s="209"/>
      <c r="AL386" s="209"/>
      <c r="AM386" s="209"/>
      <c r="AN386" s="209"/>
      <c r="AO386" s="209"/>
      <c r="AP386" s="209"/>
      <c r="AQ386" s="209"/>
      <c r="AR386" s="209"/>
      <c r="AS386" s="209"/>
      <c r="AT386" s="209"/>
      <c r="AU386" s="209"/>
      <c r="AV386" s="209"/>
      <c r="AW386" s="209"/>
      <c r="AX386" s="209"/>
      <c r="AY386" s="209"/>
      <c r="AZ386" s="209"/>
      <c r="BA386" s="209"/>
      <c r="BB386" s="209"/>
      <c r="BC386" s="209"/>
      <c r="BD386" s="209"/>
      <c r="BE386" s="209"/>
      <c r="BF386" s="209"/>
      <c r="BG386" s="209"/>
      <c r="BH386" s="209"/>
    </row>
    <row r="387" spans="1:60" outlineLevel="1" x14ac:dyDescent="0.25">
      <c r="A387" s="226"/>
      <c r="B387" s="227"/>
      <c r="C387" s="256" t="s">
        <v>164</v>
      </c>
      <c r="D387" s="230"/>
      <c r="E387" s="231">
        <v>3.7</v>
      </c>
      <c r="F387" s="228"/>
      <c r="G387" s="228"/>
      <c r="H387" s="228"/>
      <c r="I387" s="228"/>
      <c r="J387" s="228"/>
      <c r="K387" s="228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09"/>
      <c r="Z387" s="209"/>
      <c r="AA387" s="209"/>
      <c r="AB387" s="209"/>
      <c r="AC387" s="209"/>
      <c r="AD387" s="209"/>
      <c r="AE387" s="209"/>
      <c r="AF387" s="209"/>
      <c r="AG387" s="209" t="s">
        <v>139</v>
      </c>
      <c r="AH387" s="209">
        <v>0</v>
      </c>
      <c r="AI387" s="209"/>
      <c r="AJ387" s="209"/>
      <c r="AK387" s="209"/>
      <c r="AL387" s="209"/>
      <c r="AM387" s="209"/>
      <c r="AN387" s="209"/>
      <c r="AO387" s="209"/>
      <c r="AP387" s="209"/>
      <c r="AQ387" s="209"/>
      <c r="AR387" s="209"/>
      <c r="AS387" s="209"/>
      <c r="AT387" s="209"/>
      <c r="AU387" s="209"/>
      <c r="AV387" s="209"/>
      <c r="AW387" s="209"/>
      <c r="AX387" s="209"/>
      <c r="AY387" s="209"/>
      <c r="AZ387" s="209"/>
      <c r="BA387" s="209"/>
      <c r="BB387" s="209"/>
      <c r="BC387" s="209"/>
      <c r="BD387" s="209"/>
      <c r="BE387" s="209"/>
      <c r="BF387" s="209"/>
      <c r="BG387" s="209"/>
      <c r="BH387" s="209"/>
    </row>
    <row r="388" spans="1:60" outlineLevel="1" x14ac:dyDescent="0.25">
      <c r="A388" s="226"/>
      <c r="B388" s="227"/>
      <c r="C388" s="256" t="s">
        <v>166</v>
      </c>
      <c r="D388" s="230"/>
      <c r="E388" s="231">
        <v>3.16</v>
      </c>
      <c r="F388" s="228"/>
      <c r="G388" s="228"/>
      <c r="H388" s="228"/>
      <c r="I388" s="228"/>
      <c r="J388" s="228"/>
      <c r="K388" s="228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09"/>
      <c r="Z388" s="209"/>
      <c r="AA388" s="209"/>
      <c r="AB388" s="209"/>
      <c r="AC388" s="209"/>
      <c r="AD388" s="209"/>
      <c r="AE388" s="209"/>
      <c r="AF388" s="209"/>
      <c r="AG388" s="209" t="s">
        <v>139</v>
      </c>
      <c r="AH388" s="209">
        <v>0</v>
      </c>
      <c r="AI388" s="209"/>
      <c r="AJ388" s="209"/>
      <c r="AK388" s="209"/>
      <c r="AL388" s="209"/>
      <c r="AM388" s="209"/>
      <c r="AN388" s="209"/>
      <c r="AO388" s="209"/>
      <c r="AP388" s="209"/>
      <c r="AQ388" s="209"/>
      <c r="AR388" s="209"/>
      <c r="AS388" s="209"/>
      <c r="AT388" s="209"/>
      <c r="AU388" s="209"/>
      <c r="AV388" s="209"/>
      <c r="AW388" s="209"/>
      <c r="AX388" s="209"/>
      <c r="AY388" s="209"/>
      <c r="AZ388" s="209"/>
      <c r="BA388" s="209"/>
      <c r="BB388" s="209"/>
      <c r="BC388" s="209"/>
      <c r="BD388" s="209"/>
      <c r="BE388" s="209"/>
      <c r="BF388" s="209"/>
      <c r="BG388" s="209"/>
      <c r="BH388" s="209"/>
    </row>
    <row r="389" spans="1:60" outlineLevel="1" x14ac:dyDescent="0.25">
      <c r="A389" s="226"/>
      <c r="B389" s="227"/>
      <c r="C389" s="256" t="s">
        <v>167</v>
      </c>
      <c r="D389" s="230"/>
      <c r="E389" s="231">
        <v>14.78</v>
      </c>
      <c r="F389" s="228"/>
      <c r="G389" s="228"/>
      <c r="H389" s="228"/>
      <c r="I389" s="228"/>
      <c r="J389" s="228"/>
      <c r="K389" s="228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09"/>
      <c r="Z389" s="209"/>
      <c r="AA389" s="209"/>
      <c r="AB389" s="209"/>
      <c r="AC389" s="209"/>
      <c r="AD389" s="209"/>
      <c r="AE389" s="209"/>
      <c r="AF389" s="209"/>
      <c r="AG389" s="209" t="s">
        <v>139</v>
      </c>
      <c r="AH389" s="209">
        <v>0</v>
      </c>
      <c r="AI389" s="209"/>
      <c r="AJ389" s="209"/>
      <c r="AK389" s="209"/>
      <c r="AL389" s="209"/>
      <c r="AM389" s="209"/>
      <c r="AN389" s="209"/>
      <c r="AO389" s="209"/>
      <c r="AP389" s="209"/>
      <c r="AQ389" s="209"/>
      <c r="AR389" s="209"/>
      <c r="AS389" s="209"/>
      <c r="AT389" s="209"/>
      <c r="AU389" s="209"/>
      <c r="AV389" s="209"/>
      <c r="AW389" s="209"/>
      <c r="AX389" s="209"/>
      <c r="AY389" s="209"/>
      <c r="AZ389" s="209"/>
      <c r="BA389" s="209"/>
      <c r="BB389" s="209"/>
      <c r="BC389" s="209"/>
      <c r="BD389" s="209"/>
      <c r="BE389" s="209"/>
      <c r="BF389" s="209"/>
      <c r="BG389" s="209"/>
      <c r="BH389" s="209"/>
    </row>
    <row r="390" spans="1:60" outlineLevel="1" x14ac:dyDescent="0.25">
      <c r="A390" s="226"/>
      <c r="B390" s="227"/>
      <c r="C390" s="256" t="s">
        <v>169</v>
      </c>
      <c r="D390" s="230"/>
      <c r="E390" s="231">
        <v>20.62</v>
      </c>
      <c r="F390" s="228"/>
      <c r="G390" s="228"/>
      <c r="H390" s="228"/>
      <c r="I390" s="228"/>
      <c r="J390" s="228"/>
      <c r="K390" s="228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09"/>
      <c r="Z390" s="209"/>
      <c r="AA390" s="209"/>
      <c r="AB390" s="209"/>
      <c r="AC390" s="209"/>
      <c r="AD390" s="209"/>
      <c r="AE390" s="209"/>
      <c r="AF390" s="209"/>
      <c r="AG390" s="209" t="s">
        <v>139</v>
      </c>
      <c r="AH390" s="209">
        <v>0</v>
      </c>
      <c r="AI390" s="209"/>
      <c r="AJ390" s="209"/>
      <c r="AK390" s="209"/>
      <c r="AL390" s="209"/>
      <c r="AM390" s="209"/>
      <c r="AN390" s="209"/>
      <c r="AO390" s="209"/>
      <c r="AP390" s="209"/>
      <c r="AQ390" s="209"/>
      <c r="AR390" s="209"/>
      <c r="AS390" s="209"/>
      <c r="AT390" s="209"/>
      <c r="AU390" s="209"/>
      <c r="AV390" s="209"/>
      <c r="AW390" s="209"/>
      <c r="AX390" s="209"/>
      <c r="AY390" s="209"/>
      <c r="AZ390" s="209"/>
      <c r="BA390" s="209"/>
      <c r="BB390" s="209"/>
      <c r="BC390" s="209"/>
      <c r="BD390" s="209"/>
      <c r="BE390" s="209"/>
      <c r="BF390" s="209"/>
      <c r="BG390" s="209"/>
      <c r="BH390" s="209"/>
    </row>
    <row r="391" spans="1:60" outlineLevel="1" x14ac:dyDescent="0.25">
      <c r="A391" s="226"/>
      <c r="B391" s="227"/>
      <c r="C391" s="256" t="s">
        <v>170</v>
      </c>
      <c r="D391" s="230"/>
      <c r="E391" s="231">
        <v>12.6</v>
      </c>
      <c r="F391" s="228"/>
      <c r="G391" s="228"/>
      <c r="H391" s="228"/>
      <c r="I391" s="228"/>
      <c r="J391" s="228"/>
      <c r="K391" s="228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09"/>
      <c r="Z391" s="209"/>
      <c r="AA391" s="209"/>
      <c r="AB391" s="209"/>
      <c r="AC391" s="209"/>
      <c r="AD391" s="209"/>
      <c r="AE391" s="209"/>
      <c r="AF391" s="209"/>
      <c r="AG391" s="209" t="s">
        <v>139</v>
      </c>
      <c r="AH391" s="209">
        <v>0</v>
      </c>
      <c r="AI391" s="209"/>
      <c r="AJ391" s="209"/>
      <c r="AK391" s="209"/>
      <c r="AL391" s="209"/>
      <c r="AM391" s="209"/>
      <c r="AN391" s="209"/>
      <c r="AO391" s="209"/>
      <c r="AP391" s="209"/>
      <c r="AQ391" s="209"/>
      <c r="AR391" s="209"/>
      <c r="AS391" s="209"/>
      <c r="AT391" s="209"/>
      <c r="AU391" s="209"/>
      <c r="AV391" s="209"/>
      <c r="AW391" s="209"/>
      <c r="AX391" s="209"/>
      <c r="AY391" s="209"/>
      <c r="AZ391" s="209"/>
      <c r="BA391" s="209"/>
      <c r="BB391" s="209"/>
      <c r="BC391" s="209"/>
      <c r="BD391" s="209"/>
      <c r="BE391" s="209"/>
      <c r="BF391" s="209"/>
      <c r="BG391" s="209"/>
      <c r="BH391" s="209"/>
    </row>
    <row r="392" spans="1:60" outlineLevel="1" x14ac:dyDescent="0.25">
      <c r="A392" s="241">
        <v>112</v>
      </c>
      <c r="B392" s="242" t="s">
        <v>437</v>
      </c>
      <c r="C392" s="255" t="s">
        <v>438</v>
      </c>
      <c r="D392" s="243" t="s">
        <v>133</v>
      </c>
      <c r="E392" s="244">
        <v>54.86</v>
      </c>
      <c r="F392" s="245"/>
      <c r="G392" s="246">
        <f>ROUND(E392*F392,2)</f>
        <v>0</v>
      </c>
      <c r="H392" s="229">
        <v>0</v>
      </c>
      <c r="I392" s="228">
        <f>ROUND(E392*H392,2)</f>
        <v>0</v>
      </c>
      <c r="J392" s="229">
        <v>26.7</v>
      </c>
      <c r="K392" s="228">
        <f>ROUND(E392*J392,2)</f>
        <v>1464.76</v>
      </c>
      <c r="L392" s="228">
        <v>15</v>
      </c>
      <c r="M392" s="228">
        <f>G392*(1+L392/100)</f>
        <v>0</v>
      </c>
      <c r="N392" s="228">
        <v>0</v>
      </c>
      <c r="O392" s="228">
        <f>ROUND(E392*N392,2)</f>
        <v>0</v>
      </c>
      <c r="P392" s="228">
        <v>0</v>
      </c>
      <c r="Q392" s="228">
        <f>ROUND(E392*P392,2)</f>
        <v>0</v>
      </c>
      <c r="R392" s="228"/>
      <c r="S392" s="228" t="s">
        <v>134</v>
      </c>
      <c r="T392" s="228" t="s">
        <v>135</v>
      </c>
      <c r="U392" s="228">
        <v>4.5999999999999999E-2</v>
      </c>
      <c r="V392" s="228">
        <f>ROUND(E392*U392,2)</f>
        <v>2.52</v>
      </c>
      <c r="W392" s="228"/>
      <c r="X392" s="228" t="s">
        <v>136</v>
      </c>
      <c r="Y392" s="209"/>
      <c r="Z392" s="209"/>
      <c r="AA392" s="209"/>
      <c r="AB392" s="209"/>
      <c r="AC392" s="209"/>
      <c r="AD392" s="209"/>
      <c r="AE392" s="209"/>
      <c r="AF392" s="209"/>
      <c r="AG392" s="209" t="s">
        <v>137</v>
      </c>
      <c r="AH392" s="209"/>
      <c r="AI392" s="209"/>
      <c r="AJ392" s="209"/>
      <c r="AK392" s="209"/>
      <c r="AL392" s="209"/>
      <c r="AM392" s="209"/>
      <c r="AN392" s="209"/>
      <c r="AO392" s="209"/>
      <c r="AP392" s="209"/>
      <c r="AQ392" s="209"/>
      <c r="AR392" s="209"/>
      <c r="AS392" s="209"/>
      <c r="AT392" s="209"/>
      <c r="AU392" s="209"/>
      <c r="AV392" s="209"/>
      <c r="AW392" s="209"/>
      <c r="AX392" s="209"/>
      <c r="AY392" s="209"/>
      <c r="AZ392" s="209"/>
      <c r="BA392" s="209"/>
      <c r="BB392" s="209"/>
      <c r="BC392" s="209"/>
      <c r="BD392" s="209"/>
      <c r="BE392" s="209"/>
      <c r="BF392" s="209"/>
      <c r="BG392" s="209"/>
      <c r="BH392" s="209"/>
    </row>
    <row r="393" spans="1:60" outlineLevel="1" x14ac:dyDescent="0.25">
      <c r="A393" s="226"/>
      <c r="B393" s="227"/>
      <c r="C393" s="256" t="s">
        <v>164</v>
      </c>
      <c r="D393" s="230"/>
      <c r="E393" s="231">
        <v>3.7</v>
      </c>
      <c r="F393" s="228"/>
      <c r="G393" s="228"/>
      <c r="H393" s="228"/>
      <c r="I393" s="228"/>
      <c r="J393" s="228"/>
      <c r="K393" s="228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09"/>
      <c r="Z393" s="209"/>
      <c r="AA393" s="209"/>
      <c r="AB393" s="209"/>
      <c r="AC393" s="209"/>
      <c r="AD393" s="209"/>
      <c r="AE393" s="209"/>
      <c r="AF393" s="209"/>
      <c r="AG393" s="209" t="s">
        <v>139</v>
      </c>
      <c r="AH393" s="209">
        <v>0</v>
      </c>
      <c r="AI393" s="209"/>
      <c r="AJ393" s="209"/>
      <c r="AK393" s="209"/>
      <c r="AL393" s="209"/>
      <c r="AM393" s="209"/>
      <c r="AN393" s="209"/>
      <c r="AO393" s="209"/>
      <c r="AP393" s="209"/>
      <c r="AQ393" s="209"/>
      <c r="AR393" s="209"/>
      <c r="AS393" s="209"/>
      <c r="AT393" s="209"/>
      <c r="AU393" s="209"/>
      <c r="AV393" s="209"/>
      <c r="AW393" s="209"/>
      <c r="AX393" s="209"/>
      <c r="AY393" s="209"/>
      <c r="AZ393" s="209"/>
      <c r="BA393" s="209"/>
      <c r="BB393" s="209"/>
      <c r="BC393" s="209"/>
      <c r="BD393" s="209"/>
      <c r="BE393" s="209"/>
      <c r="BF393" s="209"/>
      <c r="BG393" s="209"/>
      <c r="BH393" s="209"/>
    </row>
    <row r="394" spans="1:60" outlineLevel="1" x14ac:dyDescent="0.25">
      <c r="A394" s="226"/>
      <c r="B394" s="227"/>
      <c r="C394" s="256" t="s">
        <v>166</v>
      </c>
      <c r="D394" s="230"/>
      <c r="E394" s="231">
        <v>3.16</v>
      </c>
      <c r="F394" s="228"/>
      <c r="G394" s="228"/>
      <c r="H394" s="228"/>
      <c r="I394" s="228"/>
      <c r="J394" s="228"/>
      <c r="K394" s="228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09"/>
      <c r="Z394" s="209"/>
      <c r="AA394" s="209"/>
      <c r="AB394" s="209"/>
      <c r="AC394" s="209"/>
      <c r="AD394" s="209"/>
      <c r="AE394" s="209"/>
      <c r="AF394" s="209"/>
      <c r="AG394" s="209" t="s">
        <v>139</v>
      </c>
      <c r="AH394" s="209">
        <v>0</v>
      </c>
      <c r="AI394" s="209"/>
      <c r="AJ394" s="209"/>
      <c r="AK394" s="209"/>
      <c r="AL394" s="209"/>
      <c r="AM394" s="209"/>
      <c r="AN394" s="209"/>
      <c r="AO394" s="209"/>
      <c r="AP394" s="209"/>
      <c r="AQ394" s="209"/>
      <c r="AR394" s="209"/>
      <c r="AS394" s="209"/>
      <c r="AT394" s="209"/>
      <c r="AU394" s="209"/>
      <c r="AV394" s="209"/>
      <c r="AW394" s="209"/>
      <c r="AX394" s="209"/>
      <c r="AY394" s="209"/>
      <c r="AZ394" s="209"/>
      <c r="BA394" s="209"/>
      <c r="BB394" s="209"/>
      <c r="BC394" s="209"/>
      <c r="BD394" s="209"/>
      <c r="BE394" s="209"/>
      <c r="BF394" s="209"/>
      <c r="BG394" s="209"/>
      <c r="BH394" s="209"/>
    </row>
    <row r="395" spans="1:60" outlineLevel="1" x14ac:dyDescent="0.25">
      <c r="A395" s="226"/>
      <c r="B395" s="227"/>
      <c r="C395" s="256" t="s">
        <v>167</v>
      </c>
      <c r="D395" s="230"/>
      <c r="E395" s="231">
        <v>14.78</v>
      </c>
      <c r="F395" s="228"/>
      <c r="G395" s="228"/>
      <c r="H395" s="228"/>
      <c r="I395" s="228"/>
      <c r="J395" s="228"/>
      <c r="K395" s="228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09"/>
      <c r="Z395" s="209"/>
      <c r="AA395" s="209"/>
      <c r="AB395" s="209"/>
      <c r="AC395" s="209"/>
      <c r="AD395" s="209"/>
      <c r="AE395" s="209"/>
      <c r="AF395" s="209"/>
      <c r="AG395" s="209" t="s">
        <v>139</v>
      </c>
      <c r="AH395" s="209">
        <v>0</v>
      </c>
      <c r="AI395" s="209"/>
      <c r="AJ395" s="209"/>
      <c r="AK395" s="209"/>
      <c r="AL395" s="209"/>
      <c r="AM395" s="209"/>
      <c r="AN395" s="209"/>
      <c r="AO395" s="209"/>
      <c r="AP395" s="209"/>
      <c r="AQ395" s="209"/>
      <c r="AR395" s="209"/>
      <c r="AS395" s="209"/>
      <c r="AT395" s="209"/>
      <c r="AU395" s="209"/>
      <c r="AV395" s="209"/>
      <c r="AW395" s="209"/>
      <c r="AX395" s="209"/>
      <c r="AY395" s="209"/>
      <c r="AZ395" s="209"/>
      <c r="BA395" s="209"/>
      <c r="BB395" s="209"/>
      <c r="BC395" s="209"/>
      <c r="BD395" s="209"/>
      <c r="BE395" s="209"/>
      <c r="BF395" s="209"/>
      <c r="BG395" s="209"/>
      <c r="BH395" s="209"/>
    </row>
    <row r="396" spans="1:60" outlineLevel="1" x14ac:dyDescent="0.25">
      <c r="A396" s="226"/>
      <c r="B396" s="227"/>
      <c r="C396" s="256" t="s">
        <v>169</v>
      </c>
      <c r="D396" s="230"/>
      <c r="E396" s="231">
        <v>20.62</v>
      </c>
      <c r="F396" s="228"/>
      <c r="G396" s="228"/>
      <c r="H396" s="228"/>
      <c r="I396" s="228"/>
      <c r="J396" s="228"/>
      <c r="K396" s="228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09"/>
      <c r="Z396" s="209"/>
      <c r="AA396" s="209"/>
      <c r="AB396" s="209"/>
      <c r="AC396" s="209"/>
      <c r="AD396" s="209"/>
      <c r="AE396" s="209"/>
      <c r="AF396" s="209"/>
      <c r="AG396" s="209" t="s">
        <v>139</v>
      </c>
      <c r="AH396" s="209">
        <v>0</v>
      </c>
      <c r="AI396" s="209"/>
      <c r="AJ396" s="209"/>
      <c r="AK396" s="209"/>
      <c r="AL396" s="209"/>
      <c r="AM396" s="209"/>
      <c r="AN396" s="209"/>
      <c r="AO396" s="209"/>
      <c r="AP396" s="209"/>
      <c r="AQ396" s="209"/>
      <c r="AR396" s="209"/>
      <c r="AS396" s="209"/>
      <c r="AT396" s="209"/>
      <c r="AU396" s="209"/>
      <c r="AV396" s="209"/>
      <c r="AW396" s="209"/>
      <c r="AX396" s="209"/>
      <c r="AY396" s="209"/>
      <c r="AZ396" s="209"/>
      <c r="BA396" s="209"/>
      <c r="BB396" s="209"/>
      <c r="BC396" s="209"/>
      <c r="BD396" s="209"/>
      <c r="BE396" s="209"/>
      <c r="BF396" s="209"/>
      <c r="BG396" s="209"/>
      <c r="BH396" s="209"/>
    </row>
    <row r="397" spans="1:60" outlineLevel="1" x14ac:dyDescent="0.25">
      <c r="A397" s="226"/>
      <c r="B397" s="227"/>
      <c r="C397" s="256" t="s">
        <v>170</v>
      </c>
      <c r="D397" s="230"/>
      <c r="E397" s="231">
        <v>12.6</v>
      </c>
      <c r="F397" s="228"/>
      <c r="G397" s="228"/>
      <c r="H397" s="228"/>
      <c r="I397" s="228"/>
      <c r="J397" s="228"/>
      <c r="K397" s="228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09"/>
      <c r="Z397" s="209"/>
      <c r="AA397" s="209"/>
      <c r="AB397" s="209"/>
      <c r="AC397" s="209"/>
      <c r="AD397" s="209"/>
      <c r="AE397" s="209"/>
      <c r="AF397" s="209"/>
      <c r="AG397" s="209" t="s">
        <v>139</v>
      </c>
      <c r="AH397" s="209">
        <v>0</v>
      </c>
      <c r="AI397" s="209"/>
      <c r="AJ397" s="209"/>
      <c r="AK397" s="209"/>
      <c r="AL397" s="209"/>
      <c r="AM397" s="209"/>
      <c r="AN397" s="209"/>
      <c r="AO397" s="209"/>
      <c r="AP397" s="209"/>
      <c r="AQ397" s="209"/>
      <c r="AR397" s="209"/>
      <c r="AS397" s="209"/>
      <c r="AT397" s="209"/>
      <c r="AU397" s="209"/>
      <c r="AV397" s="209"/>
      <c r="AW397" s="209"/>
      <c r="AX397" s="209"/>
      <c r="AY397" s="209"/>
      <c r="AZ397" s="209"/>
      <c r="BA397" s="209"/>
      <c r="BB397" s="209"/>
      <c r="BC397" s="209"/>
      <c r="BD397" s="209"/>
      <c r="BE397" s="209"/>
      <c r="BF397" s="209"/>
      <c r="BG397" s="209"/>
      <c r="BH397" s="209"/>
    </row>
    <row r="398" spans="1:60" ht="20.399999999999999" outlineLevel="1" x14ac:dyDescent="0.25">
      <c r="A398" s="241">
        <v>113</v>
      </c>
      <c r="B398" s="242" t="s">
        <v>439</v>
      </c>
      <c r="C398" s="255" t="s">
        <v>440</v>
      </c>
      <c r="D398" s="243" t="s">
        <v>212</v>
      </c>
      <c r="E398" s="244">
        <v>143.19200000000001</v>
      </c>
      <c r="F398" s="245"/>
      <c r="G398" s="246">
        <f>ROUND(E398*F398,2)</f>
        <v>0</v>
      </c>
      <c r="H398" s="229">
        <v>34.950000000000003</v>
      </c>
      <c r="I398" s="228">
        <f>ROUND(E398*H398,2)</f>
        <v>5004.5600000000004</v>
      </c>
      <c r="J398" s="229">
        <v>84.05</v>
      </c>
      <c r="K398" s="228">
        <f>ROUND(E398*J398,2)</f>
        <v>12035.29</v>
      </c>
      <c r="L398" s="228">
        <v>15</v>
      </c>
      <c r="M398" s="228">
        <f>G398*(1+L398/100)</f>
        <v>0</v>
      </c>
      <c r="N398" s="228">
        <v>8.0000000000000007E-5</v>
      </c>
      <c r="O398" s="228">
        <f>ROUND(E398*N398,2)</f>
        <v>0.01</v>
      </c>
      <c r="P398" s="228">
        <v>0</v>
      </c>
      <c r="Q398" s="228">
        <f>ROUND(E398*P398,2)</f>
        <v>0</v>
      </c>
      <c r="R398" s="228"/>
      <c r="S398" s="228" t="s">
        <v>134</v>
      </c>
      <c r="T398" s="228" t="s">
        <v>135</v>
      </c>
      <c r="U398" s="228">
        <v>0.13719999999999999</v>
      </c>
      <c r="V398" s="228">
        <f>ROUND(E398*U398,2)</f>
        <v>19.649999999999999</v>
      </c>
      <c r="W398" s="228"/>
      <c r="X398" s="228" t="s">
        <v>136</v>
      </c>
      <c r="Y398" s="209"/>
      <c r="Z398" s="209"/>
      <c r="AA398" s="209"/>
      <c r="AB398" s="209"/>
      <c r="AC398" s="209"/>
      <c r="AD398" s="209"/>
      <c r="AE398" s="209"/>
      <c r="AF398" s="209"/>
      <c r="AG398" s="209" t="s">
        <v>137</v>
      </c>
      <c r="AH398" s="209"/>
      <c r="AI398" s="209"/>
      <c r="AJ398" s="209"/>
      <c r="AK398" s="209"/>
      <c r="AL398" s="209"/>
      <c r="AM398" s="209"/>
      <c r="AN398" s="209"/>
      <c r="AO398" s="209"/>
      <c r="AP398" s="209"/>
      <c r="AQ398" s="209"/>
      <c r="AR398" s="209"/>
      <c r="AS398" s="209"/>
      <c r="AT398" s="209"/>
      <c r="AU398" s="209"/>
      <c r="AV398" s="209"/>
      <c r="AW398" s="209"/>
      <c r="AX398" s="209"/>
      <c r="AY398" s="209"/>
      <c r="AZ398" s="209"/>
      <c r="BA398" s="209"/>
      <c r="BB398" s="209"/>
      <c r="BC398" s="209"/>
      <c r="BD398" s="209"/>
      <c r="BE398" s="209"/>
      <c r="BF398" s="209"/>
      <c r="BG398" s="209"/>
      <c r="BH398" s="209"/>
    </row>
    <row r="399" spans="1:60" outlineLevel="1" x14ac:dyDescent="0.25">
      <c r="A399" s="226"/>
      <c r="B399" s="227"/>
      <c r="C399" s="256" t="s">
        <v>441</v>
      </c>
      <c r="D399" s="230"/>
      <c r="E399" s="231">
        <v>3.82</v>
      </c>
      <c r="F399" s="228"/>
      <c r="G399" s="228"/>
      <c r="H399" s="228"/>
      <c r="I399" s="228"/>
      <c r="J399" s="228"/>
      <c r="K399" s="228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09"/>
      <c r="Z399" s="209"/>
      <c r="AA399" s="209"/>
      <c r="AB399" s="209"/>
      <c r="AC399" s="209"/>
      <c r="AD399" s="209"/>
      <c r="AE399" s="209"/>
      <c r="AF399" s="209"/>
      <c r="AG399" s="209" t="s">
        <v>139</v>
      </c>
      <c r="AH399" s="209">
        <v>0</v>
      </c>
      <c r="AI399" s="209"/>
      <c r="AJ399" s="209"/>
      <c r="AK399" s="209"/>
      <c r="AL399" s="209"/>
      <c r="AM399" s="209"/>
      <c r="AN399" s="209"/>
      <c r="AO399" s="209"/>
      <c r="AP399" s="209"/>
      <c r="AQ399" s="209"/>
      <c r="AR399" s="209"/>
      <c r="AS399" s="209"/>
      <c r="AT399" s="209"/>
      <c r="AU399" s="209"/>
      <c r="AV399" s="209"/>
      <c r="AW399" s="209"/>
      <c r="AX399" s="209"/>
      <c r="AY399" s="209"/>
      <c r="AZ399" s="209"/>
      <c r="BA399" s="209"/>
      <c r="BB399" s="209"/>
      <c r="BC399" s="209"/>
      <c r="BD399" s="209"/>
      <c r="BE399" s="209"/>
      <c r="BF399" s="209"/>
      <c r="BG399" s="209"/>
      <c r="BH399" s="209"/>
    </row>
    <row r="400" spans="1:60" outlineLevel="1" x14ac:dyDescent="0.25">
      <c r="A400" s="226"/>
      <c r="B400" s="227"/>
      <c r="C400" s="256" t="s">
        <v>442</v>
      </c>
      <c r="D400" s="230"/>
      <c r="E400" s="231">
        <v>7.68</v>
      </c>
      <c r="F400" s="228"/>
      <c r="G400" s="228"/>
      <c r="H400" s="228"/>
      <c r="I400" s="228"/>
      <c r="J400" s="228"/>
      <c r="K400" s="228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09"/>
      <c r="Z400" s="209"/>
      <c r="AA400" s="209"/>
      <c r="AB400" s="209"/>
      <c r="AC400" s="209"/>
      <c r="AD400" s="209"/>
      <c r="AE400" s="209"/>
      <c r="AF400" s="209"/>
      <c r="AG400" s="209" t="s">
        <v>139</v>
      </c>
      <c r="AH400" s="209">
        <v>0</v>
      </c>
      <c r="AI400" s="209"/>
      <c r="AJ400" s="209"/>
      <c r="AK400" s="209"/>
      <c r="AL400" s="209"/>
      <c r="AM400" s="209"/>
      <c r="AN400" s="209"/>
      <c r="AO400" s="209"/>
      <c r="AP400" s="209"/>
      <c r="AQ400" s="209"/>
      <c r="AR400" s="209"/>
      <c r="AS400" s="209"/>
      <c r="AT400" s="209"/>
      <c r="AU400" s="209"/>
      <c r="AV400" s="209"/>
      <c r="AW400" s="209"/>
      <c r="AX400" s="209"/>
      <c r="AY400" s="209"/>
      <c r="AZ400" s="209"/>
      <c r="BA400" s="209"/>
      <c r="BB400" s="209"/>
      <c r="BC400" s="209"/>
      <c r="BD400" s="209"/>
      <c r="BE400" s="209"/>
      <c r="BF400" s="209"/>
      <c r="BG400" s="209"/>
      <c r="BH400" s="209"/>
    </row>
    <row r="401" spans="1:60" outlineLevel="1" x14ac:dyDescent="0.25">
      <c r="A401" s="226"/>
      <c r="B401" s="227"/>
      <c r="C401" s="256" t="s">
        <v>443</v>
      </c>
      <c r="D401" s="230"/>
      <c r="E401" s="231">
        <v>100.872</v>
      </c>
      <c r="F401" s="228"/>
      <c r="G401" s="228"/>
      <c r="H401" s="228"/>
      <c r="I401" s="228"/>
      <c r="J401" s="228"/>
      <c r="K401" s="228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09"/>
      <c r="Z401" s="209"/>
      <c r="AA401" s="209"/>
      <c r="AB401" s="209"/>
      <c r="AC401" s="209"/>
      <c r="AD401" s="209"/>
      <c r="AE401" s="209"/>
      <c r="AF401" s="209"/>
      <c r="AG401" s="209" t="s">
        <v>139</v>
      </c>
      <c r="AH401" s="209">
        <v>0</v>
      </c>
      <c r="AI401" s="209"/>
      <c r="AJ401" s="209"/>
      <c r="AK401" s="209"/>
      <c r="AL401" s="209"/>
      <c r="AM401" s="209"/>
      <c r="AN401" s="209"/>
      <c r="AO401" s="209"/>
      <c r="AP401" s="209"/>
      <c r="AQ401" s="209"/>
      <c r="AR401" s="209"/>
      <c r="AS401" s="209"/>
      <c r="AT401" s="209"/>
      <c r="AU401" s="209"/>
      <c r="AV401" s="209"/>
      <c r="AW401" s="209"/>
      <c r="AX401" s="209"/>
      <c r="AY401" s="209"/>
      <c r="AZ401" s="209"/>
      <c r="BA401" s="209"/>
      <c r="BB401" s="209"/>
      <c r="BC401" s="209"/>
      <c r="BD401" s="209"/>
      <c r="BE401" s="209"/>
      <c r="BF401" s="209"/>
      <c r="BG401" s="209"/>
      <c r="BH401" s="209"/>
    </row>
    <row r="402" spans="1:60" outlineLevel="1" x14ac:dyDescent="0.25">
      <c r="A402" s="226"/>
      <c r="B402" s="227"/>
      <c r="C402" s="256" t="s">
        <v>444</v>
      </c>
      <c r="D402" s="230"/>
      <c r="E402" s="231">
        <v>16.579999999999998</v>
      </c>
      <c r="F402" s="228"/>
      <c r="G402" s="228"/>
      <c r="H402" s="228"/>
      <c r="I402" s="228"/>
      <c r="J402" s="228"/>
      <c r="K402" s="228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09"/>
      <c r="Z402" s="209"/>
      <c r="AA402" s="209"/>
      <c r="AB402" s="209"/>
      <c r="AC402" s="209"/>
      <c r="AD402" s="209"/>
      <c r="AE402" s="209"/>
      <c r="AF402" s="209"/>
      <c r="AG402" s="209" t="s">
        <v>139</v>
      </c>
      <c r="AH402" s="209">
        <v>0</v>
      </c>
      <c r="AI402" s="209"/>
      <c r="AJ402" s="209"/>
      <c r="AK402" s="209"/>
      <c r="AL402" s="209"/>
      <c r="AM402" s="209"/>
      <c r="AN402" s="209"/>
      <c r="AO402" s="209"/>
      <c r="AP402" s="209"/>
      <c r="AQ402" s="209"/>
      <c r="AR402" s="209"/>
      <c r="AS402" s="209"/>
      <c r="AT402" s="209"/>
      <c r="AU402" s="209"/>
      <c r="AV402" s="209"/>
      <c r="AW402" s="209"/>
      <c r="AX402" s="209"/>
      <c r="AY402" s="209"/>
      <c r="AZ402" s="209"/>
      <c r="BA402" s="209"/>
      <c r="BB402" s="209"/>
      <c r="BC402" s="209"/>
      <c r="BD402" s="209"/>
      <c r="BE402" s="209"/>
      <c r="BF402" s="209"/>
      <c r="BG402" s="209"/>
      <c r="BH402" s="209"/>
    </row>
    <row r="403" spans="1:60" outlineLevel="1" x14ac:dyDescent="0.25">
      <c r="A403" s="226"/>
      <c r="B403" s="227"/>
      <c r="C403" s="256" t="s">
        <v>445</v>
      </c>
      <c r="D403" s="230"/>
      <c r="E403" s="231">
        <v>14.24</v>
      </c>
      <c r="F403" s="228"/>
      <c r="G403" s="228"/>
      <c r="H403" s="228"/>
      <c r="I403" s="228"/>
      <c r="J403" s="228"/>
      <c r="K403" s="228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09"/>
      <c r="Z403" s="209"/>
      <c r="AA403" s="209"/>
      <c r="AB403" s="209"/>
      <c r="AC403" s="209"/>
      <c r="AD403" s="209"/>
      <c r="AE403" s="209"/>
      <c r="AF403" s="209"/>
      <c r="AG403" s="209" t="s">
        <v>139</v>
      </c>
      <c r="AH403" s="209">
        <v>0</v>
      </c>
      <c r="AI403" s="209"/>
      <c r="AJ403" s="209"/>
      <c r="AK403" s="209"/>
      <c r="AL403" s="209"/>
      <c r="AM403" s="209"/>
      <c r="AN403" s="209"/>
      <c r="AO403" s="209"/>
      <c r="AP403" s="209"/>
      <c r="AQ403" s="209"/>
      <c r="AR403" s="209"/>
      <c r="AS403" s="209"/>
      <c r="AT403" s="209"/>
      <c r="AU403" s="209"/>
      <c r="AV403" s="209"/>
      <c r="AW403" s="209"/>
      <c r="AX403" s="209"/>
      <c r="AY403" s="209"/>
      <c r="AZ403" s="209"/>
      <c r="BA403" s="209"/>
      <c r="BB403" s="209"/>
      <c r="BC403" s="209"/>
      <c r="BD403" s="209"/>
      <c r="BE403" s="209"/>
      <c r="BF403" s="209"/>
      <c r="BG403" s="209"/>
      <c r="BH403" s="209"/>
    </row>
    <row r="404" spans="1:60" ht="20.399999999999999" outlineLevel="1" x14ac:dyDescent="0.25">
      <c r="A404" s="241">
        <v>114</v>
      </c>
      <c r="B404" s="242" t="s">
        <v>446</v>
      </c>
      <c r="C404" s="255" t="s">
        <v>447</v>
      </c>
      <c r="D404" s="243" t="s">
        <v>212</v>
      </c>
      <c r="E404" s="244">
        <v>27.43</v>
      </c>
      <c r="F404" s="245"/>
      <c r="G404" s="246">
        <f>ROUND(E404*F404,2)</f>
        <v>0</v>
      </c>
      <c r="H404" s="229">
        <v>11.46</v>
      </c>
      <c r="I404" s="228">
        <f>ROUND(E404*H404,2)</f>
        <v>314.35000000000002</v>
      </c>
      <c r="J404" s="229">
        <v>46.64</v>
      </c>
      <c r="K404" s="228">
        <f>ROUND(E404*J404,2)</f>
        <v>1279.3399999999999</v>
      </c>
      <c r="L404" s="228">
        <v>15</v>
      </c>
      <c r="M404" s="228">
        <f>G404*(1+L404/100)</f>
        <v>0</v>
      </c>
      <c r="N404" s="228">
        <v>4.0000000000000003E-5</v>
      </c>
      <c r="O404" s="228">
        <f>ROUND(E404*N404,2)</f>
        <v>0</v>
      </c>
      <c r="P404" s="228">
        <v>0</v>
      </c>
      <c r="Q404" s="228">
        <f>ROUND(E404*P404,2)</f>
        <v>0</v>
      </c>
      <c r="R404" s="228"/>
      <c r="S404" s="228" t="s">
        <v>134</v>
      </c>
      <c r="T404" s="228" t="s">
        <v>135</v>
      </c>
      <c r="U404" s="228">
        <v>7.8200000000000006E-2</v>
      </c>
      <c r="V404" s="228">
        <f>ROUND(E404*U404,2)</f>
        <v>2.15</v>
      </c>
      <c r="W404" s="228"/>
      <c r="X404" s="228" t="s">
        <v>136</v>
      </c>
      <c r="Y404" s="209"/>
      <c r="Z404" s="209"/>
      <c r="AA404" s="209"/>
      <c r="AB404" s="209"/>
      <c r="AC404" s="209"/>
      <c r="AD404" s="209"/>
      <c r="AE404" s="209"/>
      <c r="AF404" s="209"/>
      <c r="AG404" s="209" t="s">
        <v>137</v>
      </c>
      <c r="AH404" s="209"/>
      <c r="AI404" s="209"/>
      <c r="AJ404" s="209"/>
      <c r="AK404" s="209"/>
      <c r="AL404" s="209"/>
      <c r="AM404" s="209"/>
      <c r="AN404" s="209"/>
      <c r="AO404" s="209"/>
      <c r="AP404" s="209"/>
      <c r="AQ404" s="209"/>
      <c r="AR404" s="209"/>
      <c r="AS404" s="209"/>
      <c r="AT404" s="209"/>
      <c r="AU404" s="209"/>
      <c r="AV404" s="209"/>
      <c r="AW404" s="209"/>
      <c r="AX404" s="209"/>
      <c r="AY404" s="209"/>
      <c r="AZ404" s="209"/>
      <c r="BA404" s="209"/>
      <c r="BB404" s="209"/>
      <c r="BC404" s="209"/>
      <c r="BD404" s="209"/>
      <c r="BE404" s="209"/>
      <c r="BF404" s="209"/>
      <c r="BG404" s="209"/>
      <c r="BH404" s="209"/>
    </row>
    <row r="405" spans="1:60" outlineLevel="1" x14ac:dyDescent="0.25">
      <c r="A405" s="226"/>
      <c r="B405" s="227"/>
      <c r="C405" s="258" t="s">
        <v>183</v>
      </c>
      <c r="D405" s="232"/>
      <c r="E405" s="233"/>
      <c r="F405" s="228"/>
      <c r="G405" s="228"/>
      <c r="H405" s="228"/>
      <c r="I405" s="228"/>
      <c r="J405" s="228"/>
      <c r="K405" s="228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09"/>
      <c r="Z405" s="209"/>
      <c r="AA405" s="209"/>
      <c r="AB405" s="209"/>
      <c r="AC405" s="209"/>
      <c r="AD405" s="209"/>
      <c r="AE405" s="209"/>
      <c r="AF405" s="209"/>
      <c r="AG405" s="209" t="s">
        <v>139</v>
      </c>
      <c r="AH405" s="209"/>
      <c r="AI405" s="209"/>
      <c r="AJ405" s="209"/>
      <c r="AK405" s="209"/>
      <c r="AL405" s="209"/>
      <c r="AM405" s="209"/>
      <c r="AN405" s="209"/>
      <c r="AO405" s="209"/>
      <c r="AP405" s="209"/>
      <c r="AQ405" s="209"/>
      <c r="AR405" s="209"/>
      <c r="AS405" s="209"/>
      <c r="AT405" s="209"/>
      <c r="AU405" s="209"/>
      <c r="AV405" s="209"/>
      <c r="AW405" s="209"/>
      <c r="AX405" s="209"/>
      <c r="AY405" s="209"/>
      <c r="AZ405" s="209"/>
      <c r="BA405" s="209"/>
      <c r="BB405" s="209"/>
      <c r="BC405" s="209"/>
      <c r="BD405" s="209"/>
      <c r="BE405" s="209"/>
      <c r="BF405" s="209"/>
      <c r="BG405" s="209"/>
      <c r="BH405" s="209"/>
    </row>
    <row r="406" spans="1:60" outlineLevel="1" x14ac:dyDescent="0.25">
      <c r="A406" s="226"/>
      <c r="B406" s="227"/>
      <c r="C406" s="259" t="s">
        <v>448</v>
      </c>
      <c r="D406" s="232"/>
      <c r="E406" s="233">
        <v>3.7</v>
      </c>
      <c r="F406" s="228"/>
      <c r="G406" s="228"/>
      <c r="H406" s="228"/>
      <c r="I406" s="228"/>
      <c r="J406" s="228"/>
      <c r="K406" s="228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09"/>
      <c r="Z406" s="209"/>
      <c r="AA406" s="209"/>
      <c r="AB406" s="209"/>
      <c r="AC406" s="209"/>
      <c r="AD406" s="209"/>
      <c r="AE406" s="209"/>
      <c r="AF406" s="209"/>
      <c r="AG406" s="209" t="s">
        <v>139</v>
      </c>
      <c r="AH406" s="209">
        <v>2</v>
      </c>
      <c r="AI406" s="209"/>
      <c r="AJ406" s="209"/>
      <c r="AK406" s="209"/>
      <c r="AL406" s="209"/>
      <c r="AM406" s="209"/>
      <c r="AN406" s="209"/>
      <c r="AO406" s="209"/>
      <c r="AP406" s="209"/>
      <c r="AQ406" s="209"/>
      <c r="AR406" s="209"/>
      <c r="AS406" s="209"/>
      <c r="AT406" s="209"/>
      <c r="AU406" s="209"/>
      <c r="AV406" s="209"/>
      <c r="AW406" s="209"/>
      <c r="AX406" s="209"/>
      <c r="AY406" s="209"/>
      <c r="AZ406" s="209"/>
      <c r="BA406" s="209"/>
      <c r="BB406" s="209"/>
      <c r="BC406" s="209"/>
      <c r="BD406" s="209"/>
      <c r="BE406" s="209"/>
      <c r="BF406" s="209"/>
      <c r="BG406" s="209"/>
      <c r="BH406" s="209"/>
    </row>
    <row r="407" spans="1:60" outlineLevel="1" x14ac:dyDescent="0.25">
      <c r="A407" s="226"/>
      <c r="B407" s="227"/>
      <c r="C407" s="259" t="s">
        <v>185</v>
      </c>
      <c r="D407" s="232"/>
      <c r="E407" s="233">
        <v>3.16</v>
      </c>
      <c r="F407" s="228"/>
      <c r="G407" s="228"/>
      <c r="H407" s="228"/>
      <c r="I407" s="228"/>
      <c r="J407" s="228"/>
      <c r="K407" s="228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09"/>
      <c r="Z407" s="209"/>
      <c r="AA407" s="209"/>
      <c r="AB407" s="209"/>
      <c r="AC407" s="209"/>
      <c r="AD407" s="209"/>
      <c r="AE407" s="209"/>
      <c r="AF407" s="209"/>
      <c r="AG407" s="209" t="s">
        <v>139</v>
      </c>
      <c r="AH407" s="209">
        <v>2</v>
      </c>
      <c r="AI407" s="209"/>
      <c r="AJ407" s="209"/>
      <c r="AK407" s="209"/>
      <c r="AL407" s="209"/>
      <c r="AM407" s="209"/>
      <c r="AN407" s="209"/>
      <c r="AO407" s="209"/>
      <c r="AP407" s="209"/>
      <c r="AQ407" s="209"/>
      <c r="AR407" s="209"/>
      <c r="AS407" s="209"/>
      <c r="AT407" s="209"/>
      <c r="AU407" s="209"/>
      <c r="AV407" s="209"/>
      <c r="AW407" s="209"/>
      <c r="AX407" s="209"/>
      <c r="AY407" s="209"/>
      <c r="AZ407" s="209"/>
      <c r="BA407" s="209"/>
      <c r="BB407" s="209"/>
      <c r="BC407" s="209"/>
      <c r="BD407" s="209"/>
      <c r="BE407" s="209"/>
      <c r="BF407" s="209"/>
      <c r="BG407" s="209"/>
      <c r="BH407" s="209"/>
    </row>
    <row r="408" spans="1:60" outlineLevel="1" x14ac:dyDescent="0.25">
      <c r="A408" s="226"/>
      <c r="B408" s="227"/>
      <c r="C408" s="259" t="s">
        <v>186</v>
      </c>
      <c r="D408" s="232"/>
      <c r="E408" s="233">
        <v>14.78</v>
      </c>
      <c r="F408" s="228"/>
      <c r="G408" s="228"/>
      <c r="H408" s="228"/>
      <c r="I408" s="228"/>
      <c r="J408" s="228"/>
      <c r="K408" s="228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09"/>
      <c r="Z408" s="209"/>
      <c r="AA408" s="209"/>
      <c r="AB408" s="209"/>
      <c r="AC408" s="209"/>
      <c r="AD408" s="209"/>
      <c r="AE408" s="209"/>
      <c r="AF408" s="209"/>
      <c r="AG408" s="209" t="s">
        <v>139</v>
      </c>
      <c r="AH408" s="209">
        <v>2</v>
      </c>
      <c r="AI408" s="209"/>
      <c r="AJ408" s="209"/>
      <c r="AK408" s="209"/>
      <c r="AL408" s="209"/>
      <c r="AM408" s="209"/>
      <c r="AN408" s="209"/>
      <c r="AO408" s="209"/>
      <c r="AP408" s="209"/>
      <c r="AQ408" s="209"/>
      <c r="AR408" s="209"/>
      <c r="AS408" s="209"/>
      <c r="AT408" s="209"/>
      <c r="AU408" s="209"/>
      <c r="AV408" s="209"/>
      <c r="AW408" s="209"/>
      <c r="AX408" s="209"/>
      <c r="AY408" s="209"/>
      <c r="AZ408" s="209"/>
      <c r="BA408" s="209"/>
      <c r="BB408" s="209"/>
      <c r="BC408" s="209"/>
      <c r="BD408" s="209"/>
      <c r="BE408" s="209"/>
      <c r="BF408" s="209"/>
      <c r="BG408" s="209"/>
      <c r="BH408" s="209"/>
    </row>
    <row r="409" spans="1:60" outlineLevel="1" x14ac:dyDescent="0.25">
      <c r="A409" s="226"/>
      <c r="B409" s="227"/>
      <c r="C409" s="259" t="s">
        <v>187</v>
      </c>
      <c r="D409" s="232"/>
      <c r="E409" s="233">
        <v>20.62</v>
      </c>
      <c r="F409" s="228"/>
      <c r="G409" s="228"/>
      <c r="H409" s="228"/>
      <c r="I409" s="228"/>
      <c r="J409" s="228"/>
      <c r="K409" s="228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09"/>
      <c r="Z409" s="209"/>
      <c r="AA409" s="209"/>
      <c r="AB409" s="209"/>
      <c r="AC409" s="209"/>
      <c r="AD409" s="209"/>
      <c r="AE409" s="209"/>
      <c r="AF409" s="209"/>
      <c r="AG409" s="209" t="s">
        <v>139</v>
      </c>
      <c r="AH409" s="209">
        <v>2</v>
      </c>
      <c r="AI409" s="209"/>
      <c r="AJ409" s="209"/>
      <c r="AK409" s="209"/>
      <c r="AL409" s="209"/>
      <c r="AM409" s="209"/>
      <c r="AN409" s="209"/>
      <c r="AO409" s="209"/>
      <c r="AP409" s="209"/>
      <c r="AQ409" s="209"/>
      <c r="AR409" s="209"/>
      <c r="AS409" s="209"/>
      <c r="AT409" s="209"/>
      <c r="AU409" s="209"/>
      <c r="AV409" s="209"/>
      <c r="AW409" s="209"/>
      <c r="AX409" s="209"/>
      <c r="AY409" s="209"/>
      <c r="AZ409" s="209"/>
      <c r="BA409" s="209"/>
      <c r="BB409" s="209"/>
      <c r="BC409" s="209"/>
      <c r="BD409" s="209"/>
      <c r="BE409" s="209"/>
      <c r="BF409" s="209"/>
      <c r="BG409" s="209"/>
      <c r="BH409" s="209"/>
    </row>
    <row r="410" spans="1:60" outlineLevel="1" x14ac:dyDescent="0.25">
      <c r="A410" s="226"/>
      <c r="B410" s="227"/>
      <c r="C410" s="259" t="s">
        <v>188</v>
      </c>
      <c r="D410" s="232"/>
      <c r="E410" s="233">
        <v>12.6</v>
      </c>
      <c r="F410" s="228"/>
      <c r="G410" s="228"/>
      <c r="H410" s="228"/>
      <c r="I410" s="228"/>
      <c r="J410" s="228"/>
      <c r="K410" s="228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09"/>
      <c r="Z410" s="209"/>
      <c r="AA410" s="209"/>
      <c r="AB410" s="209"/>
      <c r="AC410" s="209"/>
      <c r="AD410" s="209"/>
      <c r="AE410" s="209"/>
      <c r="AF410" s="209"/>
      <c r="AG410" s="209" t="s">
        <v>139</v>
      </c>
      <c r="AH410" s="209">
        <v>2</v>
      </c>
      <c r="AI410" s="209"/>
      <c r="AJ410" s="209"/>
      <c r="AK410" s="209"/>
      <c r="AL410" s="209"/>
      <c r="AM410" s="209"/>
      <c r="AN410" s="209"/>
      <c r="AO410" s="209"/>
      <c r="AP410" s="209"/>
      <c r="AQ410" s="209"/>
      <c r="AR410" s="209"/>
      <c r="AS410" s="209"/>
      <c r="AT410" s="209"/>
      <c r="AU410" s="209"/>
      <c r="AV410" s="209"/>
      <c r="AW410" s="209"/>
      <c r="AX410" s="209"/>
      <c r="AY410" s="209"/>
      <c r="AZ410" s="209"/>
      <c r="BA410" s="209"/>
      <c r="BB410" s="209"/>
      <c r="BC410" s="209"/>
      <c r="BD410" s="209"/>
      <c r="BE410" s="209"/>
      <c r="BF410" s="209"/>
      <c r="BG410" s="209"/>
      <c r="BH410" s="209"/>
    </row>
    <row r="411" spans="1:60" outlineLevel="1" x14ac:dyDescent="0.25">
      <c r="A411" s="226"/>
      <c r="B411" s="227"/>
      <c r="C411" s="258" t="s">
        <v>189</v>
      </c>
      <c r="D411" s="232"/>
      <c r="E411" s="233"/>
      <c r="F411" s="228"/>
      <c r="G411" s="228"/>
      <c r="H411" s="228"/>
      <c r="I411" s="228"/>
      <c r="J411" s="228"/>
      <c r="K411" s="228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09"/>
      <c r="Z411" s="209"/>
      <c r="AA411" s="209"/>
      <c r="AB411" s="209"/>
      <c r="AC411" s="209"/>
      <c r="AD411" s="209"/>
      <c r="AE411" s="209"/>
      <c r="AF411" s="209"/>
      <c r="AG411" s="209" t="s">
        <v>139</v>
      </c>
      <c r="AH411" s="209"/>
      <c r="AI411" s="209"/>
      <c r="AJ411" s="209"/>
      <c r="AK411" s="209"/>
      <c r="AL411" s="209"/>
      <c r="AM411" s="209"/>
      <c r="AN411" s="209"/>
      <c r="AO411" s="209"/>
      <c r="AP411" s="209"/>
      <c r="AQ411" s="209"/>
      <c r="AR411" s="209"/>
      <c r="AS411" s="209"/>
      <c r="AT411" s="209"/>
      <c r="AU411" s="209"/>
      <c r="AV411" s="209"/>
      <c r="AW411" s="209"/>
      <c r="AX411" s="209"/>
      <c r="AY411" s="209"/>
      <c r="AZ411" s="209"/>
      <c r="BA411" s="209"/>
      <c r="BB411" s="209"/>
      <c r="BC411" s="209"/>
      <c r="BD411" s="209"/>
      <c r="BE411" s="209"/>
      <c r="BF411" s="209"/>
      <c r="BG411" s="209"/>
      <c r="BH411" s="209"/>
    </row>
    <row r="412" spans="1:60" outlineLevel="1" x14ac:dyDescent="0.25">
      <c r="A412" s="226"/>
      <c r="B412" s="227"/>
      <c r="C412" s="256" t="s">
        <v>449</v>
      </c>
      <c r="D412" s="230"/>
      <c r="E412" s="231">
        <v>27.43</v>
      </c>
      <c r="F412" s="228"/>
      <c r="G412" s="228"/>
      <c r="H412" s="228"/>
      <c r="I412" s="228"/>
      <c r="J412" s="228"/>
      <c r="K412" s="228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09"/>
      <c r="Z412" s="209"/>
      <c r="AA412" s="209"/>
      <c r="AB412" s="209"/>
      <c r="AC412" s="209"/>
      <c r="AD412" s="209"/>
      <c r="AE412" s="209"/>
      <c r="AF412" s="209"/>
      <c r="AG412" s="209" t="s">
        <v>139</v>
      </c>
      <c r="AH412" s="209">
        <v>0</v>
      </c>
      <c r="AI412" s="209"/>
      <c r="AJ412" s="209"/>
      <c r="AK412" s="209"/>
      <c r="AL412" s="209"/>
      <c r="AM412" s="209"/>
      <c r="AN412" s="209"/>
      <c r="AO412" s="209"/>
      <c r="AP412" s="209"/>
      <c r="AQ412" s="209"/>
      <c r="AR412" s="209"/>
      <c r="AS412" s="209"/>
      <c r="AT412" s="209"/>
      <c r="AU412" s="209"/>
      <c r="AV412" s="209"/>
      <c r="AW412" s="209"/>
      <c r="AX412" s="209"/>
      <c r="AY412" s="209"/>
      <c r="AZ412" s="209"/>
      <c r="BA412" s="209"/>
      <c r="BB412" s="209"/>
      <c r="BC412" s="209"/>
      <c r="BD412" s="209"/>
      <c r="BE412" s="209"/>
      <c r="BF412" s="209"/>
      <c r="BG412" s="209"/>
      <c r="BH412" s="209"/>
    </row>
    <row r="413" spans="1:60" ht="20.399999999999999" outlineLevel="1" x14ac:dyDescent="0.25">
      <c r="A413" s="241">
        <v>115</v>
      </c>
      <c r="B413" s="242" t="s">
        <v>450</v>
      </c>
      <c r="C413" s="255" t="s">
        <v>451</v>
      </c>
      <c r="D413" s="243" t="s">
        <v>133</v>
      </c>
      <c r="E413" s="244">
        <v>54.86</v>
      </c>
      <c r="F413" s="245"/>
      <c r="G413" s="246">
        <f>ROUND(E413*F413,2)</f>
        <v>0</v>
      </c>
      <c r="H413" s="229">
        <v>456.44</v>
      </c>
      <c r="I413" s="228">
        <f>ROUND(E413*H413,2)</f>
        <v>25040.3</v>
      </c>
      <c r="J413" s="229">
        <v>191.56</v>
      </c>
      <c r="K413" s="228">
        <f>ROUND(E413*J413,2)</f>
        <v>10508.98</v>
      </c>
      <c r="L413" s="228">
        <v>15</v>
      </c>
      <c r="M413" s="228">
        <f>G413*(1+L413/100)</f>
        <v>0</v>
      </c>
      <c r="N413" s="228">
        <v>3.46E-3</v>
      </c>
      <c r="O413" s="228">
        <f>ROUND(E413*N413,2)</f>
        <v>0.19</v>
      </c>
      <c r="P413" s="228">
        <v>0</v>
      </c>
      <c r="Q413" s="228">
        <f>ROUND(E413*P413,2)</f>
        <v>0</v>
      </c>
      <c r="R413" s="228"/>
      <c r="S413" s="228" t="s">
        <v>204</v>
      </c>
      <c r="T413" s="228" t="s">
        <v>135</v>
      </c>
      <c r="U413" s="228">
        <v>0.38</v>
      </c>
      <c r="V413" s="228">
        <f>ROUND(E413*U413,2)</f>
        <v>20.85</v>
      </c>
      <c r="W413" s="228"/>
      <c r="X413" s="228" t="s">
        <v>136</v>
      </c>
      <c r="Y413" s="209"/>
      <c r="Z413" s="209"/>
      <c r="AA413" s="209"/>
      <c r="AB413" s="209"/>
      <c r="AC413" s="209"/>
      <c r="AD413" s="209"/>
      <c r="AE413" s="209"/>
      <c r="AF413" s="209"/>
      <c r="AG413" s="209" t="s">
        <v>137</v>
      </c>
      <c r="AH413" s="209"/>
      <c r="AI413" s="209"/>
      <c r="AJ413" s="209"/>
      <c r="AK413" s="209"/>
      <c r="AL413" s="209"/>
      <c r="AM413" s="209"/>
      <c r="AN413" s="209"/>
      <c r="AO413" s="209"/>
      <c r="AP413" s="209"/>
      <c r="AQ413" s="209"/>
      <c r="AR413" s="209"/>
      <c r="AS413" s="209"/>
      <c r="AT413" s="209"/>
      <c r="AU413" s="209"/>
      <c r="AV413" s="209"/>
      <c r="AW413" s="209"/>
      <c r="AX413" s="209"/>
      <c r="AY413" s="209"/>
      <c r="AZ413" s="209"/>
      <c r="BA413" s="209"/>
      <c r="BB413" s="209"/>
      <c r="BC413" s="209"/>
      <c r="BD413" s="209"/>
      <c r="BE413" s="209"/>
      <c r="BF413" s="209"/>
      <c r="BG413" s="209"/>
      <c r="BH413" s="209"/>
    </row>
    <row r="414" spans="1:60" outlineLevel="1" x14ac:dyDescent="0.25">
      <c r="A414" s="226"/>
      <c r="B414" s="227"/>
      <c r="C414" s="256" t="s">
        <v>164</v>
      </c>
      <c r="D414" s="230"/>
      <c r="E414" s="231">
        <v>3.7</v>
      </c>
      <c r="F414" s="228"/>
      <c r="G414" s="228"/>
      <c r="H414" s="228"/>
      <c r="I414" s="228"/>
      <c r="J414" s="228"/>
      <c r="K414" s="228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09"/>
      <c r="Z414" s="209"/>
      <c r="AA414" s="209"/>
      <c r="AB414" s="209"/>
      <c r="AC414" s="209"/>
      <c r="AD414" s="209"/>
      <c r="AE414" s="209"/>
      <c r="AF414" s="209"/>
      <c r="AG414" s="209" t="s">
        <v>139</v>
      </c>
      <c r="AH414" s="209">
        <v>0</v>
      </c>
      <c r="AI414" s="209"/>
      <c r="AJ414" s="209"/>
      <c r="AK414" s="209"/>
      <c r="AL414" s="209"/>
      <c r="AM414" s="209"/>
      <c r="AN414" s="209"/>
      <c r="AO414" s="209"/>
      <c r="AP414" s="209"/>
      <c r="AQ414" s="209"/>
      <c r="AR414" s="209"/>
      <c r="AS414" s="209"/>
      <c r="AT414" s="209"/>
      <c r="AU414" s="209"/>
      <c r="AV414" s="209"/>
      <c r="AW414" s="209"/>
      <c r="AX414" s="209"/>
      <c r="AY414" s="209"/>
      <c r="AZ414" s="209"/>
      <c r="BA414" s="209"/>
      <c r="BB414" s="209"/>
      <c r="BC414" s="209"/>
      <c r="BD414" s="209"/>
      <c r="BE414" s="209"/>
      <c r="BF414" s="209"/>
      <c r="BG414" s="209"/>
      <c r="BH414" s="209"/>
    </row>
    <row r="415" spans="1:60" outlineLevel="1" x14ac:dyDescent="0.25">
      <c r="A415" s="226"/>
      <c r="B415" s="227"/>
      <c r="C415" s="256" t="s">
        <v>166</v>
      </c>
      <c r="D415" s="230"/>
      <c r="E415" s="231">
        <v>3.16</v>
      </c>
      <c r="F415" s="228"/>
      <c r="G415" s="228"/>
      <c r="H415" s="228"/>
      <c r="I415" s="228"/>
      <c r="J415" s="228"/>
      <c r="K415" s="228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09"/>
      <c r="Z415" s="209"/>
      <c r="AA415" s="209"/>
      <c r="AB415" s="209"/>
      <c r="AC415" s="209"/>
      <c r="AD415" s="209"/>
      <c r="AE415" s="209"/>
      <c r="AF415" s="209"/>
      <c r="AG415" s="209" t="s">
        <v>139</v>
      </c>
      <c r="AH415" s="209">
        <v>0</v>
      </c>
      <c r="AI415" s="209"/>
      <c r="AJ415" s="209"/>
      <c r="AK415" s="209"/>
      <c r="AL415" s="209"/>
      <c r="AM415" s="209"/>
      <c r="AN415" s="209"/>
      <c r="AO415" s="209"/>
      <c r="AP415" s="209"/>
      <c r="AQ415" s="209"/>
      <c r="AR415" s="209"/>
      <c r="AS415" s="209"/>
      <c r="AT415" s="209"/>
      <c r="AU415" s="209"/>
      <c r="AV415" s="209"/>
      <c r="AW415" s="209"/>
      <c r="AX415" s="209"/>
      <c r="AY415" s="209"/>
      <c r="AZ415" s="209"/>
      <c r="BA415" s="209"/>
      <c r="BB415" s="209"/>
      <c r="BC415" s="209"/>
      <c r="BD415" s="209"/>
      <c r="BE415" s="209"/>
      <c r="BF415" s="209"/>
      <c r="BG415" s="209"/>
      <c r="BH415" s="209"/>
    </row>
    <row r="416" spans="1:60" outlineLevel="1" x14ac:dyDescent="0.25">
      <c r="A416" s="226"/>
      <c r="B416" s="227"/>
      <c r="C416" s="256" t="s">
        <v>167</v>
      </c>
      <c r="D416" s="230"/>
      <c r="E416" s="231">
        <v>14.78</v>
      </c>
      <c r="F416" s="228"/>
      <c r="G416" s="228"/>
      <c r="H416" s="228"/>
      <c r="I416" s="228"/>
      <c r="J416" s="228"/>
      <c r="K416" s="228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09"/>
      <c r="Z416" s="209"/>
      <c r="AA416" s="209"/>
      <c r="AB416" s="209"/>
      <c r="AC416" s="209"/>
      <c r="AD416" s="209"/>
      <c r="AE416" s="209"/>
      <c r="AF416" s="209"/>
      <c r="AG416" s="209" t="s">
        <v>139</v>
      </c>
      <c r="AH416" s="209">
        <v>0</v>
      </c>
      <c r="AI416" s="209"/>
      <c r="AJ416" s="209"/>
      <c r="AK416" s="209"/>
      <c r="AL416" s="209"/>
      <c r="AM416" s="209"/>
      <c r="AN416" s="209"/>
      <c r="AO416" s="209"/>
      <c r="AP416" s="209"/>
      <c r="AQ416" s="209"/>
      <c r="AR416" s="209"/>
      <c r="AS416" s="209"/>
      <c r="AT416" s="209"/>
      <c r="AU416" s="209"/>
      <c r="AV416" s="209"/>
      <c r="AW416" s="209"/>
      <c r="AX416" s="209"/>
      <c r="AY416" s="209"/>
      <c r="AZ416" s="209"/>
      <c r="BA416" s="209"/>
      <c r="BB416" s="209"/>
      <c r="BC416" s="209"/>
      <c r="BD416" s="209"/>
      <c r="BE416" s="209"/>
      <c r="BF416" s="209"/>
      <c r="BG416" s="209"/>
      <c r="BH416" s="209"/>
    </row>
    <row r="417" spans="1:60" outlineLevel="1" x14ac:dyDescent="0.25">
      <c r="A417" s="226"/>
      <c r="B417" s="227"/>
      <c r="C417" s="256" t="s">
        <v>169</v>
      </c>
      <c r="D417" s="230"/>
      <c r="E417" s="231">
        <v>20.62</v>
      </c>
      <c r="F417" s="228"/>
      <c r="G417" s="228"/>
      <c r="H417" s="228"/>
      <c r="I417" s="228"/>
      <c r="J417" s="228"/>
      <c r="K417" s="228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09"/>
      <c r="Z417" s="209"/>
      <c r="AA417" s="209"/>
      <c r="AB417" s="209"/>
      <c r="AC417" s="209"/>
      <c r="AD417" s="209"/>
      <c r="AE417" s="209"/>
      <c r="AF417" s="209"/>
      <c r="AG417" s="209" t="s">
        <v>139</v>
      </c>
      <c r="AH417" s="209">
        <v>0</v>
      </c>
      <c r="AI417" s="209"/>
      <c r="AJ417" s="209"/>
      <c r="AK417" s="209"/>
      <c r="AL417" s="209"/>
      <c r="AM417" s="209"/>
      <c r="AN417" s="209"/>
      <c r="AO417" s="209"/>
      <c r="AP417" s="209"/>
      <c r="AQ417" s="209"/>
      <c r="AR417" s="209"/>
      <c r="AS417" s="209"/>
      <c r="AT417" s="209"/>
      <c r="AU417" s="209"/>
      <c r="AV417" s="209"/>
      <c r="AW417" s="209"/>
      <c r="AX417" s="209"/>
      <c r="AY417" s="209"/>
      <c r="AZ417" s="209"/>
      <c r="BA417" s="209"/>
      <c r="BB417" s="209"/>
      <c r="BC417" s="209"/>
      <c r="BD417" s="209"/>
      <c r="BE417" s="209"/>
      <c r="BF417" s="209"/>
      <c r="BG417" s="209"/>
      <c r="BH417" s="209"/>
    </row>
    <row r="418" spans="1:60" outlineLevel="1" x14ac:dyDescent="0.25">
      <c r="A418" s="226"/>
      <c r="B418" s="227"/>
      <c r="C418" s="256" t="s">
        <v>170</v>
      </c>
      <c r="D418" s="230"/>
      <c r="E418" s="231">
        <v>12.6</v>
      </c>
      <c r="F418" s="228"/>
      <c r="G418" s="228"/>
      <c r="H418" s="228"/>
      <c r="I418" s="228"/>
      <c r="J418" s="228"/>
      <c r="K418" s="228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09"/>
      <c r="Z418" s="209"/>
      <c r="AA418" s="209"/>
      <c r="AB418" s="209"/>
      <c r="AC418" s="209"/>
      <c r="AD418" s="209"/>
      <c r="AE418" s="209"/>
      <c r="AF418" s="209"/>
      <c r="AG418" s="209" t="s">
        <v>139</v>
      </c>
      <c r="AH418" s="209">
        <v>0</v>
      </c>
      <c r="AI418" s="209"/>
      <c r="AJ418" s="209"/>
      <c r="AK418" s="209"/>
      <c r="AL418" s="209"/>
      <c r="AM418" s="209"/>
      <c r="AN418" s="209"/>
      <c r="AO418" s="209"/>
      <c r="AP418" s="209"/>
      <c r="AQ418" s="209"/>
      <c r="AR418" s="209"/>
      <c r="AS418" s="209"/>
      <c r="AT418" s="209"/>
      <c r="AU418" s="209"/>
      <c r="AV418" s="209"/>
      <c r="AW418" s="209"/>
      <c r="AX418" s="209"/>
      <c r="AY418" s="209"/>
      <c r="AZ418" s="209"/>
      <c r="BA418" s="209"/>
      <c r="BB418" s="209"/>
      <c r="BC418" s="209"/>
      <c r="BD418" s="209"/>
      <c r="BE418" s="209"/>
      <c r="BF418" s="209"/>
      <c r="BG418" s="209"/>
      <c r="BH418" s="209"/>
    </row>
    <row r="419" spans="1:60" outlineLevel="1" x14ac:dyDescent="0.25">
      <c r="A419" s="241">
        <v>116</v>
      </c>
      <c r="B419" s="242" t="s">
        <v>452</v>
      </c>
      <c r="C419" s="255" t="s">
        <v>453</v>
      </c>
      <c r="D419" s="243" t="s">
        <v>212</v>
      </c>
      <c r="E419" s="244">
        <v>1.4</v>
      </c>
      <c r="F419" s="245"/>
      <c r="G419" s="246">
        <f>ROUND(E419*F419,2)</f>
        <v>0</v>
      </c>
      <c r="H419" s="229">
        <v>0</v>
      </c>
      <c r="I419" s="228">
        <f>ROUND(E419*H419,2)</f>
        <v>0</v>
      </c>
      <c r="J419" s="229">
        <v>74</v>
      </c>
      <c r="K419" s="228">
        <f>ROUND(E419*J419,2)</f>
        <v>103.6</v>
      </c>
      <c r="L419" s="228">
        <v>15</v>
      </c>
      <c r="M419" s="228">
        <f>G419*(1+L419/100)</f>
        <v>0</v>
      </c>
      <c r="N419" s="228">
        <v>0</v>
      </c>
      <c r="O419" s="228">
        <f>ROUND(E419*N419,2)</f>
        <v>0</v>
      </c>
      <c r="P419" s="228">
        <v>0</v>
      </c>
      <c r="Q419" s="228">
        <f>ROUND(E419*P419,2)</f>
        <v>0</v>
      </c>
      <c r="R419" s="228"/>
      <c r="S419" s="228" t="s">
        <v>204</v>
      </c>
      <c r="T419" s="228" t="s">
        <v>135</v>
      </c>
      <c r="U419" s="228">
        <v>0.152</v>
      </c>
      <c r="V419" s="228">
        <f>ROUND(E419*U419,2)</f>
        <v>0.21</v>
      </c>
      <c r="W419" s="228"/>
      <c r="X419" s="228" t="s">
        <v>136</v>
      </c>
      <c r="Y419" s="209"/>
      <c r="Z419" s="209"/>
      <c r="AA419" s="209"/>
      <c r="AB419" s="209"/>
      <c r="AC419" s="209"/>
      <c r="AD419" s="209"/>
      <c r="AE419" s="209"/>
      <c r="AF419" s="209"/>
      <c r="AG419" s="209" t="s">
        <v>137</v>
      </c>
      <c r="AH419" s="209"/>
      <c r="AI419" s="209"/>
      <c r="AJ419" s="209"/>
      <c r="AK419" s="209"/>
      <c r="AL419" s="209"/>
      <c r="AM419" s="209"/>
      <c r="AN419" s="209"/>
      <c r="AO419" s="209"/>
      <c r="AP419" s="209"/>
      <c r="AQ419" s="209"/>
      <c r="AR419" s="209"/>
      <c r="AS419" s="209"/>
      <c r="AT419" s="209"/>
      <c r="AU419" s="209"/>
      <c r="AV419" s="209"/>
      <c r="AW419" s="209"/>
      <c r="AX419" s="209"/>
      <c r="AY419" s="209"/>
      <c r="AZ419" s="209"/>
      <c r="BA419" s="209"/>
      <c r="BB419" s="209"/>
      <c r="BC419" s="209"/>
      <c r="BD419" s="209"/>
      <c r="BE419" s="209"/>
      <c r="BF419" s="209"/>
      <c r="BG419" s="209"/>
      <c r="BH419" s="209"/>
    </row>
    <row r="420" spans="1:60" outlineLevel="1" x14ac:dyDescent="0.25">
      <c r="A420" s="226"/>
      <c r="B420" s="227"/>
      <c r="C420" s="256" t="s">
        <v>454</v>
      </c>
      <c r="D420" s="230"/>
      <c r="E420" s="231">
        <v>1.4</v>
      </c>
      <c r="F420" s="228"/>
      <c r="G420" s="228"/>
      <c r="H420" s="228"/>
      <c r="I420" s="228"/>
      <c r="J420" s="228"/>
      <c r="K420" s="228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09"/>
      <c r="Z420" s="209"/>
      <c r="AA420" s="209"/>
      <c r="AB420" s="209"/>
      <c r="AC420" s="209"/>
      <c r="AD420" s="209"/>
      <c r="AE420" s="209"/>
      <c r="AF420" s="209"/>
      <c r="AG420" s="209" t="s">
        <v>139</v>
      </c>
      <c r="AH420" s="209">
        <v>0</v>
      </c>
      <c r="AI420" s="209"/>
      <c r="AJ420" s="209"/>
      <c r="AK420" s="209"/>
      <c r="AL420" s="209"/>
      <c r="AM420" s="209"/>
      <c r="AN420" s="209"/>
      <c r="AO420" s="209"/>
      <c r="AP420" s="209"/>
      <c r="AQ420" s="209"/>
      <c r="AR420" s="209"/>
      <c r="AS420" s="209"/>
      <c r="AT420" s="209"/>
      <c r="AU420" s="209"/>
      <c r="AV420" s="209"/>
      <c r="AW420" s="209"/>
      <c r="AX420" s="209"/>
      <c r="AY420" s="209"/>
      <c r="AZ420" s="209"/>
      <c r="BA420" s="209"/>
      <c r="BB420" s="209"/>
      <c r="BC420" s="209"/>
      <c r="BD420" s="209"/>
      <c r="BE420" s="209"/>
      <c r="BF420" s="209"/>
      <c r="BG420" s="209"/>
      <c r="BH420" s="209"/>
    </row>
    <row r="421" spans="1:60" outlineLevel="1" x14ac:dyDescent="0.25">
      <c r="A421" s="247">
        <v>117</v>
      </c>
      <c r="B421" s="248" t="s">
        <v>455</v>
      </c>
      <c r="C421" s="257" t="s">
        <v>456</v>
      </c>
      <c r="D421" s="249" t="s">
        <v>207</v>
      </c>
      <c r="E421" s="250">
        <v>2</v>
      </c>
      <c r="F421" s="251"/>
      <c r="G421" s="252">
        <f>ROUND(E421*F421,2)</f>
        <v>0</v>
      </c>
      <c r="H421" s="229">
        <v>123</v>
      </c>
      <c r="I421" s="228">
        <f>ROUND(E421*H421,2)</f>
        <v>246</v>
      </c>
      <c r="J421" s="229">
        <v>0</v>
      </c>
      <c r="K421" s="228">
        <f>ROUND(E421*J421,2)</f>
        <v>0</v>
      </c>
      <c r="L421" s="228">
        <v>15</v>
      </c>
      <c r="M421" s="228">
        <f>G421*(1+L421/100)</f>
        <v>0</v>
      </c>
      <c r="N421" s="228">
        <v>1.3999999999999999E-4</v>
      </c>
      <c r="O421" s="228">
        <f>ROUND(E421*N421,2)</f>
        <v>0</v>
      </c>
      <c r="P421" s="228">
        <v>0</v>
      </c>
      <c r="Q421" s="228">
        <f>ROUND(E421*P421,2)</f>
        <v>0</v>
      </c>
      <c r="R421" s="228"/>
      <c r="S421" s="228" t="s">
        <v>204</v>
      </c>
      <c r="T421" s="228" t="s">
        <v>135</v>
      </c>
      <c r="U421" s="228">
        <v>0</v>
      </c>
      <c r="V421" s="228">
        <f>ROUND(E421*U421,2)</f>
        <v>0</v>
      </c>
      <c r="W421" s="228"/>
      <c r="X421" s="228" t="s">
        <v>261</v>
      </c>
      <c r="Y421" s="209"/>
      <c r="Z421" s="209"/>
      <c r="AA421" s="209"/>
      <c r="AB421" s="209"/>
      <c r="AC421" s="209"/>
      <c r="AD421" s="209"/>
      <c r="AE421" s="209"/>
      <c r="AF421" s="209"/>
      <c r="AG421" s="209" t="s">
        <v>262</v>
      </c>
      <c r="AH421" s="209"/>
      <c r="AI421" s="209"/>
      <c r="AJ421" s="209"/>
      <c r="AK421" s="209"/>
      <c r="AL421" s="209"/>
      <c r="AM421" s="209"/>
      <c r="AN421" s="209"/>
      <c r="AO421" s="209"/>
      <c r="AP421" s="209"/>
      <c r="AQ421" s="209"/>
      <c r="AR421" s="209"/>
      <c r="AS421" s="209"/>
      <c r="AT421" s="209"/>
      <c r="AU421" s="209"/>
      <c r="AV421" s="209"/>
      <c r="AW421" s="209"/>
      <c r="AX421" s="209"/>
      <c r="AY421" s="209"/>
      <c r="AZ421" s="209"/>
      <c r="BA421" s="209"/>
      <c r="BB421" s="209"/>
      <c r="BC421" s="209"/>
      <c r="BD421" s="209"/>
      <c r="BE421" s="209"/>
      <c r="BF421" s="209"/>
      <c r="BG421" s="209"/>
      <c r="BH421" s="209"/>
    </row>
    <row r="422" spans="1:60" outlineLevel="1" x14ac:dyDescent="0.25">
      <c r="A422" s="247">
        <v>118</v>
      </c>
      <c r="B422" s="248" t="s">
        <v>457</v>
      </c>
      <c r="C422" s="257" t="s">
        <v>458</v>
      </c>
      <c r="D422" s="249" t="s">
        <v>0</v>
      </c>
      <c r="E422" s="250">
        <v>564.47019999999998</v>
      </c>
      <c r="F422" s="251"/>
      <c r="G422" s="252">
        <f>ROUND(E422*F422,2)</f>
        <v>0</v>
      </c>
      <c r="H422" s="229">
        <v>0</v>
      </c>
      <c r="I422" s="228">
        <f>ROUND(E422*H422,2)</f>
        <v>0</v>
      </c>
      <c r="J422" s="229">
        <v>1</v>
      </c>
      <c r="K422" s="228">
        <f>ROUND(E422*J422,2)</f>
        <v>564.47</v>
      </c>
      <c r="L422" s="228">
        <v>15</v>
      </c>
      <c r="M422" s="228">
        <f>G422*(1+L422/100)</f>
        <v>0</v>
      </c>
      <c r="N422" s="228">
        <v>0</v>
      </c>
      <c r="O422" s="228">
        <f>ROUND(E422*N422,2)</f>
        <v>0</v>
      </c>
      <c r="P422" s="228">
        <v>0</v>
      </c>
      <c r="Q422" s="228">
        <f>ROUND(E422*P422,2)</f>
        <v>0</v>
      </c>
      <c r="R422" s="228"/>
      <c r="S422" s="228" t="s">
        <v>134</v>
      </c>
      <c r="T422" s="228" t="s">
        <v>135</v>
      </c>
      <c r="U422" s="228">
        <v>0</v>
      </c>
      <c r="V422" s="228">
        <f>ROUND(E422*U422,2)</f>
        <v>0</v>
      </c>
      <c r="W422" s="228"/>
      <c r="X422" s="228" t="s">
        <v>245</v>
      </c>
      <c r="Y422" s="209"/>
      <c r="Z422" s="209"/>
      <c r="AA422" s="209"/>
      <c r="AB422" s="209"/>
      <c r="AC422" s="209"/>
      <c r="AD422" s="209"/>
      <c r="AE422" s="209"/>
      <c r="AF422" s="209"/>
      <c r="AG422" s="209" t="s">
        <v>246</v>
      </c>
      <c r="AH422" s="209"/>
      <c r="AI422" s="209"/>
      <c r="AJ422" s="209"/>
      <c r="AK422" s="209"/>
      <c r="AL422" s="209"/>
      <c r="AM422" s="209"/>
      <c r="AN422" s="209"/>
      <c r="AO422" s="209"/>
      <c r="AP422" s="209"/>
      <c r="AQ422" s="209"/>
      <c r="AR422" s="209"/>
      <c r="AS422" s="209"/>
      <c r="AT422" s="209"/>
      <c r="AU422" s="209"/>
      <c r="AV422" s="209"/>
      <c r="AW422" s="209"/>
      <c r="AX422" s="209"/>
      <c r="AY422" s="209"/>
      <c r="AZ422" s="209"/>
      <c r="BA422" s="209"/>
      <c r="BB422" s="209"/>
      <c r="BC422" s="209"/>
      <c r="BD422" s="209"/>
      <c r="BE422" s="209"/>
      <c r="BF422" s="209"/>
      <c r="BG422" s="209"/>
      <c r="BH422" s="209"/>
    </row>
    <row r="423" spans="1:60" x14ac:dyDescent="0.25">
      <c r="A423" s="235" t="s">
        <v>129</v>
      </c>
      <c r="B423" s="236" t="s">
        <v>89</v>
      </c>
      <c r="C423" s="254" t="s">
        <v>90</v>
      </c>
      <c r="D423" s="237"/>
      <c r="E423" s="238"/>
      <c r="F423" s="239"/>
      <c r="G423" s="240">
        <f>SUMIF(AG424:AG445,"&lt;&gt;NOR",G424:G445)</f>
        <v>0</v>
      </c>
      <c r="H423" s="234"/>
      <c r="I423" s="234">
        <f>SUM(I424:I445)</f>
        <v>7988.13</v>
      </c>
      <c r="J423" s="234"/>
      <c r="K423" s="234">
        <f>SUM(K424:K445)</f>
        <v>10525.07</v>
      </c>
      <c r="L423" s="234"/>
      <c r="M423" s="234">
        <f>SUM(M424:M445)</f>
        <v>0</v>
      </c>
      <c r="N423" s="234"/>
      <c r="O423" s="234">
        <f>SUM(O424:O445)</f>
        <v>0.13</v>
      </c>
      <c r="P423" s="234"/>
      <c r="Q423" s="234">
        <f>SUM(Q424:Q445)</f>
        <v>0</v>
      </c>
      <c r="R423" s="234"/>
      <c r="S423" s="234"/>
      <c r="T423" s="234"/>
      <c r="U423" s="234"/>
      <c r="V423" s="234">
        <f>SUM(V424:V445)</f>
        <v>17.170000000000002</v>
      </c>
      <c r="W423" s="234"/>
      <c r="X423" s="234"/>
      <c r="AG423" t="s">
        <v>130</v>
      </c>
    </row>
    <row r="424" spans="1:60" outlineLevel="1" x14ac:dyDescent="0.25">
      <c r="A424" s="247">
        <v>119</v>
      </c>
      <c r="B424" s="248" t="s">
        <v>459</v>
      </c>
      <c r="C424" s="257" t="s">
        <v>460</v>
      </c>
      <c r="D424" s="249" t="s">
        <v>207</v>
      </c>
      <c r="E424" s="250">
        <v>3</v>
      </c>
      <c r="F424" s="251"/>
      <c r="G424" s="252">
        <f>ROUND(E424*F424,2)</f>
        <v>0</v>
      </c>
      <c r="H424" s="229">
        <v>8.77</v>
      </c>
      <c r="I424" s="228">
        <f>ROUND(E424*H424,2)</f>
        <v>26.31</v>
      </c>
      <c r="J424" s="229">
        <v>131.22999999999999</v>
      </c>
      <c r="K424" s="228">
        <f>ROUND(E424*J424,2)</f>
        <v>393.69</v>
      </c>
      <c r="L424" s="228">
        <v>15</v>
      </c>
      <c r="M424" s="228">
        <f>G424*(1+L424/100)</f>
        <v>0</v>
      </c>
      <c r="N424" s="228">
        <v>0</v>
      </c>
      <c r="O424" s="228">
        <f>ROUND(E424*N424,2)</f>
        <v>0</v>
      </c>
      <c r="P424" s="228">
        <v>0</v>
      </c>
      <c r="Q424" s="228">
        <f>ROUND(E424*P424,2)</f>
        <v>0</v>
      </c>
      <c r="R424" s="228"/>
      <c r="S424" s="228" t="s">
        <v>134</v>
      </c>
      <c r="T424" s="228" t="s">
        <v>135</v>
      </c>
      <c r="U424" s="228">
        <v>0.11</v>
      </c>
      <c r="V424" s="228">
        <f>ROUND(E424*U424,2)</f>
        <v>0.33</v>
      </c>
      <c r="W424" s="228"/>
      <c r="X424" s="228" t="s">
        <v>136</v>
      </c>
      <c r="Y424" s="209"/>
      <c r="Z424" s="209"/>
      <c r="AA424" s="209"/>
      <c r="AB424" s="209"/>
      <c r="AC424" s="209"/>
      <c r="AD424" s="209"/>
      <c r="AE424" s="209"/>
      <c r="AF424" s="209"/>
      <c r="AG424" s="209" t="s">
        <v>137</v>
      </c>
      <c r="AH424" s="209"/>
      <c r="AI424" s="209"/>
      <c r="AJ424" s="209"/>
      <c r="AK424" s="209"/>
      <c r="AL424" s="209"/>
      <c r="AM424" s="209"/>
      <c r="AN424" s="209"/>
      <c r="AO424" s="209"/>
      <c r="AP424" s="209"/>
      <c r="AQ424" s="209"/>
      <c r="AR424" s="209"/>
      <c r="AS424" s="209"/>
      <c r="AT424" s="209"/>
      <c r="AU424" s="209"/>
      <c r="AV424" s="209"/>
      <c r="AW424" s="209"/>
      <c r="AX424" s="209"/>
      <c r="AY424" s="209"/>
      <c r="AZ424" s="209"/>
      <c r="BA424" s="209"/>
      <c r="BB424" s="209"/>
      <c r="BC424" s="209"/>
      <c r="BD424" s="209"/>
      <c r="BE424" s="209"/>
      <c r="BF424" s="209"/>
      <c r="BG424" s="209"/>
      <c r="BH424" s="209"/>
    </row>
    <row r="425" spans="1:60" ht="20.399999999999999" outlineLevel="1" x14ac:dyDescent="0.25">
      <c r="A425" s="247">
        <v>120</v>
      </c>
      <c r="B425" s="248" t="s">
        <v>461</v>
      </c>
      <c r="C425" s="257" t="s">
        <v>462</v>
      </c>
      <c r="D425" s="249" t="s">
        <v>207</v>
      </c>
      <c r="E425" s="250">
        <v>15</v>
      </c>
      <c r="F425" s="251"/>
      <c r="G425" s="252">
        <f>ROUND(E425*F425,2)</f>
        <v>0</v>
      </c>
      <c r="H425" s="229">
        <v>40.69</v>
      </c>
      <c r="I425" s="228">
        <f>ROUND(E425*H425,2)</f>
        <v>610.35</v>
      </c>
      <c r="J425" s="229">
        <v>179.31</v>
      </c>
      <c r="K425" s="228">
        <f>ROUND(E425*J425,2)</f>
        <v>2689.65</v>
      </c>
      <c r="L425" s="228">
        <v>15</v>
      </c>
      <c r="M425" s="228">
        <f>G425*(1+L425/100)</f>
        <v>0</v>
      </c>
      <c r="N425" s="228">
        <v>5.3099999999999996E-3</v>
      </c>
      <c r="O425" s="228">
        <f>ROUND(E425*N425,2)</f>
        <v>0.08</v>
      </c>
      <c r="P425" s="228">
        <v>0</v>
      </c>
      <c r="Q425" s="228">
        <f>ROUND(E425*P425,2)</f>
        <v>0</v>
      </c>
      <c r="R425" s="228"/>
      <c r="S425" s="228" t="s">
        <v>134</v>
      </c>
      <c r="T425" s="228" t="s">
        <v>135</v>
      </c>
      <c r="U425" s="228">
        <v>0.24</v>
      </c>
      <c r="V425" s="228">
        <f>ROUND(E425*U425,2)</f>
        <v>3.6</v>
      </c>
      <c r="W425" s="228"/>
      <c r="X425" s="228" t="s">
        <v>136</v>
      </c>
      <c r="Y425" s="209"/>
      <c r="Z425" s="209"/>
      <c r="AA425" s="209"/>
      <c r="AB425" s="209"/>
      <c r="AC425" s="209"/>
      <c r="AD425" s="209"/>
      <c r="AE425" s="209"/>
      <c r="AF425" s="209"/>
      <c r="AG425" s="209" t="s">
        <v>137</v>
      </c>
      <c r="AH425" s="209"/>
      <c r="AI425" s="209"/>
      <c r="AJ425" s="209"/>
      <c r="AK425" s="209"/>
      <c r="AL425" s="209"/>
      <c r="AM425" s="209"/>
      <c r="AN425" s="209"/>
      <c r="AO425" s="209"/>
      <c r="AP425" s="209"/>
      <c r="AQ425" s="209"/>
      <c r="AR425" s="209"/>
      <c r="AS425" s="209"/>
      <c r="AT425" s="209"/>
      <c r="AU425" s="209"/>
      <c r="AV425" s="209"/>
      <c r="AW425" s="209"/>
      <c r="AX425" s="209"/>
      <c r="AY425" s="209"/>
      <c r="AZ425" s="209"/>
      <c r="BA425" s="209"/>
      <c r="BB425" s="209"/>
      <c r="BC425" s="209"/>
      <c r="BD425" s="209"/>
      <c r="BE425" s="209"/>
      <c r="BF425" s="209"/>
      <c r="BG425" s="209"/>
      <c r="BH425" s="209"/>
    </row>
    <row r="426" spans="1:60" outlineLevel="1" x14ac:dyDescent="0.25">
      <c r="A426" s="241">
        <v>121</v>
      </c>
      <c r="B426" s="242" t="s">
        <v>463</v>
      </c>
      <c r="C426" s="255" t="s">
        <v>464</v>
      </c>
      <c r="D426" s="243" t="s">
        <v>133</v>
      </c>
      <c r="E426" s="244">
        <v>9.1</v>
      </c>
      <c r="F426" s="245"/>
      <c r="G426" s="246">
        <f>ROUND(E426*F426,2)</f>
        <v>0</v>
      </c>
      <c r="H426" s="229">
        <v>0</v>
      </c>
      <c r="I426" s="228">
        <f>ROUND(E426*H426,2)</f>
        <v>0</v>
      </c>
      <c r="J426" s="229">
        <v>50.4</v>
      </c>
      <c r="K426" s="228">
        <f>ROUND(E426*J426,2)</f>
        <v>458.64</v>
      </c>
      <c r="L426" s="228">
        <v>15</v>
      </c>
      <c r="M426" s="228">
        <f>G426*(1+L426/100)</f>
        <v>0</v>
      </c>
      <c r="N426" s="228">
        <v>0</v>
      </c>
      <c r="O426" s="228">
        <f>ROUND(E426*N426,2)</f>
        <v>0</v>
      </c>
      <c r="P426" s="228">
        <v>0</v>
      </c>
      <c r="Q426" s="228">
        <f>ROUND(E426*P426,2)</f>
        <v>0</v>
      </c>
      <c r="R426" s="228"/>
      <c r="S426" s="228" t="s">
        <v>204</v>
      </c>
      <c r="T426" s="228" t="s">
        <v>135</v>
      </c>
      <c r="U426" s="228">
        <v>0.1</v>
      </c>
      <c r="V426" s="228">
        <f>ROUND(E426*U426,2)</f>
        <v>0.91</v>
      </c>
      <c r="W426" s="228"/>
      <c r="X426" s="228" t="s">
        <v>136</v>
      </c>
      <c r="Y426" s="209"/>
      <c r="Z426" s="209"/>
      <c r="AA426" s="209"/>
      <c r="AB426" s="209"/>
      <c r="AC426" s="209"/>
      <c r="AD426" s="209"/>
      <c r="AE426" s="209"/>
      <c r="AF426" s="209"/>
      <c r="AG426" s="209" t="s">
        <v>137</v>
      </c>
      <c r="AH426" s="209"/>
      <c r="AI426" s="209"/>
      <c r="AJ426" s="209"/>
      <c r="AK426" s="209"/>
      <c r="AL426" s="209"/>
      <c r="AM426" s="209"/>
      <c r="AN426" s="209"/>
      <c r="AO426" s="209"/>
      <c r="AP426" s="209"/>
      <c r="AQ426" s="209"/>
      <c r="AR426" s="209"/>
      <c r="AS426" s="209"/>
      <c r="AT426" s="209"/>
      <c r="AU426" s="209"/>
      <c r="AV426" s="209"/>
      <c r="AW426" s="209"/>
      <c r="AX426" s="209"/>
      <c r="AY426" s="209"/>
      <c r="AZ426" s="209"/>
      <c r="BA426" s="209"/>
      <c r="BB426" s="209"/>
      <c r="BC426" s="209"/>
      <c r="BD426" s="209"/>
      <c r="BE426" s="209"/>
      <c r="BF426" s="209"/>
      <c r="BG426" s="209"/>
      <c r="BH426" s="209"/>
    </row>
    <row r="427" spans="1:60" outlineLevel="1" x14ac:dyDescent="0.25">
      <c r="A427" s="226"/>
      <c r="B427" s="227"/>
      <c r="C427" s="256" t="s">
        <v>465</v>
      </c>
      <c r="D427" s="230"/>
      <c r="E427" s="231">
        <v>2.8</v>
      </c>
      <c r="F427" s="228"/>
      <c r="G427" s="228"/>
      <c r="H427" s="228"/>
      <c r="I427" s="228"/>
      <c r="J427" s="228"/>
      <c r="K427" s="228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09"/>
      <c r="Z427" s="209"/>
      <c r="AA427" s="209"/>
      <c r="AB427" s="209"/>
      <c r="AC427" s="209"/>
      <c r="AD427" s="209"/>
      <c r="AE427" s="209"/>
      <c r="AF427" s="209"/>
      <c r="AG427" s="209" t="s">
        <v>139</v>
      </c>
      <c r="AH427" s="209">
        <v>0</v>
      </c>
      <c r="AI427" s="209"/>
      <c r="AJ427" s="209"/>
      <c r="AK427" s="209"/>
      <c r="AL427" s="209"/>
      <c r="AM427" s="209"/>
      <c r="AN427" s="209"/>
      <c r="AO427" s="209"/>
      <c r="AP427" s="209"/>
      <c r="AQ427" s="209"/>
      <c r="AR427" s="209"/>
      <c r="AS427" s="209"/>
      <c r="AT427" s="209"/>
      <c r="AU427" s="209"/>
      <c r="AV427" s="209"/>
      <c r="AW427" s="209"/>
      <c r="AX427" s="209"/>
      <c r="AY427" s="209"/>
      <c r="AZ427" s="209"/>
      <c r="BA427" s="209"/>
      <c r="BB427" s="209"/>
      <c r="BC427" s="209"/>
      <c r="BD427" s="209"/>
      <c r="BE427" s="209"/>
      <c r="BF427" s="209"/>
      <c r="BG427" s="209"/>
      <c r="BH427" s="209"/>
    </row>
    <row r="428" spans="1:60" outlineLevel="1" x14ac:dyDescent="0.25">
      <c r="A428" s="226"/>
      <c r="B428" s="227"/>
      <c r="C428" s="256" t="s">
        <v>466</v>
      </c>
      <c r="D428" s="230"/>
      <c r="E428" s="231">
        <v>7.2</v>
      </c>
      <c r="F428" s="228"/>
      <c r="G428" s="228"/>
      <c r="H428" s="228"/>
      <c r="I428" s="228"/>
      <c r="J428" s="228"/>
      <c r="K428" s="228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09"/>
      <c r="Z428" s="209"/>
      <c r="AA428" s="209"/>
      <c r="AB428" s="209"/>
      <c r="AC428" s="209"/>
      <c r="AD428" s="209"/>
      <c r="AE428" s="209"/>
      <c r="AF428" s="209"/>
      <c r="AG428" s="209" t="s">
        <v>139</v>
      </c>
      <c r="AH428" s="209">
        <v>0</v>
      </c>
      <c r="AI428" s="209"/>
      <c r="AJ428" s="209"/>
      <c r="AK428" s="209"/>
      <c r="AL428" s="209"/>
      <c r="AM428" s="209"/>
      <c r="AN428" s="209"/>
      <c r="AO428" s="209"/>
      <c r="AP428" s="209"/>
      <c r="AQ428" s="209"/>
      <c r="AR428" s="209"/>
      <c r="AS428" s="209"/>
      <c r="AT428" s="209"/>
      <c r="AU428" s="209"/>
      <c r="AV428" s="209"/>
      <c r="AW428" s="209"/>
      <c r="AX428" s="209"/>
      <c r="AY428" s="209"/>
      <c r="AZ428" s="209"/>
      <c r="BA428" s="209"/>
      <c r="BB428" s="209"/>
      <c r="BC428" s="209"/>
      <c r="BD428" s="209"/>
      <c r="BE428" s="209"/>
      <c r="BF428" s="209"/>
      <c r="BG428" s="209"/>
      <c r="BH428" s="209"/>
    </row>
    <row r="429" spans="1:60" outlineLevel="1" x14ac:dyDescent="0.25">
      <c r="A429" s="226"/>
      <c r="B429" s="227"/>
      <c r="C429" s="256" t="s">
        <v>467</v>
      </c>
      <c r="D429" s="230"/>
      <c r="E429" s="231">
        <v>-0.9</v>
      </c>
      <c r="F429" s="228"/>
      <c r="G429" s="228"/>
      <c r="H429" s="228"/>
      <c r="I429" s="228"/>
      <c r="J429" s="228"/>
      <c r="K429" s="228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09"/>
      <c r="Z429" s="209"/>
      <c r="AA429" s="209"/>
      <c r="AB429" s="209"/>
      <c r="AC429" s="209"/>
      <c r="AD429" s="209"/>
      <c r="AE429" s="209"/>
      <c r="AF429" s="209"/>
      <c r="AG429" s="209" t="s">
        <v>139</v>
      </c>
      <c r="AH429" s="209">
        <v>0</v>
      </c>
      <c r="AI429" s="209"/>
      <c r="AJ429" s="209"/>
      <c r="AK429" s="209"/>
      <c r="AL429" s="209"/>
      <c r="AM429" s="209"/>
      <c r="AN429" s="209"/>
      <c r="AO429" s="209"/>
      <c r="AP429" s="209"/>
      <c r="AQ429" s="209"/>
      <c r="AR429" s="209"/>
      <c r="AS429" s="209"/>
      <c r="AT429" s="209"/>
      <c r="AU429" s="209"/>
      <c r="AV429" s="209"/>
      <c r="AW429" s="209"/>
      <c r="AX429" s="209"/>
      <c r="AY429" s="209"/>
      <c r="AZ429" s="209"/>
      <c r="BA429" s="209"/>
      <c r="BB429" s="209"/>
      <c r="BC429" s="209"/>
      <c r="BD429" s="209"/>
      <c r="BE429" s="209"/>
      <c r="BF429" s="209"/>
      <c r="BG429" s="209"/>
      <c r="BH429" s="209"/>
    </row>
    <row r="430" spans="1:60" outlineLevel="1" x14ac:dyDescent="0.25">
      <c r="A430" s="241">
        <v>122</v>
      </c>
      <c r="B430" s="242" t="s">
        <v>468</v>
      </c>
      <c r="C430" s="255" t="s">
        <v>469</v>
      </c>
      <c r="D430" s="243" t="s">
        <v>133</v>
      </c>
      <c r="E430" s="244">
        <v>9.1</v>
      </c>
      <c r="F430" s="245"/>
      <c r="G430" s="246">
        <f>ROUND(E430*F430,2)</f>
        <v>0</v>
      </c>
      <c r="H430" s="229">
        <v>142.66</v>
      </c>
      <c r="I430" s="228">
        <f>ROUND(E430*H430,2)</f>
        <v>1298.21</v>
      </c>
      <c r="J430" s="229">
        <v>653.34</v>
      </c>
      <c r="K430" s="228">
        <f>ROUND(E430*J430,2)</f>
        <v>5945.39</v>
      </c>
      <c r="L430" s="228">
        <v>15</v>
      </c>
      <c r="M430" s="228">
        <f>G430*(1+L430/100)</f>
        <v>0</v>
      </c>
      <c r="N430" s="228">
        <v>5.3499999999999997E-3</v>
      </c>
      <c r="O430" s="228">
        <f>ROUND(E430*N430,2)</f>
        <v>0.05</v>
      </c>
      <c r="P430" s="228">
        <v>0</v>
      </c>
      <c r="Q430" s="228">
        <f>ROUND(E430*P430,2)</f>
        <v>0</v>
      </c>
      <c r="R430" s="228"/>
      <c r="S430" s="228" t="s">
        <v>204</v>
      </c>
      <c r="T430" s="228" t="s">
        <v>135</v>
      </c>
      <c r="U430" s="228">
        <v>1.288</v>
      </c>
      <c r="V430" s="228">
        <f>ROUND(E430*U430,2)</f>
        <v>11.72</v>
      </c>
      <c r="W430" s="228"/>
      <c r="X430" s="228" t="s">
        <v>136</v>
      </c>
      <c r="Y430" s="209"/>
      <c r="Z430" s="209"/>
      <c r="AA430" s="209"/>
      <c r="AB430" s="209"/>
      <c r="AC430" s="209"/>
      <c r="AD430" s="209"/>
      <c r="AE430" s="209"/>
      <c r="AF430" s="209"/>
      <c r="AG430" s="209" t="s">
        <v>137</v>
      </c>
      <c r="AH430" s="209"/>
      <c r="AI430" s="209"/>
      <c r="AJ430" s="209"/>
      <c r="AK430" s="209"/>
      <c r="AL430" s="209"/>
      <c r="AM430" s="209"/>
      <c r="AN430" s="209"/>
      <c r="AO430" s="209"/>
      <c r="AP430" s="209"/>
      <c r="AQ430" s="209"/>
      <c r="AR430" s="209"/>
      <c r="AS430" s="209"/>
      <c r="AT430" s="209"/>
      <c r="AU430" s="209"/>
      <c r="AV430" s="209"/>
      <c r="AW430" s="209"/>
      <c r="AX430" s="209"/>
      <c r="AY430" s="209"/>
      <c r="AZ430" s="209"/>
      <c r="BA430" s="209"/>
      <c r="BB430" s="209"/>
      <c r="BC430" s="209"/>
      <c r="BD430" s="209"/>
      <c r="BE430" s="209"/>
      <c r="BF430" s="209"/>
      <c r="BG430" s="209"/>
      <c r="BH430" s="209"/>
    </row>
    <row r="431" spans="1:60" outlineLevel="1" x14ac:dyDescent="0.25">
      <c r="A431" s="226"/>
      <c r="B431" s="227"/>
      <c r="C431" s="256" t="s">
        <v>465</v>
      </c>
      <c r="D431" s="230"/>
      <c r="E431" s="231">
        <v>2.8</v>
      </c>
      <c r="F431" s="228"/>
      <c r="G431" s="228"/>
      <c r="H431" s="228"/>
      <c r="I431" s="228"/>
      <c r="J431" s="228"/>
      <c r="K431" s="228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09"/>
      <c r="Z431" s="209"/>
      <c r="AA431" s="209"/>
      <c r="AB431" s="209"/>
      <c r="AC431" s="209"/>
      <c r="AD431" s="209"/>
      <c r="AE431" s="209"/>
      <c r="AF431" s="209"/>
      <c r="AG431" s="209" t="s">
        <v>139</v>
      </c>
      <c r="AH431" s="209">
        <v>0</v>
      </c>
      <c r="AI431" s="209"/>
      <c r="AJ431" s="209"/>
      <c r="AK431" s="209"/>
      <c r="AL431" s="209"/>
      <c r="AM431" s="209"/>
      <c r="AN431" s="209"/>
      <c r="AO431" s="209"/>
      <c r="AP431" s="209"/>
      <c r="AQ431" s="209"/>
      <c r="AR431" s="209"/>
      <c r="AS431" s="209"/>
      <c r="AT431" s="209"/>
      <c r="AU431" s="209"/>
      <c r="AV431" s="209"/>
      <c r="AW431" s="209"/>
      <c r="AX431" s="209"/>
      <c r="AY431" s="209"/>
      <c r="AZ431" s="209"/>
      <c r="BA431" s="209"/>
      <c r="BB431" s="209"/>
      <c r="BC431" s="209"/>
      <c r="BD431" s="209"/>
      <c r="BE431" s="209"/>
      <c r="BF431" s="209"/>
      <c r="BG431" s="209"/>
      <c r="BH431" s="209"/>
    </row>
    <row r="432" spans="1:60" outlineLevel="1" x14ac:dyDescent="0.25">
      <c r="A432" s="226"/>
      <c r="B432" s="227"/>
      <c r="C432" s="256" t="s">
        <v>466</v>
      </c>
      <c r="D432" s="230"/>
      <c r="E432" s="231">
        <v>7.2</v>
      </c>
      <c r="F432" s="228"/>
      <c r="G432" s="228"/>
      <c r="H432" s="228"/>
      <c r="I432" s="228"/>
      <c r="J432" s="228"/>
      <c r="K432" s="228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09"/>
      <c r="Z432" s="209"/>
      <c r="AA432" s="209"/>
      <c r="AB432" s="209"/>
      <c r="AC432" s="209"/>
      <c r="AD432" s="209"/>
      <c r="AE432" s="209"/>
      <c r="AF432" s="209"/>
      <c r="AG432" s="209" t="s">
        <v>139</v>
      </c>
      <c r="AH432" s="209">
        <v>0</v>
      </c>
      <c r="AI432" s="209"/>
      <c r="AJ432" s="209"/>
      <c r="AK432" s="209"/>
      <c r="AL432" s="209"/>
      <c r="AM432" s="209"/>
      <c r="AN432" s="209"/>
      <c r="AO432" s="209"/>
      <c r="AP432" s="209"/>
      <c r="AQ432" s="209"/>
      <c r="AR432" s="209"/>
      <c r="AS432" s="209"/>
      <c r="AT432" s="209"/>
      <c r="AU432" s="209"/>
      <c r="AV432" s="209"/>
      <c r="AW432" s="209"/>
      <c r="AX432" s="209"/>
      <c r="AY432" s="209"/>
      <c r="AZ432" s="209"/>
      <c r="BA432" s="209"/>
      <c r="BB432" s="209"/>
      <c r="BC432" s="209"/>
      <c r="BD432" s="209"/>
      <c r="BE432" s="209"/>
      <c r="BF432" s="209"/>
      <c r="BG432" s="209"/>
      <c r="BH432" s="209"/>
    </row>
    <row r="433" spans="1:60" outlineLevel="1" x14ac:dyDescent="0.25">
      <c r="A433" s="226"/>
      <c r="B433" s="227"/>
      <c r="C433" s="256" t="s">
        <v>467</v>
      </c>
      <c r="D433" s="230"/>
      <c r="E433" s="231">
        <v>-0.9</v>
      </c>
      <c r="F433" s="228"/>
      <c r="G433" s="228"/>
      <c r="H433" s="228"/>
      <c r="I433" s="228"/>
      <c r="J433" s="228"/>
      <c r="K433" s="228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09"/>
      <c r="Z433" s="209"/>
      <c r="AA433" s="209"/>
      <c r="AB433" s="209"/>
      <c r="AC433" s="209"/>
      <c r="AD433" s="209"/>
      <c r="AE433" s="209"/>
      <c r="AF433" s="209"/>
      <c r="AG433" s="209" t="s">
        <v>139</v>
      </c>
      <c r="AH433" s="209">
        <v>0</v>
      </c>
      <c r="AI433" s="209"/>
      <c r="AJ433" s="209"/>
      <c r="AK433" s="209"/>
      <c r="AL433" s="209"/>
      <c r="AM433" s="209"/>
      <c r="AN433" s="209"/>
      <c r="AO433" s="209"/>
      <c r="AP433" s="209"/>
      <c r="AQ433" s="209"/>
      <c r="AR433" s="209"/>
      <c r="AS433" s="209"/>
      <c r="AT433" s="209"/>
      <c r="AU433" s="209"/>
      <c r="AV433" s="209"/>
      <c r="AW433" s="209"/>
      <c r="AX433" s="209"/>
      <c r="AY433" s="209"/>
      <c r="AZ433" s="209"/>
      <c r="BA433" s="209"/>
      <c r="BB433" s="209"/>
      <c r="BC433" s="209"/>
      <c r="BD433" s="209"/>
      <c r="BE433" s="209"/>
      <c r="BF433" s="209"/>
      <c r="BG433" s="209"/>
      <c r="BH433" s="209"/>
    </row>
    <row r="434" spans="1:60" outlineLevel="1" x14ac:dyDescent="0.25">
      <c r="A434" s="247">
        <v>123</v>
      </c>
      <c r="B434" s="248" t="s">
        <v>470</v>
      </c>
      <c r="C434" s="257" t="s">
        <v>471</v>
      </c>
      <c r="D434" s="249" t="s">
        <v>133</v>
      </c>
      <c r="E434" s="250">
        <v>2.8</v>
      </c>
      <c r="F434" s="251"/>
      <c r="G434" s="252">
        <f>ROUND(E434*F434,2)</f>
        <v>0</v>
      </c>
      <c r="H434" s="229">
        <v>9.1999999999999993</v>
      </c>
      <c r="I434" s="228">
        <f>ROUND(E434*H434,2)</f>
        <v>25.76</v>
      </c>
      <c r="J434" s="229">
        <v>0</v>
      </c>
      <c r="K434" s="228">
        <f>ROUND(E434*J434,2)</f>
        <v>0</v>
      </c>
      <c r="L434" s="228">
        <v>15</v>
      </c>
      <c r="M434" s="228">
        <f>G434*(1+L434/100)</f>
        <v>0</v>
      </c>
      <c r="N434" s="228">
        <v>8.9999999999999998E-4</v>
      </c>
      <c r="O434" s="228">
        <f>ROUND(E434*N434,2)</f>
        <v>0</v>
      </c>
      <c r="P434" s="228">
        <v>0</v>
      </c>
      <c r="Q434" s="228">
        <f>ROUND(E434*P434,2)</f>
        <v>0</v>
      </c>
      <c r="R434" s="228"/>
      <c r="S434" s="228" t="s">
        <v>204</v>
      </c>
      <c r="T434" s="228" t="s">
        <v>135</v>
      </c>
      <c r="U434" s="228">
        <v>0</v>
      </c>
      <c r="V434" s="228">
        <f>ROUND(E434*U434,2)</f>
        <v>0</v>
      </c>
      <c r="W434" s="228"/>
      <c r="X434" s="228" t="s">
        <v>136</v>
      </c>
      <c r="Y434" s="209"/>
      <c r="Z434" s="209"/>
      <c r="AA434" s="209"/>
      <c r="AB434" s="209"/>
      <c r="AC434" s="209"/>
      <c r="AD434" s="209"/>
      <c r="AE434" s="209"/>
      <c r="AF434" s="209"/>
      <c r="AG434" s="209" t="s">
        <v>137</v>
      </c>
      <c r="AH434" s="209"/>
      <c r="AI434" s="209"/>
      <c r="AJ434" s="209"/>
      <c r="AK434" s="209"/>
      <c r="AL434" s="209"/>
      <c r="AM434" s="209"/>
      <c r="AN434" s="209"/>
      <c r="AO434" s="209"/>
      <c r="AP434" s="209"/>
      <c r="AQ434" s="209"/>
      <c r="AR434" s="209"/>
      <c r="AS434" s="209"/>
      <c r="AT434" s="209"/>
      <c r="AU434" s="209"/>
      <c r="AV434" s="209"/>
      <c r="AW434" s="209"/>
      <c r="AX434" s="209"/>
      <c r="AY434" s="209"/>
      <c r="AZ434" s="209"/>
      <c r="BA434" s="209"/>
      <c r="BB434" s="209"/>
      <c r="BC434" s="209"/>
      <c r="BD434" s="209"/>
      <c r="BE434" s="209"/>
      <c r="BF434" s="209"/>
      <c r="BG434" s="209"/>
      <c r="BH434" s="209"/>
    </row>
    <row r="435" spans="1:60" outlineLevel="1" x14ac:dyDescent="0.25">
      <c r="A435" s="241">
        <v>124</v>
      </c>
      <c r="B435" s="242" t="s">
        <v>472</v>
      </c>
      <c r="C435" s="255" t="s">
        <v>473</v>
      </c>
      <c r="D435" s="243" t="s">
        <v>212</v>
      </c>
      <c r="E435" s="244">
        <v>5.0999999999999996</v>
      </c>
      <c r="F435" s="245"/>
      <c r="G435" s="246">
        <f>ROUND(E435*F435,2)</f>
        <v>0</v>
      </c>
      <c r="H435" s="229">
        <v>0</v>
      </c>
      <c r="I435" s="228">
        <f>ROUND(E435*H435,2)</f>
        <v>0</v>
      </c>
      <c r="J435" s="229">
        <v>60.5</v>
      </c>
      <c r="K435" s="228">
        <f>ROUND(E435*J435,2)</f>
        <v>308.55</v>
      </c>
      <c r="L435" s="228">
        <v>15</v>
      </c>
      <c r="M435" s="228">
        <f>G435*(1+L435/100)</f>
        <v>0</v>
      </c>
      <c r="N435" s="228">
        <v>0</v>
      </c>
      <c r="O435" s="228">
        <f>ROUND(E435*N435,2)</f>
        <v>0</v>
      </c>
      <c r="P435" s="228">
        <v>0</v>
      </c>
      <c r="Q435" s="228">
        <f>ROUND(E435*P435,2)</f>
        <v>0</v>
      </c>
      <c r="R435" s="228"/>
      <c r="S435" s="228" t="s">
        <v>204</v>
      </c>
      <c r="T435" s="228" t="s">
        <v>135</v>
      </c>
      <c r="U435" s="228">
        <v>0.12</v>
      </c>
      <c r="V435" s="228">
        <f>ROUND(E435*U435,2)</f>
        <v>0.61</v>
      </c>
      <c r="W435" s="228"/>
      <c r="X435" s="228" t="s">
        <v>136</v>
      </c>
      <c r="Y435" s="209"/>
      <c r="Z435" s="209"/>
      <c r="AA435" s="209"/>
      <c r="AB435" s="209"/>
      <c r="AC435" s="209"/>
      <c r="AD435" s="209"/>
      <c r="AE435" s="209"/>
      <c r="AF435" s="209"/>
      <c r="AG435" s="209" t="s">
        <v>137</v>
      </c>
      <c r="AH435" s="209"/>
      <c r="AI435" s="209"/>
      <c r="AJ435" s="209"/>
      <c r="AK435" s="209"/>
      <c r="AL435" s="209"/>
      <c r="AM435" s="209"/>
      <c r="AN435" s="209"/>
      <c r="AO435" s="209"/>
      <c r="AP435" s="209"/>
      <c r="AQ435" s="209"/>
      <c r="AR435" s="209"/>
      <c r="AS435" s="209"/>
      <c r="AT435" s="209"/>
      <c r="AU435" s="209"/>
      <c r="AV435" s="209"/>
      <c r="AW435" s="209"/>
      <c r="AX435" s="209"/>
      <c r="AY435" s="209"/>
      <c r="AZ435" s="209"/>
      <c r="BA435" s="209"/>
      <c r="BB435" s="209"/>
      <c r="BC435" s="209"/>
      <c r="BD435" s="209"/>
      <c r="BE435" s="209"/>
      <c r="BF435" s="209"/>
      <c r="BG435" s="209"/>
      <c r="BH435" s="209"/>
    </row>
    <row r="436" spans="1:60" outlineLevel="1" x14ac:dyDescent="0.25">
      <c r="A436" s="226"/>
      <c r="B436" s="227"/>
      <c r="C436" s="256" t="s">
        <v>474</v>
      </c>
      <c r="D436" s="230"/>
      <c r="E436" s="231">
        <v>5.0999999999999996</v>
      </c>
      <c r="F436" s="228"/>
      <c r="G436" s="228"/>
      <c r="H436" s="228"/>
      <c r="I436" s="228"/>
      <c r="J436" s="228"/>
      <c r="K436" s="228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09"/>
      <c r="Z436" s="209"/>
      <c r="AA436" s="209"/>
      <c r="AB436" s="209"/>
      <c r="AC436" s="209"/>
      <c r="AD436" s="209"/>
      <c r="AE436" s="209"/>
      <c r="AF436" s="209"/>
      <c r="AG436" s="209" t="s">
        <v>139</v>
      </c>
      <c r="AH436" s="209">
        <v>0</v>
      </c>
      <c r="AI436" s="209"/>
      <c r="AJ436" s="209"/>
      <c r="AK436" s="209"/>
      <c r="AL436" s="209"/>
      <c r="AM436" s="209"/>
      <c r="AN436" s="209"/>
      <c r="AO436" s="209"/>
      <c r="AP436" s="209"/>
      <c r="AQ436" s="209"/>
      <c r="AR436" s="209"/>
      <c r="AS436" s="209"/>
      <c r="AT436" s="209"/>
      <c r="AU436" s="209"/>
      <c r="AV436" s="209"/>
      <c r="AW436" s="209"/>
      <c r="AX436" s="209"/>
      <c r="AY436" s="209"/>
      <c r="AZ436" s="209"/>
      <c r="BA436" s="209"/>
      <c r="BB436" s="209"/>
      <c r="BC436" s="209"/>
      <c r="BD436" s="209"/>
      <c r="BE436" s="209"/>
      <c r="BF436" s="209"/>
      <c r="BG436" s="209"/>
      <c r="BH436" s="209"/>
    </row>
    <row r="437" spans="1:60" outlineLevel="1" x14ac:dyDescent="0.25">
      <c r="A437" s="241">
        <v>125</v>
      </c>
      <c r="B437" s="242" t="s">
        <v>475</v>
      </c>
      <c r="C437" s="255" t="s">
        <v>476</v>
      </c>
      <c r="D437" s="243" t="s">
        <v>133</v>
      </c>
      <c r="E437" s="244">
        <v>10.01</v>
      </c>
      <c r="F437" s="245"/>
      <c r="G437" s="246">
        <f>ROUND(E437*F437,2)</f>
        <v>0</v>
      </c>
      <c r="H437" s="229">
        <v>550</v>
      </c>
      <c r="I437" s="228">
        <f>ROUND(E437*H437,2)</f>
        <v>5505.5</v>
      </c>
      <c r="J437" s="229">
        <v>0</v>
      </c>
      <c r="K437" s="228">
        <f>ROUND(E437*J437,2)</f>
        <v>0</v>
      </c>
      <c r="L437" s="228">
        <v>15</v>
      </c>
      <c r="M437" s="228">
        <f>G437*(1+L437/100)</f>
        <v>0</v>
      </c>
      <c r="N437" s="228">
        <v>0</v>
      </c>
      <c r="O437" s="228">
        <f>ROUND(E437*N437,2)</f>
        <v>0</v>
      </c>
      <c r="P437" s="228">
        <v>0</v>
      </c>
      <c r="Q437" s="228">
        <f>ROUND(E437*P437,2)</f>
        <v>0</v>
      </c>
      <c r="R437" s="228"/>
      <c r="S437" s="228" t="s">
        <v>204</v>
      </c>
      <c r="T437" s="228" t="s">
        <v>135</v>
      </c>
      <c r="U437" s="228">
        <v>0</v>
      </c>
      <c r="V437" s="228">
        <f>ROUND(E437*U437,2)</f>
        <v>0</v>
      </c>
      <c r="W437" s="228"/>
      <c r="X437" s="228" t="s">
        <v>261</v>
      </c>
      <c r="Y437" s="209"/>
      <c r="Z437" s="209"/>
      <c r="AA437" s="209"/>
      <c r="AB437" s="209"/>
      <c r="AC437" s="209"/>
      <c r="AD437" s="209"/>
      <c r="AE437" s="209"/>
      <c r="AF437" s="209"/>
      <c r="AG437" s="209" t="s">
        <v>262</v>
      </c>
      <c r="AH437" s="209"/>
      <c r="AI437" s="209"/>
      <c r="AJ437" s="209"/>
      <c r="AK437" s="209"/>
      <c r="AL437" s="209"/>
      <c r="AM437" s="209"/>
      <c r="AN437" s="209"/>
      <c r="AO437" s="209"/>
      <c r="AP437" s="209"/>
      <c r="AQ437" s="209"/>
      <c r="AR437" s="209"/>
      <c r="AS437" s="209"/>
      <c r="AT437" s="209"/>
      <c r="AU437" s="209"/>
      <c r="AV437" s="209"/>
      <c r="AW437" s="209"/>
      <c r="AX437" s="209"/>
      <c r="AY437" s="209"/>
      <c r="AZ437" s="209"/>
      <c r="BA437" s="209"/>
      <c r="BB437" s="209"/>
      <c r="BC437" s="209"/>
      <c r="BD437" s="209"/>
      <c r="BE437" s="209"/>
      <c r="BF437" s="209"/>
      <c r="BG437" s="209"/>
      <c r="BH437" s="209"/>
    </row>
    <row r="438" spans="1:60" outlineLevel="1" x14ac:dyDescent="0.25">
      <c r="A438" s="226"/>
      <c r="B438" s="227"/>
      <c r="C438" s="258" t="s">
        <v>183</v>
      </c>
      <c r="D438" s="232"/>
      <c r="E438" s="233"/>
      <c r="F438" s="228"/>
      <c r="G438" s="228"/>
      <c r="H438" s="228"/>
      <c r="I438" s="228"/>
      <c r="J438" s="228"/>
      <c r="K438" s="228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09"/>
      <c r="Z438" s="209"/>
      <c r="AA438" s="209"/>
      <c r="AB438" s="209"/>
      <c r="AC438" s="209"/>
      <c r="AD438" s="209"/>
      <c r="AE438" s="209"/>
      <c r="AF438" s="209"/>
      <c r="AG438" s="209" t="s">
        <v>139</v>
      </c>
      <c r="AH438" s="209"/>
      <c r="AI438" s="209"/>
      <c r="AJ438" s="209"/>
      <c r="AK438" s="209"/>
      <c r="AL438" s="209"/>
      <c r="AM438" s="209"/>
      <c r="AN438" s="209"/>
      <c r="AO438" s="209"/>
      <c r="AP438" s="209"/>
      <c r="AQ438" s="209"/>
      <c r="AR438" s="209"/>
      <c r="AS438" s="209"/>
      <c r="AT438" s="209"/>
      <c r="AU438" s="209"/>
      <c r="AV438" s="209"/>
      <c r="AW438" s="209"/>
      <c r="AX438" s="209"/>
      <c r="AY438" s="209"/>
      <c r="AZ438" s="209"/>
      <c r="BA438" s="209"/>
      <c r="BB438" s="209"/>
      <c r="BC438" s="209"/>
      <c r="BD438" s="209"/>
      <c r="BE438" s="209"/>
      <c r="BF438" s="209"/>
      <c r="BG438" s="209"/>
      <c r="BH438" s="209"/>
    </row>
    <row r="439" spans="1:60" outlineLevel="1" x14ac:dyDescent="0.25">
      <c r="A439" s="226"/>
      <c r="B439" s="227"/>
      <c r="C439" s="259" t="s">
        <v>477</v>
      </c>
      <c r="D439" s="232"/>
      <c r="E439" s="233">
        <v>2.8</v>
      </c>
      <c r="F439" s="228"/>
      <c r="G439" s="228"/>
      <c r="H439" s="228"/>
      <c r="I439" s="228"/>
      <c r="J439" s="228"/>
      <c r="K439" s="228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09"/>
      <c r="Z439" s="209"/>
      <c r="AA439" s="209"/>
      <c r="AB439" s="209"/>
      <c r="AC439" s="209"/>
      <c r="AD439" s="209"/>
      <c r="AE439" s="209"/>
      <c r="AF439" s="209"/>
      <c r="AG439" s="209" t="s">
        <v>139</v>
      </c>
      <c r="AH439" s="209">
        <v>2</v>
      </c>
      <c r="AI439" s="209"/>
      <c r="AJ439" s="209"/>
      <c r="AK439" s="209"/>
      <c r="AL439" s="209"/>
      <c r="AM439" s="209"/>
      <c r="AN439" s="209"/>
      <c r="AO439" s="209"/>
      <c r="AP439" s="209"/>
      <c r="AQ439" s="209"/>
      <c r="AR439" s="209"/>
      <c r="AS439" s="209"/>
      <c r="AT439" s="209"/>
      <c r="AU439" s="209"/>
      <c r="AV439" s="209"/>
      <c r="AW439" s="209"/>
      <c r="AX439" s="209"/>
      <c r="AY439" s="209"/>
      <c r="AZ439" s="209"/>
      <c r="BA439" s="209"/>
      <c r="BB439" s="209"/>
      <c r="BC439" s="209"/>
      <c r="BD439" s="209"/>
      <c r="BE439" s="209"/>
      <c r="BF439" s="209"/>
      <c r="BG439" s="209"/>
      <c r="BH439" s="209"/>
    </row>
    <row r="440" spans="1:60" outlineLevel="1" x14ac:dyDescent="0.25">
      <c r="A440" s="226"/>
      <c r="B440" s="227"/>
      <c r="C440" s="259" t="s">
        <v>478</v>
      </c>
      <c r="D440" s="232"/>
      <c r="E440" s="233">
        <v>7.2</v>
      </c>
      <c r="F440" s="228"/>
      <c r="G440" s="228"/>
      <c r="H440" s="228"/>
      <c r="I440" s="228"/>
      <c r="J440" s="228"/>
      <c r="K440" s="228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09"/>
      <c r="Z440" s="209"/>
      <c r="AA440" s="209"/>
      <c r="AB440" s="209"/>
      <c r="AC440" s="209"/>
      <c r="AD440" s="209"/>
      <c r="AE440" s="209"/>
      <c r="AF440" s="209"/>
      <c r="AG440" s="209" t="s">
        <v>139</v>
      </c>
      <c r="AH440" s="209">
        <v>2</v>
      </c>
      <c r="AI440" s="209"/>
      <c r="AJ440" s="209"/>
      <c r="AK440" s="209"/>
      <c r="AL440" s="209"/>
      <c r="AM440" s="209"/>
      <c r="AN440" s="209"/>
      <c r="AO440" s="209"/>
      <c r="AP440" s="209"/>
      <c r="AQ440" s="209"/>
      <c r="AR440" s="209"/>
      <c r="AS440" s="209"/>
      <c r="AT440" s="209"/>
      <c r="AU440" s="209"/>
      <c r="AV440" s="209"/>
      <c r="AW440" s="209"/>
      <c r="AX440" s="209"/>
      <c r="AY440" s="209"/>
      <c r="AZ440" s="209"/>
      <c r="BA440" s="209"/>
      <c r="BB440" s="209"/>
      <c r="BC440" s="209"/>
      <c r="BD440" s="209"/>
      <c r="BE440" s="209"/>
      <c r="BF440" s="209"/>
      <c r="BG440" s="209"/>
      <c r="BH440" s="209"/>
    </row>
    <row r="441" spans="1:60" outlineLevel="1" x14ac:dyDescent="0.25">
      <c r="A441" s="226"/>
      <c r="B441" s="227"/>
      <c r="C441" s="259" t="s">
        <v>479</v>
      </c>
      <c r="D441" s="232"/>
      <c r="E441" s="233">
        <v>-0.9</v>
      </c>
      <c r="F441" s="228"/>
      <c r="G441" s="228"/>
      <c r="H441" s="228"/>
      <c r="I441" s="228"/>
      <c r="J441" s="228"/>
      <c r="K441" s="228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09"/>
      <c r="Z441" s="209"/>
      <c r="AA441" s="209"/>
      <c r="AB441" s="209"/>
      <c r="AC441" s="209"/>
      <c r="AD441" s="209"/>
      <c r="AE441" s="209"/>
      <c r="AF441" s="209"/>
      <c r="AG441" s="209" t="s">
        <v>139</v>
      </c>
      <c r="AH441" s="209">
        <v>2</v>
      </c>
      <c r="AI441" s="209"/>
      <c r="AJ441" s="209"/>
      <c r="AK441" s="209"/>
      <c r="AL441" s="209"/>
      <c r="AM441" s="209"/>
      <c r="AN441" s="209"/>
      <c r="AO441" s="209"/>
      <c r="AP441" s="209"/>
      <c r="AQ441" s="209"/>
      <c r="AR441" s="209"/>
      <c r="AS441" s="209"/>
      <c r="AT441" s="209"/>
      <c r="AU441" s="209"/>
      <c r="AV441" s="209"/>
      <c r="AW441" s="209"/>
      <c r="AX441" s="209"/>
      <c r="AY441" s="209"/>
      <c r="AZ441" s="209"/>
      <c r="BA441" s="209"/>
      <c r="BB441" s="209"/>
      <c r="BC441" s="209"/>
      <c r="BD441" s="209"/>
      <c r="BE441" s="209"/>
      <c r="BF441" s="209"/>
      <c r="BG441" s="209"/>
      <c r="BH441" s="209"/>
    </row>
    <row r="442" spans="1:60" outlineLevel="1" x14ac:dyDescent="0.25">
      <c r="A442" s="226"/>
      <c r="B442" s="227"/>
      <c r="C442" s="258" t="s">
        <v>189</v>
      </c>
      <c r="D442" s="232"/>
      <c r="E442" s="233"/>
      <c r="F442" s="228"/>
      <c r="G442" s="228"/>
      <c r="H442" s="228"/>
      <c r="I442" s="228"/>
      <c r="J442" s="228"/>
      <c r="K442" s="228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09"/>
      <c r="Z442" s="209"/>
      <c r="AA442" s="209"/>
      <c r="AB442" s="209"/>
      <c r="AC442" s="209"/>
      <c r="AD442" s="209"/>
      <c r="AE442" s="209"/>
      <c r="AF442" s="209"/>
      <c r="AG442" s="209" t="s">
        <v>139</v>
      </c>
      <c r="AH442" s="209"/>
      <c r="AI442" s="209"/>
      <c r="AJ442" s="209"/>
      <c r="AK442" s="209"/>
      <c r="AL442" s="209"/>
      <c r="AM442" s="209"/>
      <c r="AN442" s="209"/>
      <c r="AO442" s="209"/>
      <c r="AP442" s="209"/>
      <c r="AQ442" s="209"/>
      <c r="AR442" s="209"/>
      <c r="AS442" s="209"/>
      <c r="AT442" s="209"/>
      <c r="AU442" s="209"/>
      <c r="AV442" s="209"/>
      <c r="AW442" s="209"/>
      <c r="AX442" s="209"/>
      <c r="AY442" s="209"/>
      <c r="AZ442" s="209"/>
      <c r="BA442" s="209"/>
      <c r="BB442" s="209"/>
      <c r="BC442" s="209"/>
      <c r="BD442" s="209"/>
      <c r="BE442" s="209"/>
      <c r="BF442" s="209"/>
      <c r="BG442" s="209"/>
      <c r="BH442" s="209"/>
    </row>
    <row r="443" spans="1:60" outlineLevel="1" x14ac:dyDescent="0.25">
      <c r="A443" s="226"/>
      <c r="B443" s="227"/>
      <c r="C443" s="256" t="s">
        <v>480</v>
      </c>
      <c r="D443" s="230"/>
      <c r="E443" s="231">
        <v>10.01</v>
      </c>
      <c r="F443" s="228"/>
      <c r="G443" s="228"/>
      <c r="H443" s="228"/>
      <c r="I443" s="228"/>
      <c r="J443" s="228"/>
      <c r="K443" s="228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09"/>
      <c r="Z443" s="209"/>
      <c r="AA443" s="209"/>
      <c r="AB443" s="209"/>
      <c r="AC443" s="209"/>
      <c r="AD443" s="209"/>
      <c r="AE443" s="209"/>
      <c r="AF443" s="209"/>
      <c r="AG443" s="209" t="s">
        <v>139</v>
      </c>
      <c r="AH443" s="209">
        <v>0</v>
      </c>
      <c r="AI443" s="209"/>
      <c r="AJ443" s="209"/>
      <c r="AK443" s="209"/>
      <c r="AL443" s="209"/>
      <c r="AM443" s="209"/>
      <c r="AN443" s="209"/>
      <c r="AO443" s="209"/>
      <c r="AP443" s="209"/>
      <c r="AQ443" s="209"/>
      <c r="AR443" s="209"/>
      <c r="AS443" s="209"/>
      <c r="AT443" s="209"/>
      <c r="AU443" s="209"/>
      <c r="AV443" s="209"/>
      <c r="AW443" s="209"/>
      <c r="AX443" s="209"/>
      <c r="AY443" s="209"/>
      <c r="AZ443" s="209"/>
      <c r="BA443" s="209"/>
      <c r="BB443" s="209"/>
      <c r="BC443" s="209"/>
      <c r="BD443" s="209"/>
      <c r="BE443" s="209"/>
      <c r="BF443" s="209"/>
      <c r="BG443" s="209"/>
      <c r="BH443" s="209"/>
    </row>
    <row r="444" spans="1:60" outlineLevel="1" x14ac:dyDescent="0.25">
      <c r="A444" s="247">
        <v>126</v>
      </c>
      <c r="B444" s="248" t="s">
        <v>481</v>
      </c>
      <c r="C444" s="257" t="s">
        <v>482</v>
      </c>
      <c r="D444" s="249" t="s">
        <v>212</v>
      </c>
      <c r="E444" s="250">
        <v>6</v>
      </c>
      <c r="F444" s="251"/>
      <c r="G444" s="252">
        <f>ROUND(E444*F444,2)</f>
        <v>0</v>
      </c>
      <c r="H444" s="229">
        <v>87</v>
      </c>
      <c r="I444" s="228">
        <f>ROUND(E444*H444,2)</f>
        <v>522</v>
      </c>
      <c r="J444" s="229">
        <v>0</v>
      </c>
      <c r="K444" s="228">
        <f>ROUND(E444*J444,2)</f>
        <v>0</v>
      </c>
      <c r="L444" s="228">
        <v>15</v>
      </c>
      <c r="M444" s="228">
        <f>G444*(1+L444/100)</f>
        <v>0</v>
      </c>
      <c r="N444" s="228">
        <v>2.2000000000000001E-4</v>
      </c>
      <c r="O444" s="228">
        <f>ROUND(E444*N444,2)</f>
        <v>0</v>
      </c>
      <c r="P444" s="228">
        <v>0</v>
      </c>
      <c r="Q444" s="228">
        <f>ROUND(E444*P444,2)</f>
        <v>0</v>
      </c>
      <c r="R444" s="228"/>
      <c r="S444" s="228" t="s">
        <v>204</v>
      </c>
      <c r="T444" s="228" t="s">
        <v>135</v>
      </c>
      <c r="U444" s="228">
        <v>0</v>
      </c>
      <c r="V444" s="228">
        <f>ROUND(E444*U444,2)</f>
        <v>0</v>
      </c>
      <c r="W444" s="228"/>
      <c r="X444" s="228" t="s">
        <v>261</v>
      </c>
      <c r="Y444" s="209"/>
      <c r="Z444" s="209"/>
      <c r="AA444" s="209"/>
      <c r="AB444" s="209"/>
      <c r="AC444" s="209"/>
      <c r="AD444" s="209"/>
      <c r="AE444" s="209"/>
      <c r="AF444" s="209"/>
      <c r="AG444" s="209" t="s">
        <v>262</v>
      </c>
      <c r="AH444" s="209"/>
      <c r="AI444" s="209"/>
      <c r="AJ444" s="209"/>
      <c r="AK444" s="209"/>
      <c r="AL444" s="209"/>
      <c r="AM444" s="209"/>
      <c r="AN444" s="209"/>
      <c r="AO444" s="209"/>
      <c r="AP444" s="209"/>
      <c r="AQ444" s="209"/>
      <c r="AR444" s="209"/>
      <c r="AS444" s="209"/>
      <c r="AT444" s="209"/>
      <c r="AU444" s="209"/>
      <c r="AV444" s="209"/>
      <c r="AW444" s="209"/>
      <c r="AX444" s="209"/>
      <c r="AY444" s="209"/>
      <c r="AZ444" s="209"/>
      <c r="BA444" s="209"/>
      <c r="BB444" s="209"/>
      <c r="BC444" s="209"/>
      <c r="BD444" s="209"/>
      <c r="BE444" s="209"/>
      <c r="BF444" s="209"/>
      <c r="BG444" s="209"/>
      <c r="BH444" s="209"/>
    </row>
    <row r="445" spans="1:60" outlineLevel="1" x14ac:dyDescent="0.25">
      <c r="A445" s="247">
        <v>127</v>
      </c>
      <c r="B445" s="248" t="s">
        <v>483</v>
      </c>
      <c r="C445" s="257" t="s">
        <v>484</v>
      </c>
      <c r="D445" s="249" t="s">
        <v>0</v>
      </c>
      <c r="E445" s="250">
        <v>177.84049999999999</v>
      </c>
      <c r="F445" s="251"/>
      <c r="G445" s="252">
        <f>ROUND(E445*F445,2)</f>
        <v>0</v>
      </c>
      <c r="H445" s="229">
        <v>0</v>
      </c>
      <c r="I445" s="228">
        <f>ROUND(E445*H445,2)</f>
        <v>0</v>
      </c>
      <c r="J445" s="229">
        <v>4.0999999999999996</v>
      </c>
      <c r="K445" s="228">
        <f>ROUND(E445*J445,2)</f>
        <v>729.15</v>
      </c>
      <c r="L445" s="228">
        <v>15</v>
      </c>
      <c r="M445" s="228">
        <f>G445*(1+L445/100)</f>
        <v>0</v>
      </c>
      <c r="N445" s="228">
        <v>0</v>
      </c>
      <c r="O445" s="228">
        <f>ROUND(E445*N445,2)</f>
        <v>0</v>
      </c>
      <c r="P445" s="228">
        <v>0</v>
      </c>
      <c r="Q445" s="228">
        <f>ROUND(E445*P445,2)</f>
        <v>0</v>
      </c>
      <c r="R445" s="228"/>
      <c r="S445" s="228" t="s">
        <v>134</v>
      </c>
      <c r="T445" s="228" t="s">
        <v>135</v>
      </c>
      <c r="U445" s="228">
        <v>0</v>
      </c>
      <c r="V445" s="228">
        <f>ROUND(E445*U445,2)</f>
        <v>0</v>
      </c>
      <c r="W445" s="228"/>
      <c r="X445" s="228" t="s">
        <v>245</v>
      </c>
      <c r="Y445" s="209"/>
      <c r="Z445" s="209"/>
      <c r="AA445" s="209"/>
      <c r="AB445" s="209"/>
      <c r="AC445" s="209"/>
      <c r="AD445" s="209"/>
      <c r="AE445" s="209"/>
      <c r="AF445" s="209"/>
      <c r="AG445" s="209" t="s">
        <v>246</v>
      </c>
      <c r="AH445" s="209"/>
      <c r="AI445" s="209"/>
      <c r="AJ445" s="209"/>
      <c r="AK445" s="209"/>
      <c r="AL445" s="209"/>
      <c r="AM445" s="209"/>
      <c r="AN445" s="209"/>
      <c r="AO445" s="209"/>
      <c r="AP445" s="209"/>
      <c r="AQ445" s="209"/>
      <c r="AR445" s="209"/>
      <c r="AS445" s="209"/>
      <c r="AT445" s="209"/>
      <c r="AU445" s="209"/>
      <c r="AV445" s="209"/>
      <c r="AW445" s="209"/>
      <c r="AX445" s="209"/>
      <c r="AY445" s="209"/>
      <c r="AZ445" s="209"/>
      <c r="BA445" s="209"/>
      <c r="BB445" s="209"/>
      <c r="BC445" s="209"/>
      <c r="BD445" s="209"/>
      <c r="BE445" s="209"/>
      <c r="BF445" s="209"/>
      <c r="BG445" s="209"/>
      <c r="BH445" s="209"/>
    </row>
    <row r="446" spans="1:60" x14ac:dyDescent="0.25">
      <c r="A446" s="235" t="s">
        <v>129</v>
      </c>
      <c r="B446" s="236" t="s">
        <v>91</v>
      </c>
      <c r="C446" s="254" t="s">
        <v>92</v>
      </c>
      <c r="D446" s="237"/>
      <c r="E446" s="238"/>
      <c r="F446" s="239"/>
      <c r="G446" s="240">
        <f>SUMIF(AG447:AG452,"&lt;&gt;NOR",G447:G452)</f>
        <v>0</v>
      </c>
      <c r="H446" s="234"/>
      <c r="I446" s="234">
        <f>SUM(I447:I452)</f>
        <v>879.91</v>
      </c>
      <c r="J446" s="234"/>
      <c r="K446" s="234">
        <f>SUM(K447:K452)</f>
        <v>3512.45</v>
      </c>
      <c r="L446" s="234"/>
      <c r="M446" s="234">
        <f>SUM(M447:M452)</f>
        <v>0</v>
      </c>
      <c r="N446" s="234"/>
      <c r="O446" s="234">
        <f>SUM(O447:O452)</f>
        <v>0</v>
      </c>
      <c r="P446" s="234"/>
      <c r="Q446" s="234">
        <f>SUM(Q447:Q452)</f>
        <v>0</v>
      </c>
      <c r="R446" s="234"/>
      <c r="S446" s="234"/>
      <c r="T446" s="234"/>
      <c r="U446" s="234"/>
      <c r="V446" s="234">
        <f>SUM(V447:V452)</f>
        <v>7.15</v>
      </c>
      <c r="W446" s="234"/>
      <c r="X446" s="234"/>
      <c r="AG446" t="s">
        <v>130</v>
      </c>
    </row>
    <row r="447" spans="1:60" outlineLevel="1" x14ac:dyDescent="0.25">
      <c r="A447" s="247">
        <v>128</v>
      </c>
      <c r="B447" s="248" t="s">
        <v>485</v>
      </c>
      <c r="C447" s="257" t="s">
        <v>486</v>
      </c>
      <c r="D447" s="249" t="s">
        <v>212</v>
      </c>
      <c r="E447" s="250">
        <v>30</v>
      </c>
      <c r="F447" s="251"/>
      <c r="G447" s="252">
        <f>ROUND(E447*F447,2)</f>
        <v>0</v>
      </c>
      <c r="H447" s="229">
        <v>0.46</v>
      </c>
      <c r="I447" s="228">
        <f>ROUND(E447*H447,2)</f>
        <v>13.8</v>
      </c>
      <c r="J447" s="229">
        <v>5.54</v>
      </c>
      <c r="K447" s="228">
        <f>ROUND(E447*J447,2)</f>
        <v>166.2</v>
      </c>
      <c r="L447" s="228">
        <v>15</v>
      </c>
      <c r="M447" s="228">
        <f>G447*(1+L447/100)</f>
        <v>0</v>
      </c>
      <c r="N447" s="228">
        <v>0</v>
      </c>
      <c r="O447" s="228">
        <f>ROUND(E447*N447,2)</f>
        <v>0</v>
      </c>
      <c r="P447" s="228">
        <v>0</v>
      </c>
      <c r="Q447" s="228">
        <f>ROUND(E447*P447,2)</f>
        <v>0</v>
      </c>
      <c r="R447" s="228"/>
      <c r="S447" s="228" t="s">
        <v>134</v>
      </c>
      <c r="T447" s="228" t="s">
        <v>135</v>
      </c>
      <c r="U447" s="228">
        <v>1.2E-2</v>
      </c>
      <c r="V447" s="228">
        <f>ROUND(E447*U447,2)</f>
        <v>0.36</v>
      </c>
      <c r="W447" s="228"/>
      <c r="X447" s="228" t="s">
        <v>136</v>
      </c>
      <c r="Y447" s="209"/>
      <c r="Z447" s="209"/>
      <c r="AA447" s="209"/>
      <c r="AB447" s="209"/>
      <c r="AC447" s="209"/>
      <c r="AD447" s="209"/>
      <c r="AE447" s="209"/>
      <c r="AF447" s="209"/>
      <c r="AG447" s="209" t="s">
        <v>137</v>
      </c>
      <c r="AH447" s="209"/>
      <c r="AI447" s="209"/>
      <c r="AJ447" s="209"/>
      <c r="AK447" s="209"/>
      <c r="AL447" s="209"/>
      <c r="AM447" s="209"/>
      <c r="AN447" s="209"/>
      <c r="AO447" s="209"/>
      <c r="AP447" s="209"/>
      <c r="AQ447" s="209"/>
      <c r="AR447" s="209"/>
      <c r="AS447" s="209"/>
      <c r="AT447" s="209"/>
      <c r="AU447" s="209"/>
      <c r="AV447" s="209"/>
      <c r="AW447" s="209"/>
      <c r="AX447" s="209"/>
      <c r="AY447" s="209"/>
      <c r="AZ447" s="209"/>
      <c r="BA447" s="209"/>
      <c r="BB447" s="209"/>
      <c r="BC447" s="209"/>
      <c r="BD447" s="209"/>
      <c r="BE447" s="209"/>
      <c r="BF447" s="209"/>
      <c r="BG447" s="209"/>
      <c r="BH447" s="209"/>
    </row>
    <row r="448" spans="1:60" outlineLevel="1" x14ac:dyDescent="0.25">
      <c r="A448" s="247">
        <v>129</v>
      </c>
      <c r="B448" s="248" t="s">
        <v>487</v>
      </c>
      <c r="C448" s="257" t="s">
        <v>488</v>
      </c>
      <c r="D448" s="249" t="s">
        <v>212</v>
      </c>
      <c r="E448" s="250">
        <v>30</v>
      </c>
      <c r="F448" s="251"/>
      <c r="G448" s="252">
        <f>ROUND(E448*F448,2)</f>
        <v>0</v>
      </c>
      <c r="H448" s="229">
        <v>15.08</v>
      </c>
      <c r="I448" s="228">
        <f>ROUND(E448*H448,2)</f>
        <v>452.4</v>
      </c>
      <c r="J448" s="229">
        <v>54.92</v>
      </c>
      <c r="K448" s="228">
        <f>ROUND(E448*J448,2)</f>
        <v>1647.6</v>
      </c>
      <c r="L448" s="228">
        <v>15</v>
      </c>
      <c r="M448" s="228">
        <f>G448*(1+L448/100)</f>
        <v>0</v>
      </c>
      <c r="N448" s="228">
        <v>1E-4</v>
      </c>
      <c r="O448" s="228">
        <f>ROUND(E448*N448,2)</f>
        <v>0</v>
      </c>
      <c r="P448" s="228">
        <v>0</v>
      </c>
      <c r="Q448" s="228">
        <f>ROUND(E448*P448,2)</f>
        <v>0</v>
      </c>
      <c r="R448" s="228"/>
      <c r="S448" s="228" t="s">
        <v>134</v>
      </c>
      <c r="T448" s="228" t="s">
        <v>135</v>
      </c>
      <c r="U448" s="228">
        <v>0.107</v>
      </c>
      <c r="V448" s="228">
        <f>ROUND(E448*U448,2)</f>
        <v>3.21</v>
      </c>
      <c r="W448" s="228"/>
      <c r="X448" s="228" t="s">
        <v>136</v>
      </c>
      <c r="Y448" s="209"/>
      <c r="Z448" s="209"/>
      <c r="AA448" s="209"/>
      <c r="AB448" s="209"/>
      <c r="AC448" s="209"/>
      <c r="AD448" s="209"/>
      <c r="AE448" s="209"/>
      <c r="AF448" s="209"/>
      <c r="AG448" s="209" t="s">
        <v>137</v>
      </c>
      <c r="AH448" s="209"/>
      <c r="AI448" s="209"/>
      <c r="AJ448" s="209"/>
      <c r="AK448" s="209"/>
      <c r="AL448" s="209"/>
      <c r="AM448" s="209"/>
      <c r="AN448" s="209"/>
      <c r="AO448" s="209"/>
      <c r="AP448" s="209"/>
      <c r="AQ448" s="209"/>
      <c r="AR448" s="209"/>
      <c r="AS448" s="209"/>
      <c r="AT448" s="209"/>
      <c r="AU448" s="209"/>
      <c r="AV448" s="209"/>
      <c r="AW448" s="209"/>
      <c r="AX448" s="209"/>
      <c r="AY448" s="209"/>
      <c r="AZ448" s="209"/>
      <c r="BA448" s="209"/>
      <c r="BB448" s="209"/>
      <c r="BC448" s="209"/>
      <c r="BD448" s="209"/>
      <c r="BE448" s="209"/>
      <c r="BF448" s="209"/>
      <c r="BG448" s="209"/>
      <c r="BH448" s="209"/>
    </row>
    <row r="449" spans="1:60" outlineLevel="1" x14ac:dyDescent="0.25">
      <c r="A449" s="241">
        <v>130</v>
      </c>
      <c r="B449" s="242" t="s">
        <v>489</v>
      </c>
      <c r="C449" s="255" t="s">
        <v>490</v>
      </c>
      <c r="D449" s="243" t="s">
        <v>133</v>
      </c>
      <c r="E449" s="244">
        <v>8.6750000000000007</v>
      </c>
      <c r="F449" s="245"/>
      <c r="G449" s="246">
        <f>ROUND(E449*F449,2)</f>
        <v>0</v>
      </c>
      <c r="H449" s="229">
        <v>47.69</v>
      </c>
      <c r="I449" s="228">
        <f>ROUND(E449*H449,2)</f>
        <v>413.71</v>
      </c>
      <c r="J449" s="229">
        <v>195.81</v>
      </c>
      <c r="K449" s="228">
        <f>ROUND(E449*J449,2)</f>
        <v>1698.65</v>
      </c>
      <c r="L449" s="228">
        <v>15</v>
      </c>
      <c r="M449" s="228">
        <f>G449*(1+L449/100)</f>
        <v>0</v>
      </c>
      <c r="N449" s="228">
        <v>3.6000000000000002E-4</v>
      </c>
      <c r="O449" s="228">
        <f>ROUND(E449*N449,2)</f>
        <v>0</v>
      </c>
      <c r="P449" s="228">
        <v>0</v>
      </c>
      <c r="Q449" s="228">
        <f>ROUND(E449*P449,2)</f>
        <v>0</v>
      </c>
      <c r="R449" s="228"/>
      <c r="S449" s="228" t="s">
        <v>204</v>
      </c>
      <c r="T449" s="228" t="s">
        <v>135</v>
      </c>
      <c r="U449" s="228">
        <v>0.41299999999999998</v>
      </c>
      <c r="V449" s="228">
        <f>ROUND(E449*U449,2)</f>
        <v>3.58</v>
      </c>
      <c r="W449" s="228"/>
      <c r="X449" s="228" t="s">
        <v>136</v>
      </c>
      <c r="Y449" s="209"/>
      <c r="Z449" s="209"/>
      <c r="AA449" s="209"/>
      <c r="AB449" s="209"/>
      <c r="AC449" s="209"/>
      <c r="AD449" s="209"/>
      <c r="AE449" s="209"/>
      <c r="AF449" s="209"/>
      <c r="AG449" s="209" t="s">
        <v>137</v>
      </c>
      <c r="AH449" s="209"/>
      <c r="AI449" s="209"/>
      <c r="AJ449" s="209"/>
      <c r="AK449" s="209"/>
      <c r="AL449" s="209"/>
      <c r="AM449" s="209"/>
      <c r="AN449" s="209"/>
      <c r="AO449" s="209"/>
      <c r="AP449" s="209"/>
      <c r="AQ449" s="209"/>
      <c r="AR449" s="209"/>
      <c r="AS449" s="209"/>
      <c r="AT449" s="209"/>
      <c r="AU449" s="209"/>
      <c r="AV449" s="209"/>
      <c r="AW449" s="209"/>
      <c r="AX449" s="209"/>
      <c r="AY449" s="209"/>
      <c r="AZ449" s="209"/>
      <c r="BA449" s="209"/>
      <c r="BB449" s="209"/>
      <c r="BC449" s="209"/>
      <c r="BD449" s="209"/>
      <c r="BE449" s="209"/>
      <c r="BF449" s="209"/>
      <c r="BG449" s="209"/>
      <c r="BH449" s="209"/>
    </row>
    <row r="450" spans="1:60" outlineLevel="1" x14ac:dyDescent="0.25">
      <c r="A450" s="226"/>
      <c r="B450" s="227"/>
      <c r="C450" s="256" t="s">
        <v>491</v>
      </c>
      <c r="D450" s="230"/>
      <c r="E450" s="231">
        <v>1.2749999999999999</v>
      </c>
      <c r="F450" s="228"/>
      <c r="G450" s="228"/>
      <c r="H450" s="228"/>
      <c r="I450" s="228"/>
      <c r="J450" s="228"/>
      <c r="K450" s="228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09"/>
      <c r="Z450" s="209"/>
      <c r="AA450" s="209"/>
      <c r="AB450" s="209"/>
      <c r="AC450" s="209"/>
      <c r="AD450" s="209"/>
      <c r="AE450" s="209"/>
      <c r="AF450" s="209"/>
      <c r="AG450" s="209" t="s">
        <v>139</v>
      </c>
      <c r="AH450" s="209">
        <v>0</v>
      </c>
      <c r="AI450" s="209"/>
      <c r="AJ450" s="209"/>
      <c r="AK450" s="209"/>
      <c r="AL450" s="209"/>
      <c r="AM450" s="209"/>
      <c r="AN450" s="209"/>
      <c r="AO450" s="209"/>
      <c r="AP450" s="209"/>
      <c r="AQ450" s="209"/>
      <c r="AR450" s="209"/>
      <c r="AS450" s="209"/>
      <c r="AT450" s="209"/>
      <c r="AU450" s="209"/>
      <c r="AV450" s="209"/>
      <c r="AW450" s="209"/>
      <c r="AX450" s="209"/>
      <c r="AY450" s="209"/>
      <c r="AZ450" s="209"/>
      <c r="BA450" s="209"/>
      <c r="BB450" s="209"/>
      <c r="BC450" s="209"/>
      <c r="BD450" s="209"/>
      <c r="BE450" s="209"/>
      <c r="BF450" s="209"/>
      <c r="BG450" s="209"/>
      <c r="BH450" s="209"/>
    </row>
    <row r="451" spans="1:60" outlineLevel="1" x14ac:dyDescent="0.25">
      <c r="A451" s="226"/>
      <c r="B451" s="227"/>
      <c r="C451" s="256" t="s">
        <v>492</v>
      </c>
      <c r="D451" s="230"/>
      <c r="E451" s="231">
        <v>5</v>
      </c>
      <c r="F451" s="228"/>
      <c r="G451" s="228"/>
      <c r="H451" s="228"/>
      <c r="I451" s="228"/>
      <c r="J451" s="228"/>
      <c r="K451" s="228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09"/>
      <c r="Z451" s="209"/>
      <c r="AA451" s="209"/>
      <c r="AB451" s="209"/>
      <c r="AC451" s="209"/>
      <c r="AD451" s="209"/>
      <c r="AE451" s="209"/>
      <c r="AF451" s="209"/>
      <c r="AG451" s="209" t="s">
        <v>139</v>
      </c>
      <c r="AH451" s="209">
        <v>0</v>
      </c>
      <c r="AI451" s="209"/>
      <c r="AJ451" s="209"/>
      <c r="AK451" s="209"/>
      <c r="AL451" s="209"/>
      <c r="AM451" s="209"/>
      <c r="AN451" s="209"/>
      <c r="AO451" s="209"/>
      <c r="AP451" s="209"/>
      <c r="AQ451" s="209"/>
      <c r="AR451" s="209"/>
      <c r="AS451" s="209"/>
      <c r="AT451" s="209"/>
      <c r="AU451" s="209"/>
      <c r="AV451" s="209"/>
      <c r="AW451" s="209"/>
      <c r="AX451" s="209"/>
      <c r="AY451" s="209"/>
      <c r="AZ451" s="209"/>
      <c r="BA451" s="209"/>
      <c r="BB451" s="209"/>
      <c r="BC451" s="209"/>
      <c r="BD451" s="209"/>
      <c r="BE451" s="209"/>
      <c r="BF451" s="209"/>
      <c r="BG451" s="209"/>
      <c r="BH451" s="209"/>
    </row>
    <row r="452" spans="1:60" outlineLevel="1" x14ac:dyDescent="0.25">
      <c r="A452" s="226"/>
      <c r="B452" s="227"/>
      <c r="C452" s="256" t="s">
        <v>493</v>
      </c>
      <c r="D452" s="230"/>
      <c r="E452" s="231">
        <v>2.4</v>
      </c>
      <c r="F452" s="228"/>
      <c r="G452" s="228"/>
      <c r="H452" s="228"/>
      <c r="I452" s="228"/>
      <c r="J452" s="228"/>
      <c r="K452" s="228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09"/>
      <c r="Z452" s="209"/>
      <c r="AA452" s="209"/>
      <c r="AB452" s="209"/>
      <c r="AC452" s="209"/>
      <c r="AD452" s="209"/>
      <c r="AE452" s="209"/>
      <c r="AF452" s="209"/>
      <c r="AG452" s="209" t="s">
        <v>139</v>
      </c>
      <c r="AH452" s="209">
        <v>0</v>
      </c>
      <c r="AI452" s="209"/>
      <c r="AJ452" s="209"/>
      <c r="AK452" s="209"/>
      <c r="AL452" s="209"/>
      <c r="AM452" s="209"/>
      <c r="AN452" s="209"/>
      <c r="AO452" s="209"/>
      <c r="AP452" s="209"/>
      <c r="AQ452" s="209"/>
      <c r="AR452" s="209"/>
      <c r="AS452" s="209"/>
      <c r="AT452" s="209"/>
      <c r="AU452" s="209"/>
      <c r="AV452" s="209"/>
      <c r="AW452" s="209"/>
      <c r="AX452" s="209"/>
      <c r="AY452" s="209"/>
      <c r="AZ452" s="209"/>
      <c r="BA452" s="209"/>
      <c r="BB452" s="209"/>
      <c r="BC452" s="209"/>
      <c r="BD452" s="209"/>
      <c r="BE452" s="209"/>
      <c r="BF452" s="209"/>
      <c r="BG452" s="209"/>
      <c r="BH452" s="209"/>
    </row>
    <row r="453" spans="1:60" x14ac:dyDescent="0.25">
      <c r="A453" s="235" t="s">
        <v>129</v>
      </c>
      <c r="B453" s="236" t="s">
        <v>93</v>
      </c>
      <c r="C453" s="254" t="s">
        <v>94</v>
      </c>
      <c r="D453" s="237"/>
      <c r="E453" s="238"/>
      <c r="F453" s="239"/>
      <c r="G453" s="240">
        <f>SUMIF(AG454:AG484,"&lt;&gt;NOR",G454:G484)</f>
        <v>0</v>
      </c>
      <c r="H453" s="234"/>
      <c r="I453" s="234">
        <f>SUM(I454:I484)</f>
        <v>3885.18</v>
      </c>
      <c r="J453" s="234"/>
      <c r="K453" s="234">
        <f>SUM(K454:K484)</f>
        <v>21181.64</v>
      </c>
      <c r="L453" s="234"/>
      <c r="M453" s="234">
        <f>SUM(M454:M484)</f>
        <v>0</v>
      </c>
      <c r="N453" s="234"/>
      <c r="O453" s="234">
        <f>SUM(O454:O484)</f>
        <v>0.08</v>
      </c>
      <c r="P453" s="234"/>
      <c r="Q453" s="234">
        <f>SUM(Q454:Q484)</f>
        <v>0</v>
      </c>
      <c r="R453" s="234"/>
      <c r="S453" s="234"/>
      <c r="T453" s="234"/>
      <c r="U453" s="234"/>
      <c r="V453" s="234">
        <f>SUM(V454:V484)</f>
        <v>33.839999999999996</v>
      </c>
      <c r="W453" s="234"/>
      <c r="X453" s="234"/>
      <c r="AG453" t="s">
        <v>130</v>
      </c>
    </row>
    <row r="454" spans="1:60" outlineLevel="1" x14ac:dyDescent="0.25">
      <c r="A454" s="241">
        <v>131</v>
      </c>
      <c r="B454" s="242" t="s">
        <v>494</v>
      </c>
      <c r="C454" s="255" t="s">
        <v>495</v>
      </c>
      <c r="D454" s="243" t="s">
        <v>133</v>
      </c>
      <c r="E454" s="244">
        <v>60.1</v>
      </c>
      <c r="F454" s="245"/>
      <c r="G454" s="246">
        <f>ROUND(E454*F454,2)</f>
        <v>0</v>
      </c>
      <c r="H454" s="229">
        <v>0.11</v>
      </c>
      <c r="I454" s="228">
        <f>ROUND(E454*H454,2)</f>
        <v>6.61</v>
      </c>
      <c r="J454" s="229">
        <v>37.39</v>
      </c>
      <c r="K454" s="228">
        <f>ROUND(E454*J454,2)</f>
        <v>2247.14</v>
      </c>
      <c r="L454" s="228">
        <v>15</v>
      </c>
      <c r="M454" s="228">
        <f>G454*(1+L454/100)</f>
        <v>0</v>
      </c>
      <c r="N454" s="228">
        <v>0</v>
      </c>
      <c r="O454" s="228">
        <f>ROUND(E454*N454,2)</f>
        <v>0</v>
      </c>
      <c r="P454" s="228">
        <v>0</v>
      </c>
      <c r="Q454" s="228">
        <f>ROUND(E454*P454,2)</f>
        <v>0</v>
      </c>
      <c r="R454" s="228"/>
      <c r="S454" s="228" t="s">
        <v>134</v>
      </c>
      <c r="T454" s="228" t="s">
        <v>135</v>
      </c>
      <c r="U454" s="228">
        <v>6.9709999999999994E-2</v>
      </c>
      <c r="V454" s="228">
        <f>ROUND(E454*U454,2)</f>
        <v>4.1900000000000004</v>
      </c>
      <c r="W454" s="228"/>
      <c r="X454" s="228" t="s">
        <v>136</v>
      </c>
      <c r="Y454" s="209"/>
      <c r="Z454" s="209"/>
      <c r="AA454" s="209"/>
      <c r="AB454" s="209"/>
      <c r="AC454" s="209"/>
      <c r="AD454" s="209"/>
      <c r="AE454" s="209"/>
      <c r="AF454" s="209"/>
      <c r="AG454" s="209" t="s">
        <v>137</v>
      </c>
      <c r="AH454" s="209"/>
      <c r="AI454" s="209"/>
      <c r="AJ454" s="209"/>
      <c r="AK454" s="209"/>
      <c r="AL454" s="209"/>
      <c r="AM454" s="209"/>
      <c r="AN454" s="209"/>
      <c r="AO454" s="209"/>
      <c r="AP454" s="209"/>
      <c r="AQ454" s="209"/>
      <c r="AR454" s="209"/>
      <c r="AS454" s="209"/>
      <c r="AT454" s="209"/>
      <c r="AU454" s="209"/>
      <c r="AV454" s="209"/>
      <c r="AW454" s="209"/>
      <c r="AX454" s="209"/>
      <c r="AY454" s="209"/>
      <c r="AZ454" s="209"/>
      <c r="BA454" s="209"/>
      <c r="BB454" s="209"/>
      <c r="BC454" s="209"/>
      <c r="BD454" s="209"/>
      <c r="BE454" s="209"/>
      <c r="BF454" s="209"/>
      <c r="BG454" s="209"/>
      <c r="BH454" s="209"/>
    </row>
    <row r="455" spans="1:60" outlineLevel="1" x14ac:dyDescent="0.25">
      <c r="A455" s="226"/>
      <c r="B455" s="227"/>
      <c r="C455" s="256" t="s">
        <v>164</v>
      </c>
      <c r="D455" s="230"/>
      <c r="E455" s="231">
        <v>3.7</v>
      </c>
      <c r="F455" s="228"/>
      <c r="G455" s="228"/>
      <c r="H455" s="228"/>
      <c r="I455" s="228"/>
      <c r="J455" s="228"/>
      <c r="K455" s="228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09"/>
      <c r="Z455" s="209"/>
      <c r="AA455" s="209"/>
      <c r="AB455" s="209"/>
      <c r="AC455" s="209"/>
      <c r="AD455" s="209"/>
      <c r="AE455" s="209"/>
      <c r="AF455" s="209"/>
      <c r="AG455" s="209" t="s">
        <v>139</v>
      </c>
      <c r="AH455" s="209">
        <v>0</v>
      </c>
      <c r="AI455" s="209"/>
      <c r="AJ455" s="209"/>
      <c r="AK455" s="209"/>
      <c r="AL455" s="209"/>
      <c r="AM455" s="209"/>
      <c r="AN455" s="209"/>
      <c r="AO455" s="209"/>
      <c r="AP455" s="209"/>
      <c r="AQ455" s="209"/>
      <c r="AR455" s="209"/>
      <c r="AS455" s="209"/>
      <c r="AT455" s="209"/>
      <c r="AU455" s="209"/>
      <c r="AV455" s="209"/>
      <c r="AW455" s="209"/>
      <c r="AX455" s="209"/>
      <c r="AY455" s="209"/>
      <c r="AZ455" s="209"/>
      <c r="BA455" s="209"/>
      <c r="BB455" s="209"/>
      <c r="BC455" s="209"/>
      <c r="BD455" s="209"/>
      <c r="BE455" s="209"/>
      <c r="BF455" s="209"/>
      <c r="BG455" s="209"/>
      <c r="BH455" s="209"/>
    </row>
    <row r="456" spans="1:60" outlineLevel="1" x14ac:dyDescent="0.25">
      <c r="A456" s="226"/>
      <c r="B456" s="227"/>
      <c r="C456" s="256" t="s">
        <v>165</v>
      </c>
      <c r="D456" s="230"/>
      <c r="E456" s="231">
        <v>1.36</v>
      </c>
      <c r="F456" s="228"/>
      <c r="G456" s="228"/>
      <c r="H456" s="228"/>
      <c r="I456" s="228"/>
      <c r="J456" s="228"/>
      <c r="K456" s="228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09"/>
      <c r="Z456" s="209"/>
      <c r="AA456" s="209"/>
      <c r="AB456" s="209"/>
      <c r="AC456" s="209"/>
      <c r="AD456" s="209"/>
      <c r="AE456" s="209"/>
      <c r="AF456" s="209"/>
      <c r="AG456" s="209" t="s">
        <v>139</v>
      </c>
      <c r="AH456" s="209">
        <v>0</v>
      </c>
      <c r="AI456" s="209"/>
      <c r="AJ456" s="209"/>
      <c r="AK456" s="209"/>
      <c r="AL456" s="209"/>
      <c r="AM456" s="209"/>
      <c r="AN456" s="209"/>
      <c r="AO456" s="209"/>
      <c r="AP456" s="209"/>
      <c r="AQ456" s="209"/>
      <c r="AR456" s="209"/>
      <c r="AS456" s="209"/>
      <c r="AT456" s="209"/>
      <c r="AU456" s="209"/>
      <c r="AV456" s="209"/>
      <c r="AW456" s="209"/>
      <c r="AX456" s="209"/>
      <c r="AY456" s="209"/>
      <c r="AZ456" s="209"/>
      <c r="BA456" s="209"/>
      <c r="BB456" s="209"/>
      <c r="BC456" s="209"/>
      <c r="BD456" s="209"/>
      <c r="BE456" s="209"/>
      <c r="BF456" s="209"/>
      <c r="BG456" s="209"/>
      <c r="BH456" s="209"/>
    </row>
    <row r="457" spans="1:60" outlineLevel="1" x14ac:dyDescent="0.25">
      <c r="A457" s="226"/>
      <c r="B457" s="227"/>
      <c r="C457" s="256" t="s">
        <v>166</v>
      </c>
      <c r="D457" s="230"/>
      <c r="E457" s="231">
        <v>3.16</v>
      </c>
      <c r="F457" s="228"/>
      <c r="G457" s="228"/>
      <c r="H457" s="228"/>
      <c r="I457" s="228"/>
      <c r="J457" s="228"/>
      <c r="K457" s="228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09"/>
      <c r="Z457" s="209"/>
      <c r="AA457" s="209"/>
      <c r="AB457" s="209"/>
      <c r="AC457" s="209"/>
      <c r="AD457" s="209"/>
      <c r="AE457" s="209"/>
      <c r="AF457" s="209"/>
      <c r="AG457" s="209" t="s">
        <v>139</v>
      </c>
      <c r="AH457" s="209">
        <v>0</v>
      </c>
      <c r="AI457" s="209"/>
      <c r="AJ457" s="209"/>
      <c r="AK457" s="209"/>
      <c r="AL457" s="209"/>
      <c r="AM457" s="209"/>
      <c r="AN457" s="209"/>
      <c r="AO457" s="209"/>
      <c r="AP457" s="209"/>
      <c r="AQ457" s="209"/>
      <c r="AR457" s="209"/>
      <c r="AS457" s="209"/>
      <c r="AT457" s="209"/>
      <c r="AU457" s="209"/>
      <c r="AV457" s="209"/>
      <c r="AW457" s="209"/>
      <c r="AX457" s="209"/>
      <c r="AY457" s="209"/>
      <c r="AZ457" s="209"/>
      <c r="BA457" s="209"/>
      <c r="BB457" s="209"/>
      <c r="BC457" s="209"/>
      <c r="BD457" s="209"/>
      <c r="BE457" s="209"/>
      <c r="BF457" s="209"/>
      <c r="BG457" s="209"/>
      <c r="BH457" s="209"/>
    </row>
    <row r="458" spans="1:60" outlineLevel="1" x14ac:dyDescent="0.25">
      <c r="A458" s="226"/>
      <c r="B458" s="227"/>
      <c r="C458" s="256" t="s">
        <v>167</v>
      </c>
      <c r="D458" s="230"/>
      <c r="E458" s="231">
        <v>14.78</v>
      </c>
      <c r="F458" s="228"/>
      <c r="G458" s="228"/>
      <c r="H458" s="228"/>
      <c r="I458" s="228"/>
      <c r="J458" s="228"/>
      <c r="K458" s="228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09"/>
      <c r="Z458" s="209"/>
      <c r="AA458" s="209"/>
      <c r="AB458" s="209"/>
      <c r="AC458" s="209"/>
      <c r="AD458" s="209"/>
      <c r="AE458" s="209"/>
      <c r="AF458" s="209"/>
      <c r="AG458" s="209" t="s">
        <v>139</v>
      </c>
      <c r="AH458" s="209">
        <v>0</v>
      </c>
      <c r="AI458" s="209"/>
      <c r="AJ458" s="209"/>
      <c r="AK458" s="209"/>
      <c r="AL458" s="209"/>
      <c r="AM458" s="209"/>
      <c r="AN458" s="209"/>
      <c r="AO458" s="209"/>
      <c r="AP458" s="209"/>
      <c r="AQ458" s="209"/>
      <c r="AR458" s="209"/>
      <c r="AS458" s="209"/>
      <c r="AT458" s="209"/>
      <c r="AU458" s="209"/>
      <c r="AV458" s="209"/>
      <c r="AW458" s="209"/>
      <c r="AX458" s="209"/>
      <c r="AY458" s="209"/>
      <c r="AZ458" s="209"/>
      <c r="BA458" s="209"/>
      <c r="BB458" s="209"/>
      <c r="BC458" s="209"/>
      <c r="BD458" s="209"/>
      <c r="BE458" s="209"/>
      <c r="BF458" s="209"/>
      <c r="BG458" s="209"/>
      <c r="BH458" s="209"/>
    </row>
    <row r="459" spans="1:60" outlineLevel="1" x14ac:dyDescent="0.25">
      <c r="A459" s="226"/>
      <c r="B459" s="227"/>
      <c r="C459" s="256" t="s">
        <v>168</v>
      </c>
      <c r="D459" s="230"/>
      <c r="E459" s="231">
        <v>3.88</v>
      </c>
      <c r="F459" s="228"/>
      <c r="G459" s="228"/>
      <c r="H459" s="228"/>
      <c r="I459" s="228"/>
      <c r="J459" s="228"/>
      <c r="K459" s="228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09"/>
      <c r="Z459" s="209"/>
      <c r="AA459" s="209"/>
      <c r="AB459" s="209"/>
      <c r="AC459" s="209"/>
      <c r="AD459" s="209"/>
      <c r="AE459" s="209"/>
      <c r="AF459" s="209"/>
      <c r="AG459" s="209" t="s">
        <v>139</v>
      </c>
      <c r="AH459" s="209">
        <v>0</v>
      </c>
      <c r="AI459" s="209"/>
      <c r="AJ459" s="209"/>
      <c r="AK459" s="209"/>
      <c r="AL459" s="209"/>
      <c r="AM459" s="209"/>
      <c r="AN459" s="209"/>
      <c r="AO459" s="209"/>
      <c r="AP459" s="209"/>
      <c r="AQ459" s="209"/>
      <c r="AR459" s="209"/>
      <c r="AS459" s="209"/>
      <c r="AT459" s="209"/>
      <c r="AU459" s="209"/>
      <c r="AV459" s="209"/>
      <c r="AW459" s="209"/>
      <c r="AX459" s="209"/>
      <c r="AY459" s="209"/>
      <c r="AZ459" s="209"/>
      <c r="BA459" s="209"/>
      <c r="BB459" s="209"/>
      <c r="BC459" s="209"/>
      <c r="BD459" s="209"/>
      <c r="BE459" s="209"/>
      <c r="BF459" s="209"/>
      <c r="BG459" s="209"/>
      <c r="BH459" s="209"/>
    </row>
    <row r="460" spans="1:60" outlineLevel="1" x14ac:dyDescent="0.25">
      <c r="A460" s="226"/>
      <c r="B460" s="227"/>
      <c r="C460" s="256" t="s">
        <v>169</v>
      </c>
      <c r="D460" s="230"/>
      <c r="E460" s="231">
        <v>20.62</v>
      </c>
      <c r="F460" s="228"/>
      <c r="G460" s="228"/>
      <c r="H460" s="228"/>
      <c r="I460" s="228"/>
      <c r="J460" s="228"/>
      <c r="K460" s="228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09"/>
      <c r="Z460" s="209"/>
      <c r="AA460" s="209"/>
      <c r="AB460" s="209"/>
      <c r="AC460" s="209"/>
      <c r="AD460" s="209"/>
      <c r="AE460" s="209"/>
      <c r="AF460" s="209"/>
      <c r="AG460" s="209" t="s">
        <v>139</v>
      </c>
      <c r="AH460" s="209">
        <v>0</v>
      </c>
      <c r="AI460" s="209"/>
      <c r="AJ460" s="209"/>
      <c r="AK460" s="209"/>
      <c r="AL460" s="209"/>
      <c r="AM460" s="209"/>
      <c r="AN460" s="209"/>
      <c r="AO460" s="209"/>
      <c r="AP460" s="209"/>
      <c r="AQ460" s="209"/>
      <c r="AR460" s="209"/>
      <c r="AS460" s="209"/>
      <c r="AT460" s="209"/>
      <c r="AU460" s="209"/>
      <c r="AV460" s="209"/>
      <c r="AW460" s="209"/>
      <c r="AX460" s="209"/>
      <c r="AY460" s="209"/>
      <c r="AZ460" s="209"/>
      <c r="BA460" s="209"/>
      <c r="BB460" s="209"/>
      <c r="BC460" s="209"/>
      <c r="BD460" s="209"/>
      <c r="BE460" s="209"/>
      <c r="BF460" s="209"/>
      <c r="BG460" s="209"/>
      <c r="BH460" s="209"/>
    </row>
    <row r="461" spans="1:60" outlineLevel="1" x14ac:dyDescent="0.25">
      <c r="A461" s="226"/>
      <c r="B461" s="227"/>
      <c r="C461" s="256" t="s">
        <v>170</v>
      </c>
      <c r="D461" s="230"/>
      <c r="E461" s="231">
        <v>12.6</v>
      </c>
      <c r="F461" s="228"/>
      <c r="G461" s="228"/>
      <c r="H461" s="228"/>
      <c r="I461" s="228"/>
      <c r="J461" s="228"/>
      <c r="K461" s="228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09"/>
      <c r="Z461" s="209"/>
      <c r="AA461" s="209"/>
      <c r="AB461" s="209"/>
      <c r="AC461" s="209"/>
      <c r="AD461" s="209"/>
      <c r="AE461" s="209"/>
      <c r="AF461" s="209"/>
      <c r="AG461" s="209" t="s">
        <v>139</v>
      </c>
      <c r="AH461" s="209">
        <v>0</v>
      </c>
      <c r="AI461" s="209"/>
      <c r="AJ461" s="209"/>
      <c r="AK461" s="209"/>
      <c r="AL461" s="209"/>
      <c r="AM461" s="209"/>
      <c r="AN461" s="209"/>
      <c r="AO461" s="209"/>
      <c r="AP461" s="209"/>
      <c r="AQ461" s="209"/>
      <c r="AR461" s="209"/>
      <c r="AS461" s="209"/>
      <c r="AT461" s="209"/>
      <c r="AU461" s="209"/>
      <c r="AV461" s="209"/>
      <c r="AW461" s="209"/>
      <c r="AX461" s="209"/>
      <c r="AY461" s="209"/>
      <c r="AZ461" s="209"/>
      <c r="BA461" s="209"/>
      <c r="BB461" s="209"/>
      <c r="BC461" s="209"/>
      <c r="BD461" s="209"/>
      <c r="BE461" s="209"/>
      <c r="BF461" s="209"/>
      <c r="BG461" s="209"/>
      <c r="BH461" s="209"/>
    </row>
    <row r="462" spans="1:60" outlineLevel="1" x14ac:dyDescent="0.25">
      <c r="A462" s="241">
        <v>132</v>
      </c>
      <c r="B462" s="242" t="s">
        <v>496</v>
      </c>
      <c r="C462" s="255" t="s">
        <v>497</v>
      </c>
      <c r="D462" s="243" t="s">
        <v>133</v>
      </c>
      <c r="E462" s="244">
        <v>60.1</v>
      </c>
      <c r="F462" s="245"/>
      <c r="G462" s="246">
        <f>ROUND(E462*F462,2)</f>
        <v>0</v>
      </c>
      <c r="H462" s="229">
        <v>0.11</v>
      </c>
      <c r="I462" s="228">
        <f>ROUND(E462*H462,2)</f>
        <v>6.61</v>
      </c>
      <c r="J462" s="229">
        <v>23.19</v>
      </c>
      <c r="K462" s="228">
        <f>ROUND(E462*J462,2)</f>
        <v>1393.72</v>
      </c>
      <c r="L462" s="228">
        <v>15</v>
      </c>
      <c r="M462" s="228">
        <f>G462*(1+L462/100)</f>
        <v>0</v>
      </c>
      <c r="N462" s="228">
        <v>0</v>
      </c>
      <c r="O462" s="228">
        <f>ROUND(E462*N462,2)</f>
        <v>0</v>
      </c>
      <c r="P462" s="228">
        <v>0</v>
      </c>
      <c r="Q462" s="228">
        <f>ROUND(E462*P462,2)</f>
        <v>0</v>
      </c>
      <c r="R462" s="228"/>
      <c r="S462" s="228" t="s">
        <v>134</v>
      </c>
      <c r="T462" s="228" t="s">
        <v>135</v>
      </c>
      <c r="U462" s="228">
        <v>4.3220000000000001E-2</v>
      </c>
      <c r="V462" s="228">
        <f>ROUND(E462*U462,2)</f>
        <v>2.6</v>
      </c>
      <c r="W462" s="228"/>
      <c r="X462" s="228" t="s">
        <v>136</v>
      </c>
      <c r="Y462" s="209"/>
      <c r="Z462" s="209"/>
      <c r="AA462" s="209"/>
      <c r="AB462" s="209"/>
      <c r="AC462" s="209"/>
      <c r="AD462" s="209"/>
      <c r="AE462" s="209"/>
      <c r="AF462" s="209"/>
      <c r="AG462" s="209" t="s">
        <v>137</v>
      </c>
      <c r="AH462" s="209"/>
      <c r="AI462" s="209"/>
      <c r="AJ462" s="209"/>
      <c r="AK462" s="209"/>
      <c r="AL462" s="209"/>
      <c r="AM462" s="209"/>
      <c r="AN462" s="209"/>
      <c r="AO462" s="209"/>
      <c r="AP462" s="209"/>
      <c r="AQ462" s="209"/>
      <c r="AR462" s="209"/>
      <c r="AS462" s="209"/>
      <c r="AT462" s="209"/>
      <c r="AU462" s="209"/>
      <c r="AV462" s="209"/>
      <c r="AW462" s="209"/>
      <c r="AX462" s="209"/>
      <c r="AY462" s="209"/>
      <c r="AZ462" s="209"/>
      <c r="BA462" s="209"/>
      <c r="BB462" s="209"/>
      <c r="BC462" s="209"/>
      <c r="BD462" s="209"/>
      <c r="BE462" s="209"/>
      <c r="BF462" s="209"/>
      <c r="BG462" s="209"/>
      <c r="BH462" s="209"/>
    </row>
    <row r="463" spans="1:60" outlineLevel="1" x14ac:dyDescent="0.25">
      <c r="A463" s="226"/>
      <c r="B463" s="227"/>
      <c r="C463" s="256" t="s">
        <v>164</v>
      </c>
      <c r="D463" s="230"/>
      <c r="E463" s="231">
        <v>3.7</v>
      </c>
      <c r="F463" s="228"/>
      <c r="G463" s="228"/>
      <c r="H463" s="228"/>
      <c r="I463" s="228"/>
      <c r="J463" s="228"/>
      <c r="K463" s="228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09"/>
      <c r="Z463" s="209"/>
      <c r="AA463" s="209"/>
      <c r="AB463" s="209"/>
      <c r="AC463" s="209"/>
      <c r="AD463" s="209"/>
      <c r="AE463" s="209"/>
      <c r="AF463" s="209"/>
      <c r="AG463" s="209" t="s">
        <v>139</v>
      </c>
      <c r="AH463" s="209">
        <v>0</v>
      </c>
      <c r="AI463" s="209"/>
      <c r="AJ463" s="209"/>
      <c r="AK463" s="209"/>
      <c r="AL463" s="209"/>
      <c r="AM463" s="209"/>
      <c r="AN463" s="209"/>
      <c r="AO463" s="209"/>
      <c r="AP463" s="209"/>
      <c r="AQ463" s="209"/>
      <c r="AR463" s="209"/>
      <c r="AS463" s="209"/>
      <c r="AT463" s="209"/>
      <c r="AU463" s="209"/>
      <c r="AV463" s="209"/>
      <c r="AW463" s="209"/>
      <c r="AX463" s="209"/>
      <c r="AY463" s="209"/>
      <c r="AZ463" s="209"/>
      <c r="BA463" s="209"/>
      <c r="BB463" s="209"/>
      <c r="BC463" s="209"/>
      <c r="BD463" s="209"/>
      <c r="BE463" s="209"/>
      <c r="BF463" s="209"/>
      <c r="BG463" s="209"/>
      <c r="BH463" s="209"/>
    </row>
    <row r="464" spans="1:60" outlineLevel="1" x14ac:dyDescent="0.25">
      <c r="A464" s="226"/>
      <c r="B464" s="227"/>
      <c r="C464" s="256" t="s">
        <v>165</v>
      </c>
      <c r="D464" s="230"/>
      <c r="E464" s="231">
        <v>1.36</v>
      </c>
      <c r="F464" s="228"/>
      <c r="G464" s="228"/>
      <c r="H464" s="228"/>
      <c r="I464" s="228"/>
      <c r="J464" s="228"/>
      <c r="K464" s="228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09"/>
      <c r="Z464" s="209"/>
      <c r="AA464" s="209"/>
      <c r="AB464" s="209"/>
      <c r="AC464" s="209"/>
      <c r="AD464" s="209"/>
      <c r="AE464" s="209"/>
      <c r="AF464" s="209"/>
      <c r="AG464" s="209" t="s">
        <v>139</v>
      </c>
      <c r="AH464" s="209">
        <v>0</v>
      </c>
      <c r="AI464" s="209"/>
      <c r="AJ464" s="209"/>
      <c r="AK464" s="209"/>
      <c r="AL464" s="209"/>
      <c r="AM464" s="209"/>
      <c r="AN464" s="209"/>
      <c r="AO464" s="209"/>
      <c r="AP464" s="209"/>
      <c r="AQ464" s="209"/>
      <c r="AR464" s="209"/>
      <c r="AS464" s="209"/>
      <c r="AT464" s="209"/>
      <c r="AU464" s="209"/>
      <c r="AV464" s="209"/>
      <c r="AW464" s="209"/>
      <c r="AX464" s="209"/>
      <c r="AY464" s="209"/>
      <c r="AZ464" s="209"/>
      <c r="BA464" s="209"/>
      <c r="BB464" s="209"/>
      <c r="BC464" s="209"/>
      <c r="BD464" s="209"/>
      <c r="BE464" s="209"/>
      <c r="BF464" s="209"/>
      <c r="BG464" s="209"/>
      <c r="BH464" s="209"/>
    </row>
    <row r="465" spans="1:60" outlineLevel="1" x14ac:dyDescent="0.25">
      <c r="A465" s="226"/>
      <c r="B465" s="227"/>
      <c r="C465" s="256" t="s">
        <v>166</v>
      </c>
      <c r="D465" s="230"/>
      <c r="E465" s="231">
        <v>3.16</v>
      </c>
      <c r="F465" s="228"/>
      <c r="G465" s="228"/>
      <c r="H465" s="228"/>
      <c r="I465" s="228"/>
      <c r="J465" s="228"/>
      <c r="K465" s="228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09"/>
      <c r="Z465" s="209"/>
      <c r="AA465" s="209"/>
      <c r="AB465" s="209"/>
      <c r="AC465" s="209"/>
      <c r="AD465" s="209"/>
      <c r="AE465" s="209"/>
      <c r="AF465" s="209"/>
      <c r="AG465" s="209" t="s">
        <v>139</v>
      </c>
      <c r="AH465" s="209">
        <v>0</v>
      </c>
      <c r="AI465" s="209"/>
      <c r="AJ465" s="209"/>
      <c r="AK465" s="209"/>
      <c r="AL465" s="209"/>
      <c r="AM465" s="209"/>
      <c r="AN465" s="209"/>
      <c r="AO465" s="209"/>
      <c r="AP465" s="209"/>
      <c r="AQ465" s="209"/>
      <c r="AR465" s="209"/>
      <c r="AS465" s="209"/>
      <c r="AT465" s="209"/>
      <c r="AU465" s="209"/>
      <c r="AV465" s="209"/>
      <c r="AW465" s="209"/>
      <c r="AX465" s="209"/>
      <c r="AY465" s="209"/>
      <c r="AZ465" s="209"/>
      <c r="BA465" s="209"/>
      <c r="BB465" s="209"/>
      <c r="BC465" s="209"/>
      <c r="BD465" s="209"/>
      <c r="BE465" s="209"/>
      <c r="BF465" s="209"/>
      <c r="BG465" s="209"/>
      <c r="BH465" s="209"/>
    </row>
    <row r="466" spans="1:60" outlineLevel="1" x14ac:dyDescent="0.25">
      <c r="A466" s="226"/>
      <c r="B466" s="227"/>
      <c r="C466" s="256" t="s">
        <v>167</v>
      </c>
      <c r="D466" s="230"/>
      <c r="E466" s="231">
        <v>14.78</v>
      </c>
      <c r="F466" s="228"/>
      <c r="G466" s="228"/>
      <c r="H466" s="228"/>
      <c r="I466" s="228"/>
      <c r="J466" s="228"/>
      <c r="K466" s="228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09"/>
      <c r="Z466" s="209"/>
      <c r="AA466" s="209"/>
      <c r="AB466" s="209"/>
      <c r="AC466" s="209"/>
      <c r="AD466" s="209"/>
      <c r="AE466" s="209"/>
      <c r="AF466" s="209"/>
      <c r="AG466" s="209" t="s">
        <v>139</v>
      </c>
      <c r="AH466" s="209">
        <v>0</v>
      </c>
      <c r="AI466" s="209"/>
      <c r="AJ466" s="209"/>
      <c r="AK466" s="209"/>
      <c r="AL466" s="209"/>
      <c r="AM466" s="209"/>
      <c r="AN466" s="209"/>
      <c r="AO466" s="209"/>
      <c r="AP466" s="209"/>
      <c r="AQ466" s="209"/>
      <c r="AR466" s="209"/>
      <c r="AS466" s="209"/>
      <c r="AT466" s="209"/>
      <c r="AU466" s="209"/>
      <c r="AV466" s="209"/>
      <c r="AW466" s="209"/>
      <c r="AX466" s="209"/>
      <c r="AY466" s="209"/>
      <c r="AZ466" s="209"/>
      <c r="BA466" s="209"/>
      <c r="BB466" s="209"/>
      <c r="BC466" s="209"/>
      <c r="BD466" s="209"/>
      <c r="BE466" s="209"/>
      <c r="BF466" s="209"/>
      <c r="BG466" s="209"/>
      <c r="BH466" s="209"/>
    </row>
    <row r="467" spans="1:60" outlineLevel="1" x14ac:dyDescent="0.25">
      <c r="A467" s="226"/>
      <c r="B467" s="227"/>
      <c r="C467" s="256" t="s">
        <v>168</v>
      </c>
      <c r="D467" s="230"/>
      <c r="E467" s="231">
        <v>3.88</v>
      </c>
      <c r="F467" s="228"/>
      <c r="G467" s="228"/>
      <c r="H467" s="228"/>
      <c r="I467" s="228"/>
      <c r="J467" s="228"/>
      <c r="K467" s="228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09"/>
      <c r="Z467" s="209"/>
      <c r="AA467" s="209"/>
      <c r="AB467" s="209"/>
      <c r="AC467" s="209"/>
      <c r="AD467" s="209"/>
      <c r="AE467" s="209"/>
      <c r="AF467" s="209"/>
      <c r="AG467" s="209" t="s">
        <v>139</v>
      </c>
      <c r="AH467" s="209">
        <v>0</v>
      </c>
      <c r="AI467" s="209"/>
      <c r="AJ467" s="209"/>
      <c r="AK467" s="209"/>
      <c r="AL467" s="209"/>
      <c r="AM467" s="209"/>
      <c r="AN467" s="209"/>
      <c r="AO467" s="209"/>
      <c r="AP467" s="209"/>
      <c r="AQ467" s="209"/>
      <c r="AR467" s="209"/>
      <c r="AS467" s="209"/>
      <c r="AT467" s="209"/>
      <c r="AU467" s="209"/>
      <c r="AV467" s="209"/>
      <c r="AW467" s="209"/>
      <c r="AX467" s="209"/>
      <c r="AY467" s="209"/>
      <c r="AZ467" s="209"/>
      <c r="BA467" s="209"/>
      <c r="BB467" s="209"/>
      <c r="BC467" s="209"/>
      <c r="BD467" s="209"/>
      <c r="BE467" s="209"/>
      <c r="BF467" s="209"/>
      <c r="BG467" s="209"/>
      <c r="BH467" s="209"/>
    </row>
    <row r="468" spans="1:60" outlineLevel="1" x14ac:dyDescent="0.25">
      <c r="A468" s="226"/>
      <c r="B468" s="227"/>
      <c r="C468" s="256" t="s">
        <v>169</v>
      </c>
      <c r="D468" s="230"/>
      <c r="E468" s="231">
        <v>20.62</v>
      </c>
      <c r="F468" s="228"/>
      <c r="G468" s="228"/>
      <c r="H468" s="228"/>
      <c r="I468" s="228"/>
      <c r="J468" s="228"/>
      <c r="K468" s="228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09"/>
      <c r="Z468" s="209"/>
      <c r="AA468" s="209"/>
      <c r="AB468" s="209"/>
      <c r="AC468" s="209"/>
      <c r="AD468" s="209"/>
      <c r="AE468" s="209"/>
      <c r="AF468" s="209"/>
      <c r="AG468" s="209" t="s">
        <v>139</v>
      </c>
      <c r="AH468" s="209">
        <v>0</v>
      </c>
      <c r="AI468" s="209"/>
      <c r="AJ468" s="209"/>
      <c r="AK468" s="209"/>
      <c r="AL468" s="209"/>
      <c r="AM468" s="209"/>
      <c r="AN468" s="209"/>
      <c r="AO468" s="209"/>
      <c r="AP468" s="209"/>
      <c r="AQ468" s="209"/>
      <c r="AR468" s="209"/>
      <c r="AS468" s="209"/>
      <c r="AT468" s="209"/>
      <c r="AU468" s="209"/>
      <c r="AV468" s="209"/>
      <c r="AW468" s="209"/>
      <c r="AX468" s="209"/>
      <c r="AY468" s="209"/>
      <c r="AZ468" s="209"/>
      <c r="BA468" s="209"/>
      <c r="BB468" s="209"/>
      <c r="BC468" s="209"/>
      <c r="BD468" s="209"/>
      <c r="BE468" s="209"/>
      <c r="BF468" s="209"/>
      <c r="BG468" s="209"/>
      <c r="BH468" s="209"/>
    </row>
    <row r="469" spans="1:60" outlineLevel="1" x14ac:dyDescent="0.25">
      <c r="A469" s="226"/>
      <c r="B469" s="227"/>
      <c r="C469" s="256" t="s">
        <v>170</v>
      </c>
      <c r="D469" s="230"/>
      <c r="E469" s="231">
        <v>12.6</v>
      </c>
      <c r="F469" s="228"/>
      <c r="G469" s="228"/>
      <c r="H469" s="228"/>
      <c r="I469" s="228"/>
      <c r="J469" s="228"/>
      <c r="K469" s="228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09"/>
      <c r="Z469" s="209"/>
      <c r="AA469" s="209"/>
      <c r="AB469" s="209"/>
      <c r="AC469" s="209"/>
      <c r="AD469" s="209"/>
      <c r="AE469" s="209"/>
      <c r="AF469" s="209"/>
      <c r="AG469" s="209" t="s">
        <v>139</v>
      </c>
      <c r="AH469" s="209">
        <v>0</v>
      </c>
      <c r="AI469" s="209"/>
      <c r="AJ469" s="209"/>
      <c r="AK469" s="209"/>
      <c r="AL469" s="209"/>
      <c r="AM469" s="209"/>
      <c r="AN469" s="209"/>
      <c r="AO469" s="209"/>
      <c r="AP469" s="209"/>
      <c r="AQ469" s="209"/>
      <c r="AR469" s="209"/>
      <c r="AS469" s="209"/>
      <c r="AT469" s="209"/>
      <c r="AU469" s="209"/>
      <c r="AV469" s="209"/>
      <c r="AW469" s="209"/>
      <c r="AX469" s="209"/>
      <c r="AY469" s="209"/>
      <c r="AZ469" s="209"/>
      <c r="BA469" s="209"/>
      <c r="BB469" s="209"/>
      <c r="BC469" s="209"/>
      <c r="BD469" s="209"/>
      <c r="BE469" s="209"/>
      <c r="BF469" s="209"/>
      <c r="BG469" s="209"/>
      <c r="BH469" s="209"/>
    </row>
    <row r="470" spans="1:60" outlineLevel="1" x14ac:dyDescent="0.25">
      <c r="A470" s="241">
        <v>133</v>
      </c>
      <c r="B470" s="242" t="s">
        <v>498</v>
      </c>
      <c r="C470" s="255" t="s">
        <v>499</v>
      </c>
      <c r="D470" s="243" t="s">
        <v>133</v>
      </c>
      <c r="E470" s="244">
        <v>227.161</v>
      </c>
      <c r="F470" s="245"/>
      <c r="G470" s="246">
        <f>ROUND(E470*F470,2)</f>
        <v>0</v>
      </c>
      <c r="H470" s="229">
        <v>14.14</v>
      </c>
      <c r="I470" s="228">
        <f>ROUND(E470*H470,2)</f>
        <v>3212.06</v>
      </c>
      <c r="J470" s="229">
        <v>67.86</v>
      </c>
      <c r="K470" s="228">
        <f>ROUND(E470*J470,2)</f>
        <v>15415.15</v>
      </c>
      <c r="L470" s="228">
        <v>15</v>
      </c>
      <c r="M470" s="228">
        <f>G470*(1+L470/100)</f>
        <v>0</v>
      </c>
      <c r="N470" s="228">
        <v>2.7E-4</v>
      </c>
      <c r="O470" s="228">
        <f>ROUND(E470*N470,2)</f>
        <v>0.06</v>
      </c>
      <c r="P470" s="228">
        <v>0</v>
      </c>
      <c r="Q470" s="228">
        <f>ROUND(E470*P470,2)</f>
        <v>0</v>
      </c>
      <c r="R470" s="228"/>
      <c r="S470" s="228" t="s">
        <v>134</v>
      </c>
      <c r="T470" s="228" t="s">
        <v>135</v>
      </c>
      <c r="U470" s="228">
        <v>0.10191</v>
      </c>
      <c r="V470" s="228">
        <f>ROUND(E470*U470,2)</f>
        <v>23.15</v>
      </c>
      <c r="W470" s="228"/>
      <c r="X470" s="228" t="s">
        <v>136</v>
      </c>
      <c r="Y470" s="209"/>
      <c r="Z470" s="209"/>
      <c r="AA470" s="209"/>
      <c r="AB470" s="209"/>
      <c r="AC470" s="209"/>
      <c r="AD470" s="209"/>
      <c r="AE470" s="209"/>
      <c r="AF470" s="209"/>
      <c r="AG470" s="209" t="s">
        <v>137</v>
      </c>
      <c r="AH470" s="209"/>
      <c r="AI470" s="209"/>
      <c r="AJ470" s="209"/>
      <c r="AK470" s="209"/>
      <c r="AL470" s="209"/>
      <c r="AM470" s="209"/>
      <c r="AN470" s="209"/>
      <c r="AO470" s="209"/>
      <c r="AP470" s="209"/>
      <c r="AQ470" s="209"/>
      <c r="AR470" s="209"/>
      <c r="AS470" s="209"/>
      <c r="AT470" s="209"/>
      <c r="AU470" s="209"/>
      <c r="AV470" s="209"/>
      <c r="AW470" s="209"/>
      <c r="AX470" s="209"/>
      <c r="AY470" s="209"/>
      <c r="AZ470" s="209"/>
      <c r="BA470" s="209"/>
      <c r="BB470" s="209"/>
      <c r="BC470" s="209"/>
      <c r="BD470" s="209"/>
      <c r="BE470" s="209"/>
      <c r="BF470" s="209"/>
      <c r="BG470" s="209"/>
      <c r="BH470" s="209"/>
    </row>
    <row r="471" spans="1:60" outlineLevel="1" x14ac:dyDescent="0.25">
      <c r="A471" s="226"/>
      <c r="B471" s="227"/>
      <c r="C471" s="256" t="s">
        <v>500</v>
      </c>
      <c r="D471" s="230"/>
      <c r="E471" s="231">
        <v>60.1</v>
      </c>
      <c r="F471" s="228"/>
      <c r="G471" s="228"/>
      <c r="H471" s="228"/>
      <c r="I471" s="228"/>
      <c r="J471" s="228"/>
      <c r="K471" s="228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09"/>
      <c r="Z471" s="209"/>
      <c r="AA471" s="209"/>
      <c r="AB471" s="209"/>
      <c r="AC471" s="209"/>
      <c r="AD471" s="209"/>
      <c r="AE471" s="209"/>
      <c r="AF471" s="209"/>
      <c r="AG471" s="209" t="s">
        <v>139</v>
      </c>
      <c r="AH471" s="209">
        <v>0</v>
      </c>
      <c r="AI471" s="209"/>
      <c r="AJ471" s="209"/>
      <c r="AK471" s="209"/>
      <c r="AL471" s="209"/>
      <c r="AM471" s="209"/>
      <c r="AN471" s="209"/>
      <c r="AO471" s="209"/>
      <c r="AP471" s="209"/>
      <c r="AQ471" s="209"/>
      <c r="AR471" s="209"/>
      <c r="AS471" s="209"/>
      <c r="AT471" s="209"/>
      <c r="AU471" s="209"/>
      <c r="AV471" s="209"/>
      <c r="AW471" s="209"/>
      <c r="AX471" s="209"/>
      <c r="AY471" s="209"/>
      <c r="AZ471" s="209"/>
      <c r="BA471" s="209"/>
      <c r="BB471" s="209"/>
      <c r="BC471" s="209"/>
      <c r="BD471" s="209"/>
      <c r="BE471" s="209"/>
      <c r="BF471" s="209"/>
      <c r="BG471" s="209"/>
      <c r="BH471" s="209"/>
    </row>
    <row r="472" spans="1:60" outlineLevel="1" x14ac:dyDescent="0.25">
      <c r="A472" s="226"/>
      <c r="B472" s="227"/>
      <c r="C472" s="256" t="s">
        <v>501</v>
      </c>
      <c r="D472" s="230"/>
      <c r="E472" s="231">
        <v>167.06100000000001</v>
      </c>
      <c r="F472" s="228"/>
      <c r="G472" s="228"/>
      <c r="H472" s="228"/>
      <c r="I472" s="228"/>
      <c r="J472" s="228"/>
      <c r="K472" s="228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09"/>
      <c r="Z472" s="209"/>
      <c r="AA472" s="209"/>
      <c r="AB472" s="209"/>
      <c r="AC472" s="209"/>
      <c r="AD472" s="209"/>
      <c r="AE472" s="209"/>
      <c r="AF472" s="209"/>
      <c r="AG472" s="209" t="s">
        <v>139</v>
      </c>
      <c r="AH472" s="209">
        <v>0</v>
      </c>
      <c r="AI472" s="209"/>
      <c r="AJ472" s="209"/>
      <c r="AK472" s="209"/>
      <c r="AL472" s="209"/>
      <c r="AM472" s="209"/>
      <c r="AN472" s="209"/>
      <c r="AO472" s="209"/>
      <c r="AP472" s="209"/>
      <c r="AQ472" s="209"/>
      <c r="AR472" s="209"/>
      <c r="AS472" s="209"/>
      <c r="AT472" s="209"/>
      <c r="AU472" s="209"/>
      <c r="AV472" s="209"/>
      <c r="AW472" s="209"/>
      <c r="AX472" s="209"/>
      <c r="AY472" s="209"/>
      <c r="AZ472" s="209"/>
      <c r="BA472" s="209"/>
      <c r="BB472" s="209"/>
      <c r="BC472" s="209"/>
      <c r="BD472" s="209"/>
      <c r="BE472" s="209"/>
      <c r="BF472" s="209"/>
      <c r="BG472" s="209"/>
      <c r="BH472" s="209"/>
    </row>
    <row r="473" spans="1:60" outlineLevel="1" x14ac:dyDescent="0.25">
      <c r="A473" s="241">
        <v>134</v>
      </c>
      <c r="B473" s="242" t="s">
        <v>502</v>
      </c>
      <c r="C473" s="255" t="s">
        <v>503</v>
      </c>
      <c r="D473" s="243" t="s">
        <v>133</v>
      </c>
      <c r="E473" s="244">
        <v>227.161</v>
      </c>
      <c r="F473" s="245"/>
      <c r="G473" s="246">
        <f>ROUND(E473*F473,2)</f>
        <v>0</v>
      </c>
      <c r="H473" s="229">
        <v>0</v>
      </c>
      <c r="I473" s="228">
        <f>ROUND(E473*H473,2)</f>
        <v>0</v>
      </c>
      <c r="J473" s="229">
        <v>4</v>
      </c>
      <c r="K473" s="228">
        <f>ROUND(E473*J473,2)</f>
        <v>908.64</v>
      </c>
      <c r="L473" s="228">
        <v>15</v>
      </c>
      <c r="M473" s="228">
        <f>G473*(1+L473/100)</f>
        <v>0</v>
      </c>
      <c r="N473" s="228">
        <v>0</v>
      </c>
      <c r="O473" s="228">
        <f>ROUND(E473*N473,2)</f>
        <v>0</v>
      </c>
      <c r="P473" s="228">
        <v>0</v>
      </c>
      <c r="Q473" s="228">
        <f>ROUND(E473*P473,2)</f>
        <v>0</v>
      </c>
      <c r="R473" s="228"/>
      <c r="S473" s="228" t="s">
        <v>134</v>
      </c>
      <c r="T473" s="228" t="s">
        <v>135</v>
      </c>
      <c r="U473" s="228">
        <v>7.0000000000000001E-3</v>
      </c>
      <c r="V473" s="228">
        <f>ROUND(E473*U473,2)</f>
        <v>1.59</v>
      </c>
      <c r="W473" s="228"/>
      <c r="X473" s="228" t="s">
        <v>136</v>
      </c>
      <c r="Y473" s="209"/>
      <c r="Z473" s="209"/>
      <c r="AA473" s="209"/>
      <c r="AB473" s="209"/>
      <c r="AC473" s="209"/>
      <c r="AD473" s="209"/>
      <c r="AE473" s="209"/>
      <c r="AF473" s="209"/>
      <c r="AG473" s="209" t="s">
        <v>137</v>
      </c>
      <c r="AH473" s="209"/>
      <c r="AI473" s="209"/>
      <c r="AJ473" s="209"/>
      <c r="AK473" s="209"/>
      <c r="AL473" s="209"/>
      <c r="AM473" s="209"/>
      <c r="AN473" s="209"/>
      <c r="AO473" s="209"/>
      <c r="AP473" s="209"/>
      <c r="AQ473" s="209"/>
      <c r="AR473" s="209"/>
      <c r="AS473" s="209"/>
      <c r="AT473" s="209"/>
      <c r="AU473" s="209"/>
      <c r="AV473" s="209"/>
      <c r="AW473" s="209"/>
      <c r="AX473" s="209"/>
      <c r="AY473" s="209"/>
      <c r="AZ473" s="209"/>
      <c r="BA473" s="209"/>
      <c r="BB473" s="209"/>
      <c r="BC473" s="209"/>
      <c r="BD473" s="209"/>
      <c r="BE473" s="209"/>
      <c r="BF473" s="209"/>
      <c r="BG473" s="209"/>
      <c r="BH473" s="209"/>
    </row>
    <row r="474" spans="1:60" outlineLevel="1" x14ac:dyDescent="0.25">
      <c r="A474" s="226"/>
      <c r="B474" s="227"/>
      <c r="C474" s="256" t="s">
        <v>500</v>
      </c>
      <c r="D474" s="230"/>
      <c r="E474" s="231">
        <v>60.1</v>
      </c>
      <c r="F474" s="228"/>
      <c r="G474" s="228"/>
      <c r="H474" s="228"/>
      <c r="I474" s="228"/>
      <c r="J474" s="228"/>
      <c r="K474" s="228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09"/>
      <c r="Z474" s="209"/>
      <c r="AA474" s="209"/>
      <c r="AB474" s="209"/>
      <c r="AC474" s="209"/>
      <c r="AD474" s="209"/>
      <c r="AE474" s="209"/>
      <c r="AF474" s="209"/>
      <c r="AG474" s="209" t="s">
        <v>139</v>
      </c>
      <c r="AH474" s="209">
        <v>0</v>
      </c>
      <c r="AI474" s="209"/>
      <c r="AJ474" s="209"/>
      <c r="AK474" s="209"/>
      <c r="AL474" s="209"/>
      <c r="AM474" s="209"/>
      <c r="AN474" s="209"/>
      <c r="AO474" s="209"/>
      <c r="AP474" s="209"/>
      <c r="AQ474" s="209"/>
      <c r="AR474" s="209"/>
      <c r="AS474" s="209"/>
      <c r="AT474" s="209"/>
      <c r="AU474" s="209"/>
      <c r="AV474" s="209"/>
      <c r="AW474" s="209"/>
      <c r="AX474" s="209"/>
      <c r="AY474" s="209"/>
      <c r="AZ474" s="209"/>
      <c r="BA474" s="209"/>
      <c r="BB474" s="209"/>
      <c r="BC474" s="209"/>
      <c r="BD474" s="209"/>
      <c r="BE474" s="209"/>
      <c r="BF474" s="209"/>
      <c r="BG474" s="209"/>
      <c r="BH474" s="209"/>
    </row>
    <row r="475" spans="1:60" outlineLevel="1" x14ac:dyDescent="0.25">
      <c r="A475" s="226"/>
      <c r="B475" s="227"/>
      <c r="C475" s="256" t="s">
        <v>501</v>
      </c>
      <c r="D475" s="230"/>
      <c r="E475" s="231">
        <v>167.06100000000001</v>
      </c>
      <c r="F475" s="228"/>
      <c r="G475" s="228"/>
      <c r="H475" s="228"/>
      <c r="I475" s="228"/>
      <c r="J475" s="228"/>
      <c r="K475" s="228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09"/>
      <c r="Z475" s="209"/>
      <c r="AA475" s="209"/>
      <c r="AB475" s="209"/>
      <c r="AC475" s="209"/>
      <c r="AD475" s="209"/>
      <c r="AE475" s="209"/>
      <c r="AF475" s="209"/>
      <c r="AG475" s="209" t="s">
        <v>139</v>
      </c>
      <c r="AH475" s="209">
        <v>0</v>
      </c>
      <c r="AI475" s="209"/>
      <c r="AJ475" s="209"/>
      <c r="AK475" s="209"/>
      <c r="AL475" s="209"/>
      <c r="AM475" s="209"/>
      <c r="AN475" s="209"/>
      <c r="AO475" s="209"/>
      <c r="AP475" s="209"/>
      <c r="AQ475" s="209"/>
      <c r="AR475" s="209"/>
      <c r="AS475" s="209"/>
      <c r="AT475" s="209"/>
      <c r="AU475" s="209"/>
      <c r="AV475" s="209"/>
      <c r="AW475" s="209"/>
      <c r="AX475" s="209"/>
      <c r="AY475" s="209"/>
      <c r="AZ475" s="209"/>
      <c r="BA475" s="209"/>
      <c r="BB475" s="209"/>
      <c r="BC475" s="209"/>
      <c r="BD475" s="209"/>
      <c r="BE475" s="209"/>
      <c r="BF475" s="209"/>
      <c r="BG475" s="209"/>
      <c r="BH475" s="209"/>
    </row>
    <row r="476" spans="1:60" outlineLevel="1" x14ac:dyDescent="0.25">
      <c r="A476" s="241">
        <v>135</v>
      </c>
      <c r="B476" s="242" t="s">
        <v>504</v>
      </c>
      <c r="C476" s="255" t="s">
        <v>505</v>
      </c>
      <c r="D476" s="243" t="s">
        <v>133</v>
      </c>
      <c r="E476" s="244">
        <v>60.1</v>
      </c>
      <c r="F476" s="245"/>
      <c r="G476" s="246">
        <f>ROUND(E476*F476,2)</f>
        <v>0</v>
      </c>
      <c r="H476" s="229">
        <v>10.98</v>
      </c>
      <c r="I476" s="228">
        <f>ROUND(E476*H476,2)</f>
        <v>659.9</v>
      </c>
      <c r="J476" s="229">
        <v>7.92</v>
      </c>
      <c r="K476" s="228">
        <f>ROUND(E476*J476,2)</f>
        <v>475.99</v>
      </c>
      <c r="L476" s="228">
        <v>15</v>
      </c>
      <c r="M476" s="228">
        <f>G476*(1+L476/100)</f>
        <v>0</v>
      </c>
      <c r="N476" s="228">
        <v>3.5E-4</v>
      </c>
      <c r="O476" s="228">
        <f>ROUND(E476*N476,2)</f>
        <v>0.02</v>
      </c>
      <c r="P476" s="228">
        <v>0</v>
      </c>
      <c r="Q476" s="228">
        <f>ROUND(E476*P476,2)</f>
        <v>0</v>
      </c>
      <c r="R476" s="228"/>
      <c r="S476" s="228" t="s">
        <v>134</v>
      </c>
      <c r="T476" s="228" t="s">
        <v>135</v>
      </c>
      <c r="U476" s="228">
        <v>1.35E-2</v>
      </c>
      <c r="V476" s="228">
        <f>ROUND(E476*U476,2)</f>
        <v>0.81</v>
      </c>
      <c r="W476" s="228"/>
      <c r="X476" s="228" t="s">
        <v>136</v>
      </c>
      <c r="Y476" s="209"/>
      <c r="Z476" s="209"/>
      <c r="AA476" s="209"/>
      <c r="AB476" s="209"/>
      <c r="AC476" s="209"/>
      <c r="AD476" s="209"/>
      <c r="AE476" s="209"/>
      <c r="AF476" s="209"/>
      <c r="AG476" s="209" t="s">
        <v>137</v>
      </c>
      <c r="AH476" s="209"/>
      <c r="AI476" s="209"/>
      <c r="AJ476" s="209"/>
      <c r="AK476" s="209"/>
      <c r="AL476" s="209"/>
      <c r="AM476" s="209"/>
      <c r="AN476" s="209"/>
      <c r="AO476" s="209"/>
      <c r="AP476" s="209"/>
      <c r="AQ476" s="209"/>
      <c r="AR476" s="209"/>
      <c r="AS476" s="209"/>
      <c r="AT476" s="209"/>
      <c r="AU476" s="209"/>
      <c r="AV476" s="209"/>
      <c r="AW476" s="209"/>
      <c r="AX476" s="209"/>
      <c r="AY476" s="209"/>
      <c r="AZ476" s="209"/>
      <c r="BA476" s="209"/>
      <c r="BB476" s="209"/>
      <c r="BC476" s="209"/>
      <c r="BD476" s="209"/>
      <c r="BE476" s="209"/>
      <c r="BF476" s="209"/>
      <c r="BG476" s="209"/>
      <c r="BH476" s="209"/>
    </row>
    <row r="477" spans="1:60" outlineLevel="1" x14ac:dyDescent="0.25">
      <c r="A477" s="226"/>
      <c r="B477" s="227"/>
      <c r="C477" s="256" t="s">
        <v>164</v>
      </c>
      <c r="D477" s="230"/>
      <c r="E477" s="231">
        <v>3.7</v>
      </c>
      <c r="F477" s="228"/>
      <c r="G477" s="228"/>
      <c r="H477" s="228"/>
      <c r="I477" s="228"/>
      <c r="J477" s="228"/>
      <c r="K477" s="228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09"/>
      <c r="Z477" s="209"/>
      <c r="AA477" s="209"/>
      <c r="AB477" s="209"/>
      <c r="AC477" s="209"/>
      <c r="AD477" s="209"/>
      <c r="AE477" s="209"/>
      <c r="AF477" s="209"/>
      <c r="AG477" s="209" t="s">
        <v>139</v>
      </c>
      <c r="AH477" s="209">
        <v>0</v>
      </c>
      <c r="AI477" s="209"/>
      <c r="AJ477" s="209"/>
      <c r="AK477" s="209"/>
      <c r="AL477" s="209"/>
      <c r="AM477" s="209"/>
      <c r="AN477" s="209"/>
      <c r="AO477" s="209"/>
      <c r="AP477" s="209"/>
      <c r="AQ477" s="209"/>
      <c r="AR477" s="209"/>
      <c r="AS477" s="209"/>
      <c r="AT477" s="209"/>
      <c r="AU477" s="209"/>
      <c r="AV477" s="209"/>
      <c r="AW477" s="209"/>
      <c r="AX477" s="209"/>
      <c r="AY477" s="209"/>
      <c r="AZ477" s="209"/>
      <c r="BA477" s="209"/>
      <c r="BB477" s="209"/>
      <c r="BC477" s="209"/>
      <c r="BD477" s="209"/>
      <c r="BE477" s="209"/>
      <c r="BF477" s="209"/>
      <c r="BG477" s="209"/>
      <c r="BH477" s="209"/>
    </row>
    <row r="478" spans="1:60" outlineLevel="1" x14ac:dyDescent="0.25">
      <c r="A478" s="226"/>
      <c r="B478" s="227"/>
      <c r="C478" s="256" t="s">
        <v>165</v>
      </c>
      <c r="D478" s="230"/>
      <c r="E478" s="231">
        <v>1.36</v>
      </c>
      <c r="F478" s="228"/>
      <c r="G478" s="228"/>
      <c r="H478" s="228"/>
      <c r="I478" s="228"/>
      <c r="J478" s="228"/>
      <c r="K478" s="228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09"/>
      <c r="Z478" s="209"/>
      <c r="AA478" s="209"/>
      <c r="AB478" s="209"/>
      <c r="AC478" s="209"/>
      <c r="AD478" s="209"/>
      <c r="AE478" s="209"/>
      <c r="AF478" s="209"/>
      <c r="AG478" s="209" t="s">
        <v>139</v>
      </c>
      <c r="AH478" s="209">
        <v>0</v>
      </c>
      <c r="AI478" s="209"/>
      <c r="AJ478" s="209"/>
      <c r="AK478" s="209"/>
      <c r="AL478" s="209"/>
      <c r="AM478" s="209"/>
      <c r="AN478" s="209"/>
      <c r="AO478" s="209"/>
      <c r="AP478" s="209"/>
      <c r="AQ478" s="209"/>
      <c r="AR478" s="209"/>
      <c r="AS478" s="209"/>
      <c r="AT478" s="209"/>
      <c r="AU478" s="209"/>
      <c r="AV478" s="209"/>
      <c r="AW478" s="209"/>
      <c r="AX478" s="209"/>
      <c r="AY478" s="209"/>
      <c r="AZ478" s="209"/>
      <c r="BA478" s="209"/>
      <c r="BB478" s="209"/>
      <c r="BC478" s="209"/>
      <c r="BD478" s="209"/>
      <c r="BE478" s="209"/>
      <c r="BF478" s="209"/>
      <c r="BG478" s="209"/>
      <c r="BH478" s="209"/>
    </row>
    <row r="479" spans="1:60" outlineLevel="1" x14ac:dyDescent="0.25">
      <c r="A479" s="226"/>
      <c r="B479" s="227"/>
      <c r="C479" s="256" t="s">
        <v>166</v>
      </c>
      <c r="D479" s="230"/>
      <c r="E479" s="231">
        <v>3.16</v>
      </c>
      <c r="F479" s="228"/>
      <c r="G479" s="228"/>
      <c r="H479" s="228"/>
      <c r="I479" s="228"/>
      <c r="J479" s="228"/>
      <c r="K479" s="228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09"/>
      <c r="Z479" s="209"/>
      <c r="AA479" s="209"/>
      <c r="AB479" s="209"/>
      <c r="AC479" s="209"/>
      <c r="AD479" s="209"/>
      <c r="AE479" s="209"/>
      <c r="AF479" s="209"/>
      <c r="AG479" s="209" t="s">
        <v>139</v>
      </c>
      <c r="AH479" s="209">
        <v>0</v>
      </c>
      <c r="AI479" s="209"/>
      <c r="AJ479" s="209"/>
      <c r="AK479" s="209"/>
      <c r="AL479" s="209"/>
      <c r="AM479" s="209"/>
      <c r="AN479" s="209"/>
      <c r="AO479" s="209"/>
      <c r="AP479" s="209"/>
      <c r="AQ479" s="209"/>
      <c r="AR479" s="209"/>
      <c r="AS479" s="209"/>
      <c r="AT479" s="209"/>
      <c r="AU479" s="209"/>
      <c r="AV479" s="209"/>
      <c r="AW479" s="209"/>
      <c r="AX479" s="209"/>
      <c r="AY479" s="209"/>
      <c r="AZ479" s="209"/>
      <c r="BA479" s="209"/>
      <c r="BB479" s="209"/>
      <c r="BC479" s="209"/>
      <c r="BD479" s="209"/>
      <c r="BE479" s="209"/>
      <c r="BF479" s="209"/>
      <c r="BG479" s="209"/>
      <c r="BH479" s="209"/>
    </row>
    <row r="480" spans="1:60" outlineLevel="1" x14ac:dyDescent="0.25">
      <c r="A480" s="226"/>
      <c r="B480" s="227"/>
      <c r="C480" s="256" t="s">
        <v>167</v>
      </c>
      <c r="D480" s="230"/>
      <c r="E480" s="231">
        <v>14.78</v>
      </c>
      <c r="F480" s="228"/>
      <c r="G480" s="228"/>
      <c r="H480" s="228"/>
      <c r="I480" s="228"/>
      <c r="J480" s="228"/>
      <c r="K480" s="228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09"/>
      <c r="Z480" s="209"/>
      <c r="AA480" s="209"/>
      <c r="AB480" s="209"/>
      <c r="AC480" s="209"/>
      <c r="AD480" s="209"/>
      <c r="AE480" s="209"/>
      <c r="AF480" s="209"/>
      <c r="AG480" s="209" t="s">
        <v>139</v>
      </c>
      <c r="AH480" s="209">
        <v>0</v>
      </c>
      <c r="AI480" s="209"/>
      <c r="AJ480" s="209"/>
      <c r="AK480" s="209"/>
      <c r="AL480" s="209"/>
      <c r="AM480" s="209"/>
      <c r="AN480" s="209"/>
      <c r="AO480" s="209"/>
      <c r="AP480" s="209"/>
      <c r="AQ480" s="209"/>
      <c r="AR480" s="209"/>
      <c r="AS480" s="209"/>
      <c r="AT480" s="209"/>
      <c r="AU480" s="209"/>
      <c r="AV480" s="209"/>
      <c r="AW480" s="209"/>
      <c r="AX480" s="209"/>
      <c r="AY480" s="209"/>
      <c r="AZ480" s="209"/>
      <c r="BA480" s="209"/>
      <c r="BB480" s="209"/>
      <c r="BC480" s="209"/>
      <c r="BD480" s="209"/>
      <c r="BE480" s="209"/>
      <c r="BF480" s="209"/>
      <c r="BG480" s="209"/>
      <c r="BH480" s="209"/>
    </row>
    <row r="481" spans="1:60" outlineLevel="1" x14ac:dyDescent="0.25">
      <c r="A481" s="226"/>
      <c r="B481" s="227"/>
      <c r="C481" s="256" t="s">
        <v>168</v>
      </c>
      <c r="D481" s="230"/>
      <c r="E481" s="231">
        <v>3.88</v>
      </c>
      <c r="F481" s="228"/>
      <c r="G481" s="228"/>
      <c r="H481" s="228"/>
      <c r="I481" s="228"/>
      <c r="J481" s="228"/>
      <c r="K481" s="228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09"/>
      <c r="Z481" s="209"/>
      <c r="AA481" s="209"/>
      <c r="AB481" s="209"/>
      <c r="AC481" s="209"/>
      <c r="AD481" s="209"/>
      <c r="AE481" s="209"/>
      <c r="AF481" s="209"/>
      <c r="AG481" s="209" t="s">
        <v>139</v>
      </c>
      <c r="AH481" s="209">
        <v>0</v>
      </c>
      <c r="AI481" s="209"/>
      <c r="AJ481" s="209"/>
      <c r="AK481" s="209"/>
      <c r="AL481" s="209"/>
      <c r="AM481" s="209"/>
      <c r="AN481" s="209"/>
      <c r="AO481" s="209"/>
      <c r="AP481" s="209"/>
      <c r="AQ481" s="209"/>
      <c r="AR481" s="209"/>
      <c r="AS481" s="209"/>
      <c r="AT481" s="209"/>
      <c r="AU481" s="209"/>
      <c r="AV481" s="209"/>
      <c r="AW481" s="209"/>
      <c r="AX481" s="209"/>
      <c r="AY481" s="209"/>
      <c r="AZ481" s="209"/>
      <c r="BA481" s="209"/>
      <c r="BB481" s="209"/>
      <c r="BC481" s="209"/>
      <c r="BD481" s="209"/>
      <c r="BE481" s="209"/>
      <c r="BF481" s="209"/>
      <c r="BG481" s="209"/>
      <c r="BH481" s="209"/>
    </row>
    <row r="482" spans="1:60" outlineLevel="1" x14ac:dyDescent="0.25">
      <c r="A482" s="226"/>
      <c r="B482" s="227"/>
      <c r="C482" s="256" t="s">
        <v>169</v>
      </c>
      <c r="D482" s="230"/>
      <c r="E482" s="231">
        <v>20.62</v>
      </c>
      <c r="F482" s="228"/>
      <c r="G482" s="228"/>
      <c r="H482" s="228"/>
      <c r="I482" s="228"/>
      <c r="J482" s="228"/>
      <c r="K482" s="228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09"/>
      <c r="Z482" s="209"/>
      <c r="AA482" s="209"/>
      <c r="AB482" s="209"/>
      <c r="AC482" s="209"/>
      <c r="AD482" s="209"/>
      <c r="AE482" s="209"/>
      <c r="AF482" s="209"/>
      <c r="AG482" s="209" t="s">
        <v>139</v>
      </c>
      <c r="AH482" s="209">
        <v>0</v>
      </c>
      <c r="AI482" s="209"/>
      <c r="AJ482" s="209"/>
      <c r="AK482" s="209"/>
      <c r="AL482" s="209"/>
      <c r="AM482" s="209"/>
      <c r="AN482" s="209"/>
      <c r="AO482" s="209"/>
      <c r="AP482" s="209"/>
      <c r="AQ482" s="209"/>
      <c r="AR482" s="209"/>
      <c r="AS482" s="209"/>
      <c r="AT482" s="209"/>
      <c r="AU482" s="209"/>
      <c r="AV482" s="209"/>
      <c r="AW482" s="209"/>
      <c r="AX482" s="209"/>
      <c r="AY482" s="209"/>
      <c r="AZ482" s="209"/>
      <c r="BA482" s="209"/>
      <c r="BB482" s="209"/>
      <c r="BC482" s="209"/>
      <c r="BD482" s="209"/>
      <c r="BE482" s="209"/>
      <c r="BF482" s="209"/>
      <c r="BG482" s="209"/>
      <c r="BH482" s="209"/>
    </row>
    <row r="483" spans="1:60" outlineLevel="1" x14ac:dyDescent="0.25">
      <c r="A483" s="226"/>
      <c r="B483" s="227"/>
      <c r="C483" s="256" t="s">
        <v>170</v>
      </c>
      <c r="D483" s="230"/>
      <c r="E483" s="231">
        <v>12.6</v>
      </c>
      <c r="F483" s="228"/>
      <c r="G483" s="228"/>
      <c r="H483" s="228"/>
      <c r="I483" s="228"/>
      <c r="J483" s="228"/>
      <c r="K483" s="228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09"/>
      <c r="Z483" s="209"/>
      <c r="AA483" s="209"/>
      <c r="AB483" s="209"/>
      <c r="AC483" s="209"/>
      <c r="AD483" s="209"/>
      <c r="AE483" s="209"/>
      <c r="AF483" s="209"/>
      <c r="AG483" s="209" t="s">
        <v>139</v>
      </c>
      <c r="AH483" s="209">
        <v>0</v>
      </c>
      <c r="AI483" s="209"/>
      <c r="AJ483" s="209"/>
      <c r="AK483" s="209"/>
      <c r="AL483" s="209"/>
      <c r="AM483" s="209"/>
      <c r="AN483" s="209"/>
      <c r="AO483" s="209"/>
      <c r="AP483" s="209"/>
      <c r="AQ483" s="209"/>
      <c r="AR483" s="209"/>
      <c r="AS483" s="209"/>
      <c r="AT483" s="209"/>
      <c r="AU483" s="209"/>
      <c r="AV483" s="209"/>
      <c r="AW483" s="209"/>
      <c r="AX483" s="209"/>
      <c r="AY483" s="209"/>
      <c r="AZ483" s="209"/>
      <c r="BA483" s="209"/>
      <c r="BB483" s="209"/>
      <c r="BC483" s="209"/>
      <c r="BD483" s="209"/>
      <c r="BE483" s="209"/>
      <c r="BF483" s="209"/>
      <c r="BG483" s="209"/>
      <c r="BH483" s="209"/>
    </row>
    <row r="484" spans="1:60" outlineLevel="1" x14ac:dyDescent="0.25">
      <c r="A484" s="247">
        <v>136</v>
      </c>
      <c r="B484" s="248" t="s">
        <v>506</v>
      </c>
      <c r="C484" s="257" t="s">
        <v>507</v>
      </c>
      <c r="D484" s="249" t="s">
        <v>212</v>
      </c>
      <c r="E484" s="250">
        <v>30</v>
      </c>
      <c r="F484" s="251"/>
      <c r="G484" s="252">
        <f>ROUND(E484*F484,2)</f>
        <v>0</v>
      </c>
      <c r="H484" s="229">
        <v>0</v>
      </c>
      <c r="I484" s="228">
        <f>ROUND(E484*H484,2)</f>
        <v>0</v>
      </c>
      <c r="J484" s="229">
        <v>24.7</v>
      </c>
      <c r="K484" s="228">
        <f>ROUND(E484*J484,2)</f>
        <v>741</v>
      </c>
      <c r="L484" s="228">
        <v>15</v>
      </c>
      <c r="M484" s="228">
        <f>G484*(1+L484/100)</f>
        <v>0</v>
      </c>
      <c r="N484" s="228">
        <v>1.0000000000000001E-5</v>
      </c>
      <c r="O484" s="228">
        <f>ROUND(E484*N484,2)</f>
        <v>0</v>
      </c>
      <c r="P484" s="228">
        <v>0</v>
      </c>
      <c r="Q484" s="228">
        <f>ROUND(E484*P484,2)</f>
        <v>0</v>
      </c>
      <c r="R484" s="228"/>
      <c r="S484" s="228" t="s">
        <v>204</v>
      </c>
      <c r="T484" s="228" t="s">
        <v>135</v>
      </c>
      <c r="U484" s="228">
        <v>0.05</v>
      </c>
      <c r="V484" s="228">
        <f>ROUND(E484*U484,2)</f>
        <v>1.5</v>
      </c>
      <c r="W484" s="228"/>
      <c r="X484" s="228" t="s">
        <v>136</v>
      </c>
      <c r="Y484" s="209"/>
      <c r="Z484" s="209"/>
      <c r="AA484" s="209"/>
      <c r="AB484" s="209"/>
      <c r="AC484" s="209"/>
      <c r="AD484" s="209"/>
      <c r="AE484" s="209"/>
      <c r="AF484" s="209"/>
      <c r="AG484" s="209" t="s">
        <v>137</v>
      </c>
      <c r="AH484" s="209"/>
      <c r="AI484" s="209"/>
      <c r="AJ484" s="209"/>
      <c r="AK484" s="209"/>
      <c r="AL484" s="209"/>
      <c r="AM484" s="209"/>
      <c r="AN484" s="209"/>
      <c r="AO484" s="209"/>
      <c r="AP484" s="209"/>
      <c r="AQ484" s="209"/>
      <c r="AR484" s="209"/>
      <c r="AS484" s="209"/>
      <c r="AT484" s="209"/>
      <c r="AU484" s="209"/>
      <c r="AV484" s="209"/>
      <c r="AW484" s="209"/>
      <c r="AX484" s="209"/>
      <c r="AY484" s="209"/>
      <c r="AZ484" s="209"/>
      <c r="BA484" s="209"/>
      <c r="BB484" s="209"/>
      <c r="BC484" s="209"/>
      <c r="BD484" s="209"/>
      <c r="BE484" s="209"/>
      <c r="BF484" s="209"/>
      <c r="BG484" s="209"/>
      <c r="BH484" s="209"/>
    </row>
    <row r="485" spans="1:60" x14ac:dyDescent="0.25">
      <c r="A485" s="235" t="s">
        <v>129</v>
      </c>
      <c r="B485" s="236" t="s">
        <v>95</v>
      </c>
      <c r="C485" s="254" t="s">
        <v>96</v>
      </c>
      <c r="D485" s="237"/>
      <c r="E485" s="238"/>
      <c r="F485" s="239"/>
      <c r="G485" s="240">
        <f>SUMIF(AG486:AG524,"&lt;&gt;NOR",G486:G524)</f>
        <v>0</v>
      </c>
      <c r="H485" s="234"/>
      <c r="I485" s="234">
        <f>SUM(I486:I524)</f>
        <v>29141.899999999998</v>
      </c>
      <c r="J485" s="234"/>
      <c r="K485" s="234">
        <f>SUM(K486:K524)</f>
        <v>30446.1</v>
      </c>
      <c r="L485" s="234"/>
      <c r="M485" s="234">
        <f>SUM(M486:M524)</f>
        <v>0</v>
      </c>
      <c r="N485" s="234"/>
      <c r="O485" s="234">
        <f>SUM(O486:O524)</f>
        <v>25.1</v>
      </c>
      <c r="P485" s="234"/>
      <c r="Q485" s="234">
        <f>SUM(Q486:Q524)</f>
        <v>0</v>
      </c>
      <c r="R485" s="234"/>
      <c r="S485" s="234"/>
      <c r="T485" s="234"/>
      <c r="U485" s="234"/>
      <c r="V485" s="234">
        <f>SUM(V486:V524)</f>
        <v>40.26</v>
      </c>
      <c r="W485" s="234"/>
      <c r="X485" s="234"/>
      <c r="AG485" t="s">
        <v>130</v>
      </c>
    </row>
    <row r="486" spans="1:60" outlineLevel="1" x14ac:dyDescent="0.25">
      <c r="A486" s="247">
        <v>137</v>
      </c>
      <c r="B486" s="248" t="s">
        <v>508</v>
      </c>
      <c r="C486" s="257" t="s">
        <v>509</v>
      </c>
      <c r="D486" s="249" t="s">
        <v>207</v>
      </c>
      <c r="E486" s="250">
        <v>6</v>
      </c>
      <c r="F486" s="251"/>
      <c r="G486" s="252">
        <f>ROUND(E486*F486,2)</f>
        <v>0</v>
      </c>
      <c r="H486" s="229">
        <v>0</v>
      </c>
      <c r="I486" s="228">
        <f>ROUND(E486*H486,2)</f>
        <v>0</v>
      </c>
      <c r="J486" s="229">
        <v>24.9</v>
      </c>
      <c r="K486" s="228">
        <f>ROUND(E486*J486,2)</f>
        <v>149.4</v>
      </c>
      <c r="L486" s="228">
        <v>15</v>
      </c>
      <c r="M486" s="228">
        <f>G486*(1+L486/100)</f>
        <v>0</v>
      </c>
      <c r="N486" s="228">
        <v>0</v>
      </c>
      <c r="O486" s="228">
        <f>ROUND(E486*N486,2)</f>
        <v>0</v>
      </c>
      <c r="P486" s="228">
        <v>0</v>
      </c>
      <c r="Q486" s="228">
        <f>ROUND(E486*P486,2)</f>
        <v>0</v>
      </c>
      <c r="R486" s="228"/>
      <c r="S486" s="228" t="s">
        <v>134</v>
      </c>
      <c r="T486" s="228" t="s">
        <v>135</v>
      </c>
      <c r="U486" s="228">
        <v>5.0500000000000003E-2</v>
      </c>
      <c r="V486" s="228">
        <f>ROUND(E486*U486,2)</f>
        <v>0.3</v>
      </c>
      <c r="W486" s="228"/>
      <c r="X486" s="228" t="s">
        <v>136</v>
      </c>
      <c r="Y486" s="209"/>
      <c r="Z486" s="209"/>
      <c r="AA486" s="209"/>
      <c r="AB486" s="209"/>
      <c r="AC486" s="209"/>
      <c r="AD486" s="209"/>
      <c r="AE486" s="209"/>
      <c r="AF486" s="209"/>
      <c r="AG486" s="209" t="s">
        <v>137</v>
      </c>
      <c r="AH486" s="209"/>
      <c r="AI486" s="209"/>
      <c r="AJ486" s="209"/>
      <c r="AK486" s="209"/>
      <c r="AL486" s="209"/>
      <c r="AM486" s="209"/>
      <c r="AN486" s="209"/>
      <c r="AO486" s="209"/>
      <c r="AP486" s="209"/>
      <c r="AQ486" s="209"/>
      <c r="AR486" s="209"/>
      <c r="AS486" s="209"/>
      <c r="AT486" s="209"/>
      <c r="AU486" s="209"/>
      <c r="AV486" s="209"/>
      <c r="AW486" s="209"/>
      <c r="AX486" s="209"/>
      <c r="AY486" s="209"/>
      <c r="AZ486" s="209"/>
      <c r="BA486" s="209"/>
      <c r="BB486" s="209"/>
      <c r="BC486" s="209"/>
      <c r="BD486" s="209"/>
      <c r="BE486" s="209"/>
      <c r="BF486" s="209"/>
      <c r="BG486" s="209"/>
      <c r="BH486" s="209"/>
    </row>
    <row r="487" spans="1:60" outlineLevel="1" x14ac:dyDescent="0.25">
      <c r="A487" s="247">
        <v>138</v>
      </c>
      <c r="B487" s="248" t="s">
        <v>510</v>
      </c>
      <c r="C487" s="257" t="s">
        <v>511</v>
      </c>
      <c r="D487" s="249" t="s">
        <v>207</v>
      </c>
      <c r="E487" s="250">
        <v>1</v>
      </c>
      <c r="F487" s="251"/>
      <c r="G487" s="252">
        <f>ROUND(E487*F487,2)</f>
        <v>0</v>
      </c>
      <c r="H487" s="229">
        <v>0</v>
      </c>
      <c r="I487" s="228">
        <f>ROUND(E487*H487,2)</f>
        <v>0</v>
      </c>
      <c r="J487" s="229">
        <v>29.6</v>
      </c>
      <c r="K487" s="228">
        <f>ROUND(E487*J487,2)</f>
        <v>29.6</v>
      </c>
      <c r="L487" s="228">
        <v>15</v>
      </c>
      <c r="M487" s="228">
        <f>G487*(1+L487/100)</f>
        <v>0</v>
      </c>
      <c r="N487" s="228">
        <v>0</v>
      </c>
      <c r="O487" s="228">
        <f>ROUND(E487*N487,2)</f>
        <v>0</v>
      </c>
      <c r="P487" s="228">
        <v>0</v>
      </c>
      <c r="Q487" s="228">
        <f>ROUND(E487*P487,2)</f>
        <v>0</v>
      </c>
      <c r="R487" s="228"/>
      <c r="S487" s="228" t="s">
        <v>134</v>
      </c>
      <c r="T487" s="228" t="s">
        <v>135</v>
      </c>
      <c r="U487" s="228">
        <v>0.06</v>
      </c>
      <c r="V487" s="228">
        <f>ROUND(E487*U487,2)</f>
        <v>0.06</v>
      </c>
      <c r="W487" s="228"/>
      <c r="X487" s="228" t="s">
        <v>136</v>
      </c>
      <c r="Y487" s="209"/>
      <c r="Z487" s="209"/>
      <c r="AA487" s="209"/>
      <c r="AB487" s="209"/>
      <c r="AC487" s="209"/>
      <c r="AD487" s="209"/>
      <c r="AE487" s="209"/>
      <c r="AF487" s="209"/>
      <c r="AG487" s="209" t="s">
        <v>137</v>
      </c>
      <c r="AH487" s="209"/>
      <c r="AI487" s="209"/>
      <c r="AJ487" s="209"/>
      <c r="AK487" s="209"/>
      <c r="AL487" s="209"/>
      <c r="AM487" s="209"/>
      <c r="AN487" s="209"/>
      <c r="AO487" s="209"/>
      <c r="AP487" s="209"/>
      <c r="AQ487" s="209"/>
      <c r="AR487" s="209"/>
      <c r="AS487" s="209"/>
      <c r="AT487" s="209"/>
      <c r="AU487" s="209"/>
      <c r="AV487" s="209"/>
      <c r="AW487" s="209"/>
      <c r="AX487" s="209"/>
      <c r="AY487" s="209"/>
      <c r="AZ487" s="209"/>
      <c r="BA487" s="209"/>
      <c r="BB487" s="209"/>
      <c r="BC487" s="209"/>
      <c r="BD487" s="209"/>
      <c r="BE487" s="209"/>
      <c r="BF487" s="209"/>
      <c r="BG487" s="209"/>
      <c r="BH487" s="209"/>
    </row>
    <row r="488" spans="1:60" outlineLevel="1" x14ac:dyDescent="0.25">
      <c r="A488" s="247">
        <v>139</v>
      </c>
      <c r="B488" s="248" t="s">
        <v>512</v>
      </c>
      <c r="C488" s="257" t="s">
        <v>513</v>
      </c>
      <c r="D488" s="249" t="s">
        <v>207</v>
      </c>
      <c r="E488" s="250">
        <v>10</v>
      </c>
      <c r="F488" s="251"/>
      <c r="G488" s="252">
        <f>ROUND(E488*F488,2)</f>
        <v>0</v>
      </c>
      <c r="H488" s="229">
        <v>0</v>
      </c>
      <c r="I488" s="228">
        <f>ROUND(E488*H488,2)</f>
        <v>0</v>
      </c>
      <c r="J488" s="229">
        <v>151</v>
      </c>
      <c r="K488" s="228">
        <f>ROUND(E488*J488,2)</f>
        <v>1510</v>
      </c>
      <c r="L488" s="228">
        <v>15</v>
      </c>
      <c r="M488" s="228">
        <f>G488*(1+L488/100)</f>
        <v>0</v>
      </c>
      <c r="N488" s="228">
        <v>0</v>
      </c>
      <c r="O488" s="228">
        <f>ROUND(E488*N488,2)</f>
        <v>0</v>
      </c>
      <c r="P488" s="228">
        <v>0</v>
      </c>
      <c r="Q488" s="228">
        <f>ROUND(E488*P488,2)</f>
        <v>0</v>
      </c>
      <c r="R488" s="228"/>
      <c r="S488" s="228" t="s">
        <v>134</v>
      </c>
      <c r="T488" s="228" t="s">
        <v>135</v>
      </c>
      <c r="U488" s="228">
        <v>0.30567</v>
      </c>
      <c r="V488" s="228">
        <f>ROUND(E488*U488,2)</f>
        <v>3.06</v>
      </c>
      <c r="W488" s="228"/>
      <c r="X488" s="228" t="s">
        <v>136</v>
      </c>
      <c r="Y488" s="209"/>
      <c r="Z488" s="209"/>
      <c r="AA488" s="209"/>
      <c r="AB488" s="209"/>
      <c r="AC488" s="209"/>
      <c r="AD488" s="209"/>
      <c r="AE488" s="209"/>
      <c r="AF488" s="209"/>
      <c r="AG488" s="209" t="s">
        <v>137</v>
      </c>
      <c r="AH488" s="209"/>
      <c r="AI488" s="209"/>
      <c r="AJ488" s="209"/>
      <c r="AK488" s="209"/>
      <c r="AL488" s="209"/>
      <c r="AM488" s="209"/>
      <c r="AN488" s="209"/>
      <c r="AO488" s="209"/>
      <c r="AP488" s="209"/>
      <c r="AQ488" s="209"/>
      <c r="AR488" s="209"/>
      <c r="AS488" s="209"/>
      <c r="AT488" s="209"/>
      <c r="AU488" s="209"/>
      <c r="AV488" s="209"/>
      <c r="AW488" s="209"/>
      <c r="AX488" s="209"/>
      <c r="AY488" s="209"/>
      <c r="AZ488" s="209"/>
      <c r="BA488" s="209"/>
      <c r="BB488" s="209"/>
      <c r="BC488" s="209"/>
      <c r="BD488" s="209"/>
      <c r="BE488" s="209"/>
      <c r="BF488" s="209"/>
      <c r="BG488" s="209"/>
      <c r="BH488" s="209"/>
    </row>
    <row r="489" spans="1:60" ht="20.399999999999999" outlineLevel="1" x14ac:dyDescent="0.25">
      <c r="A489" s="247">
        <v>140</v>
      </c>
      <c r="B489" s="248" t="s">
        <v>514</v>
      </c>
      <c r="C489" s="257" t="s">
        <v>515</v>
      </c>
      <c r="D489" s="249" t="s">
        <v>207</v>
      </c>
      <c r="E489" s="250">
        <v>18</v>
      </c>
      <c r="F489" s="251"/>
      <c r="G489" s="252">
        <f>ROUND(E489*F489,2)</f>
        <v>0</v>
      </c>
      <c r="H489" s="229">
        <v>241.05</v>
      </c>
      <c r="I489" s="228">
        <f>ROUND(E489*H489,2)</f>
        <v>4338.8999999999996</v>
      </c>
      <c r="J489" s="229">
        <v>142.44999999999999</v>
      </c>
      <c r="K489" s="228">
        <f>ROUND(E489*J489,2)</f>
        <v>2564.1</v>
      </c>
      <c r="L489" s="228">
        <v>15</v>
      </c>
      <c r="M489" s="228">
        <f>G489*(1+L489/100)</f>
        <v>0</v>
      </c>
      <c r="N489" s="228">
        <v>1E-4</v>
      </c>
      <c r="O489" s="228">
        <f>ROUND(E489*N489,2)</f>
        <v>0</v>
      </c>
      <c r="P489" s="228">
        <v>0</v>
      </c>
      <c r="Q489" s="228">
        <f>ROUND(E489*P489,2)</f>
        <v>0</v>
      </c>
      <c r="R489" s="228"/>
      <c r="S489" s="228" t="s">
        <v>134</v>
      </c>
      <c r="T489" s="228" t="s">
        <v>135</v>
      </c>
      <c r="U489" s="228">
        <v>0.249</v>
      </c>
      <c r="V489" s="228">
        <f>ROUND(E489*U489,2)</f>
        <v>4.4800000000000004</v>
      </c>
      <c r="W489" s="228"/>
      <c r="X489" s="228" t="s">
        <v>136</v>
      </c>
      <c r="Y489" s="209"/>
      <c r="Z489" s="209"/>
      <c r="AA489" s="209"/>
      <c r="AB489" s="209"/>
      <c r="AC489" s="209"/>
      <c r="AD489" s="209"/>
      <c r="AE489" s="209"/>
      <c r="AF489" s="209"/>
      <c r="AG489" s="209" t="s">
        <v>137</v>
      </c>
      <c r="AH489" s="209"/>
      <c r="AI489" s="209"/>
      <c r="AJ489" s="209"/>
      <c r="AK489" s="209"/>
      <c r="AL489" s="209"/>
      <c r="AM489" s="209"/>
      <c r="AN489" s="209"/>
      <c r="AO489" s="209"/>
      <c r="AP489" s="209"/>
      <c r="AQ489" s="209"/>
      <c r="AR489" s="209"/>
      <c r="AS489" s="209"/>
      <c r="AT489" s="209"/>
      <c r="AU489" s="209"/>
      <c r="AV489" s="209"/>
      <c r="AW489" s="209"/>
      <c r="AX489" s="209"/>
      <c r="AY489" s="209"/>
      <c r="AZ489" s="209"/>
      <c r="BA489" s="209"/>
      <c r="BB489" s="209"/>
      <c r="BC489" s="209"/>
      <c r="BD489" s="209"/>
      <c r="BE489" s="209"/>
      <c r="BF489" s="209"/>
      <c r="BG489" s="209"/>
      <c r="BH489" s="209"/>
    </row>
    <row r="490" spans="1:60" outlineLevel="1" x14ac:dyDescent="0.25">
      <c r="A490" s="247">
        <v>141</v>
      </c>
      <c r="B490" s="248" t="s">
        <v>516</v>
      </c>
      <c r="C490" s="257" t="s">
        <v>517</v>
      </c>
      <c r="D490" s="249" t="s">
        <v>207</v>
      </c>
      <c r="E490" s="250">
        <v>6</v>
      </c>
      <c r="F490" s="251"/>
      <c r="G490" s="252">
        <f>ROUND(E490*F490,2)</f>
        <v>0</v>
      </c>
      <c r="H490" s="229">
        <v>0</v>
      </c>
      <c r="I490" s="228">
        <f>ROUND(E490*H490,2)</f>
        <v>0</v>
      </c>
      <c r="J490" s="229">
        <v>167.5</v>
      </c>
      <c r="K490" s="228">
        <f>ROUND(E490*J490,2)</f>
        <v>1005</v>
      </c>
      <c r="L490" s="228">
        <v>15</v>
      </c>
      <c r="M490" s="228">
        <f>G490*(1+L490/100)</f>
        <v>0</v>
      </c>
      <c r="N490" s="228">
        <v>0</v>
      </c>
      <c r="O490" s="228">
        <f>ROUND(E490*N490,2)</f>
        <v>0</v>
      </c>
      <c r="P490" s="228">
        <v>0</v>
      </c>
      <c r="Q490" s="228">
        <f>ROUND(E490*P490,2)</f>
        <v>0</v>
      </c>
      <c r="R490" s="228"/>
      <c r="S490" s="228" t="s">
        <v>134</v>
      </c>
      <c r="T490" s="228" t="s">
        <v>135</v>
      </c>
      <c r="U490" s="228">
        <v>0.34</v>
      </c>
      <c r="V490" s="228">
        <f>ROUND(E490*U490,2)</f>
        <v>2.04</v>
      </c>
      <c r="W490" s="228"/>
      <c r="X490" s="228" t="s">
        <v>136</v>
      </c>
      <c r="Y490" s="209"/>
      <c r="Z490" s="209"/>
      <c r="AA490" s="209"/>
      <c r="AB490" s="209"/>
      <c r="AC490" s="209"/>
      <c r="AD490" s="209"/>
      <c r="AE490" s="209"/>
      <c r="AF490" s="209"/>
      <c r="AG490" s="209" t="s">
        <v>137</v>
      </c>
      <c r="AH490" s="209"/>
      <c r="AI490" s="209"/>
      <c r="AJ490" s="209"/>
      <c r="AK490" s="209"/>
      <c r="AL490" s="209"/>
      <c r="AM490" s="209"/>
      <c r="AN490" s="209"/>
      <c r="AO490" s="209"/>
      <c r="AP490" s="209"/>
      <c r="AQ490" s="209"/>
      <c r="AR490" s="209"/>
      <c r="AS490" s="209"/>
      <c r="AT490" s="209"/>
      <c r="AU490" s="209"/>
      <c r="AV490" s="209"/>
      <c r="AW490" s="209"/>
      <c r="AX490" s="209"/>
      <c r="AY490" s="209"/>
      <c r="AZ490" s="209"/>
      <c r="BA490" s="209"/>
      <c r="BB490" s="209"/>
      <c r="BC490" s="209"/>
      <c r="BD490" s="209"/>
      <c r="BE490" s="209"/>
      <c r="BF490" s="209"/>
      <c r="BG490" s="209"/>
      <c r="BH490" s="209"/>
    </row>
    <row r="491" spans="1:60" outlineLevel="1" x14ac:dyDescent="0.25">
      <c r="A491" s="247">
        <v>142</v>
      </c>
      <c r="B491" s="248" t="s">
        <v>518</v>
      </c>
      <c r="C491" s="257" t="s">
        <v>519</v>
      </c>
      <c r="D491" s="249" t="s">
        <v>207</v>
      </c>
      <c r="E491" s="250">
        <v>1</v>
      </c>
      <c r="F491" s="251"/>
      <c r="G491" s="252">
        <f>ROUND(E491*F491,2)</f>
        <v>0</v>
      </c>
      <c r="H491" s="229">
        <v>0</v>
      </c>
      <c r="I491" s="228">
        <f>ROUND(E491*H491,2)</f>
        <v>0</v>
      </c>
      <c r="J491" s="229">
        <v>308.5</v>
      </c>
      <c r="K491" s="228">
        <f>ROUND(E491*J491,2)</f>
        <v>308.5</v>
      </c>
      <c r="L491" s="228">
        <v>15</v>
      </c>
      <c r="M491" s="228">
        <f>G491*(1+L491/100)</f>
        <v>0</v>
      </c>
      <c r="N491" s="228">
        <v>0</v>
      </c>
      <c r="O491" s="228">
        <f>ROUND(E491*N491,2)</f>
        <v>0</v>
      </c>
      <c r="P491" s="228">
        <v>0</v>
      </c>
      <c r="Q491" s="228">
        <f>ROUND(E491*P491,2)</f>
        <v>0</v>
      </c>
      <c r="R491" s="228"/>
      <c r="S491" s="228" t="s">
        <v>134</v>
      </c>
      <c r="T491" s="228" t="s">
        <v>135</v>
      </c>
      <c r="U491" s="228">
        <v>0.625</v>
      </c>
      <c r="V491" s="228">
        <f>ROUND(E491*U491,2)</f>
        <v>0.63</v>
      </c>
      <c r="W491" s="228"/>
      <c r="X491" s="228" t="s">
        <v>136</v>
      </c>
      <c r="Y491" s="209"/>
      <c r="Z491" s="209"/>
      <c r="AA491" s="209"/>
      <c r="AB491" s="209"/>
      <c r="AC491" s="209"/>
      <c r="AD491" s="209"/>
      <c r="AE491" s="209"/>
      <c r="AF491" s="209"/>
      <c r="AG491" s="209" t="s">
        <v>137</v>
      </c>
      <c r="AH491" s="209"/>
      <c r="AI491" s="209"/>
      <c r="AJ491" s="209"/>
      <c r="AK491" s="209"/>
      <c r="AL491" s="209"/>
      <c r="AM491" s="209"/>
      <c r="AN491" s="209"/>
      <c r="AO491" s="209"/>
      <c r="AP491" s="209"/>
      <c r="AQ491" s="209"/>
      <c r="AR491" s="209"/>
      <c r="AS491" s="209"/>
      <c r="AT491" s="209"/>
      <c r="AU491" s="209"/>
      <c r="AV491" s="209"/>
      <c r="AW491" s="209"/>
      <c r="AX491" s="209"/>
      <c r="AY491" s="209"/>
      <c r="AZ491" s="209"/>
      <c r="BA491" s="209"/>
      <c r="BB491" s="209"/>
      <c r="BC491" s="209"/>
      <c r="BD491" s="209"/>
      <c r="BE491" s="209"/>
      <c r="BF491" s="209"/>
      <c r="BG491" s="209"/>
      <c r="BH491" s="209"/>
    </row>
    <row r="492" spans="1:60" outlineLevel="1" x14ac:dyDescent="0.25">
      <c r="A492" s="247">
        <v>143</v>
      </c>
      <c r="B492" s="248" t="s">
        <v>520</v>
      </c>
      <c r="C492" s="257" t="s">
        <v>521</v>
      </c>
      <c r="D492" s="249" t="s">
        <v>207</v>
      </c>
      <c r="E492" s="250">
        <v>1</v>
      </c>
      <c r="F492" s="251"/>
      <c r="G492" s="252">
        <f>ROUND(E492*F492,2)</f>
        <v>0</v>
      </c>
      <c r="H492" s="229">
        <v>0</v>
      </c>
      <c r="I492" s="228">
        <f>ROUND(E492*H492,2)</f>
        <v>0</v>
      </c>
      <c r="J492" s="229">
        <v>223.5</v>
      </c>
      <c r="K492" s="228">
        <f>ROUND(E492*J492,2)</f>
        <v>223.5</v>
      </c>
      <c r="L492" s="228">
        <v>15</v>
      </c>
      <c r="M492" s="228">
        <f>G492*(1+L492/100)</f>
        <v>0</v>
      </c>
      <c r="N492" s="228">
        <v>0</v>
      </c>
      <c r="O492" s="228">
        <f>ROUND(E492*N492,2)</f>
        <v>0</v>
      </c>
      <c r="P492" s="228">
        <v>0</v>
      </c>
      <c r="Q492" s="228">
        <f>ROUND(E492*P492,2)</f>
        <v>0</v>
      </c>
      <c r="R492" s="228"/>
      <c r="S492" s="228" t="s">
        <v>134</v>
      </c>
      <c r="T492" s="228" t="s">
        <v>135</v>
      </c>
      <c r="U492" s="228">
        <v>0.45350000000000001</v>
      </c>
      <c r="V492" s="228">
        <f>ROUND(E492*U492,2)</f>
        <v>0.45</v>
      </c>
      <c r="W492" s="228"/>
      <c r="X492" s="228" t="s">
        <v>136</v>
      </c>
      <c r="Y492" s="209"/>
      <c r="Z492" s="209"/>
      <c r="AA492" s="209"/>
      <c r="AB492" s="209"/>
      <c r="AC492" s="209"/>
      <c r="AD492" s="209"/>
      <c r="AE492" s="209"/>
      <c r="AF492" s="209"/>
      <c r="AG492" s="209" t="s">
        <v>137</v>
      </c>
      <c r="AH492" s="209"/>
      <c r="AI492" s="209"/>
      <c r="AJ492" s="209"/>
      <c r="AK492" s="209"/>
      <c r="AL492" s="209"/>
      <c r="AM492" s="209"/>
      <c r="AN492" s="209"/>
      <c r="AO492" s="209"/>
      <c r="AP492" s="209"/>
      <c r="AQ492" s="209"/>
      <c r="AR492" s="209"/>
      <c r="AS492" s="209"/>
      <c r="AT492" s="209"/>
      <c r="AU492" s="209"/>
      <c r="AV492" s="209"/>
      <c r="AW492" s="209"/>
      <c r="AX492" s="209"/>
      <c r="AY492" s="209"/>
      <c r="AZ492" s="209"/>
      <c r="BA492" s="209"/>
      <c r="BB492" s="209"/>
      <c r="BC492" s="209"/>
      <c r="BD492" s="209"/>
      <c r="BE492" s="209"/>
      <c r="BF492" s="209"/>
      <c r="BG492" s="209"/>
      <c r="BH492" s="209"/>
    </row>
    <row r="493" spans="1:60" outlineLevel="1" x14ac:dyDescent="0.25">
      <c r="A493" s="247">
        <v>144</v>
      </c>
      <c r="B493" s="248" t="s">
        <v>522</v>
      </c>
      <c r="C493" s="257" t="s">
        <v>523</v>
      </c>
      <c r="D493" s="249" t="s">
        <v>207</v>
      </c>
      <c r="E493" s="250">
        <v>1</v>
      </c>
      <c r="F493" s="251"/>
      <c r="G493" s="252">
        <f>ROUND(E493*F493,2)</f>
        <v>0</v>
      </c>
      <c r="H493" s="229">
        <v>0</v>
      </c>
      <c r="I493" s="228">
        <f>ROUND(E493*H493,2)</f>
        <v>0</v>
      </c>
      <c r="J493" s="229">
        <v>178.5</v>
      </c>
      <c r="K493" s="228">
        <f>ROUND(E493*J493,2)</f>
        <v>178.5</v>
      </c>
      <c r="L493" s="228">
        <v>15</v>
      </c>
      <c r="M493" s="228">
        <f>G493*(1+L493/100)</f>
        <v>0</v>
      </c>
      <c r="N493" s="228">
        <v>0</v>
      </c>
      <c r="O493" s="228">
        <f>ROUND(E493*N493,2)</f>
        <v>0</v>
      </c>
      <c r="P493" s="228">
        <v>0</v>
      </c>
      <c r="Q493" s="228">
        <f>ROUND(E493*P493,2)</f>
        <v>0</v>
      </c>
      <c r="R493" s="228"/>
      <c r="S493" s="228" t="s">
        <v>134</v>
      </c>
      <c r="T493" s="228" t="s">
        <v>135</v>
      </c>
      <c r="U493" s="228">
        <v>0.36199999999999999</v>
      </c>
      <c r="V493" s="228">
        <f>ROUND(E493*U493,2)</f>
        <v>0.36</v>
      </c>
      <c r="W493" s="228"/>
      <c r="X493" s="228" t="s">
        <v>136</v>
      </c>
      <c r="Y493" s="209"/>
      <c r="Z493" s="209"/>
      <c r="AA493" s="209"/>
      <c r="AB493" s="209"/>
      <c r="AC493" s="209"/>
      <c r="AD493" s="209"/>
      <c r="AE493" s="209"/>
      <c r="AF493" s="209"/>
      <c r="AG493" s="209" t="s">
        <v>137</v>
      </c>
      <c r="AH493" s="209"/>
      <c r="AI493" s="209"/>
      <c r="AJ493" s="209"/>
      <c r="AK493" s="209"/>
      <c r="AL493" s="209"/>
      <c r="AM493" s="209"/>
      <c r="AN493" s="209"/>
      <c r="AO493" s="209"/>
      <c r="AP493" s="209"/>
      <c r="AQ493" s="209"/>
      <c r="AR493" s="209"/>
      <c r="AS493" s="209"/>
      <c r="AT493" s="209"/>
      <c r="AU493" s="209"/>
      <c r="AV493" s="209"/>
      <c r="AW493" s="209"/>
      <c r="AX493" s="209"/>
      <c r="AY493" s="209"/>
      <c r="AZ493" s="209"/>
      <c r="BA493" s="209"/>
      <c r="BB493" s="209"/>
      <c r="BC493" s="209"/>
      <c r="BD493" s="209"/>
      <c r="BE493" s="209"/>
      <c r="BF493" s="209"/>
      <c r="BG493" s="209"/>
      <c r="BH493" s="209"/>
    </row>
    <row r="494" spans="1:60" outlineLevel="1" x14ac:dyDescent="0.25">
      <c r="A494" s="247">
        <v>145</v>
      </c>
      <c r="B494" s="248" t="s">
        <v>524</v>
      </c>
      <c r="C494" s="257" t="s">
        <v>525</v>
      </c>
      <c r="D494" s="249" t="s">
        <v>207</v>
      </c>
      <c r="E494" s="250">
        <v>8</v>
      </c>
      <c r="F494" s="251"/>
      <c r="G494" s="252">
        <f>ROUND(E494*F494,2)</f>
        <v>0</v>
      </c>
      <c r="H494" s="229">
        <v>0</v>
      </c>
      <c r="I494" s="228">
        <f>ROUND(E494*H494,2)</f>
        <v>0</v>
      </c>
      <c r="J494" s="229">
        <v>212</v>
      </c>
      <c r="K494" s="228">
        <f>ROUND(E494*J494,2)</f>
        <v>1696</v>
      </c>
      <c r="L494" s="228">
        <v>15</v>
      </c>
      <c r="M494" s="228">
        <f>G494*(1+L494/100)</f>
        <v>0</v>
      </c>
      <c r="N494" s="228">
        <v>0</v>
      </c>
      <c r="O494" s="228">
        <f>ROUND(E494*N494,2)</f>
        <v>0</v>
      </c>
      <c r="P494" s="228">
        <v>0</v>
      </c>
      <c r="Q494" s="228">
        <f>ROUND(E494*P494,2)</f>
        <v>0</v>
      </c>
      <c r="R494" s="228"/>
      <c r="S494" s="228" t="s">
        <v>134</v>
      </c>
      <c r="T494" s="228" t="s">
        <v>135</v>
      </c>
      <c r="U494" s="228">
        <v>0.43</v>
      </c>
      <c r="V494" s="228">
        <f>ROUND(E494*U494,2)</f>
        <v>3.44</v>
      </c>
      <c r="W494" s="228"/>
      <c r="X494" s="228" t="s">
        <v>136</v>
      </c>
      <c r="Y494" s="209"/>
      <c r="Z494" s="209"/>
      <c r="AA494" s="209"/>
      <c r="AB494" s="209"/>
      <c r="AC494" s="209"/>
      <c r="AD494" s="209"/>
      <c r="AE494" s="209"/>
      <c r="AF494" s="209"/>
      <c r="AG494" s="209" t="s">
        <v>137</v>
      </c>
      <c r="AH494" s="209"/>
      <c r="AI494" s="209"/>
      <c r="AJ494" s="209"/>
      <c r="AK494" s="209"/>
      <c r="AL494" s="209"/>
      <c r="AM494" s="209"/>
      <c r="AN494" s="209"/>
      <c r="AO494" s="209"/>
      <c r="AP494" s="209"/>
      <c r="AQ494" s="209"/>
      <c r="AR494" s="209"/>
      <c r="AS494" s="209"/>
      <c r="AT494" s="209"/>
      <c r="AU494" s="209"/>
      <c r="AV494" s="209"/>
      <c r="AW494" s="209"/>
      <c r="AX494" s="209"/>
      <c r="AY494" s="209"/>
      <c r="AZ494" s="209"/>
      <c r="BA494" s="209"/>
      <c r="BB494" s="209"/>
      <c r="BC494" s="209"/>
      <c r="BD494" s="209"/>
      <c r="BE494" s="209"/>
      <c r="BF494" s="209"/>
      <c r="BG494" s="209"/>
      <c r="BH494" s="209"/>
    </row>
    <row r="495" spans="1:60" outlineLevel="1" x14ac:dyDescent="0.25">
      <c r="A495" s="247">
        <v>146</v>
      </c>
      <c r="B495" s="248" t="s">
        <v>526</v>
      </c>
      <c r="C495" s="257" t="s">
        <v>527</v>
      </c>
      <c r="D495" s="249" t="s">
        <v>212</v>
      </c>
      <c r="E495" s="250">
        <v>12</v>
      </c>
      <c r="F495" s="251"/>
      <c r="G495" s="252">
        <f>ROUND(E495*F495,2)</f>
        <v>0</v>
      </c>
      <c r="H495" s="229">
        <v>0</v>
      </c>
      <c r="I495" s="228">
        <f>ROUND(E495*H495,2)</f>
        <v>0</v>
      </c>
      <c r="J495" s="229">
        <v>31.7</v>
      </c>
      <c r="K495" s="228">
        <f>ROUND(E495*J495,2)</f>
        <v>380.4</v>
      </c>
      <c r="L495" s="228">
        <v>15</v>
      </c>
      <c r="M495" s="228">
        <f>G495*(1+L495/100)</f>
        <v>0</v>
      </c>
      <c r="N495" s="228">
        <v>0</v>
      </c>
      <c r="O495" s="228">
        <f>ROUND(E495*N495,2)</f>
        <v>0</v>
      </c>
      <c r="P495" s="228">
        <v>0</v>
      </c>
      <c r="Q495" s="228">
        <f>ROUND(E495*P495,2)</f>
        <v>0</v>
      </c>
      <c r="R495" s="228"/>
      <c r="S495" s="228" t="s">
        <v>134</v>
      </c>
      <c r="T495" s="228" t="s">
        <v>135</v>
      </c>
      <c r="U495" s="228">
        <v>6.4149999999999999E-2</v>
      </c>
      <c r="V495" s="228">
        <f>ROUND(E495*U495,2)</f>
        <v>0.77</v>
      </c>
      <c r="W495" s="228"/>
      <c r="X495" s="228" t="s">
        <v>136</v>
      </c>
      <c r="Y495" s="209"/>
      <c r="Z495" s="209"/>
      <c r="AA495" s="209"/>
      <c r="AB495" s="209"/>
      <c r="AC495" s="209"/>
      <c r="AD495" s="209"/>
      <c r="AE495" s="209"/>
      <c r="AF495" s="209"/>
      <c r="AG495" s="209" t="s">
        <v>137</v>
      </c>
      <c r="AH495" s="209"/>
      <c r="AI495" s="209"/>
      <c r="AJ495" s="209"/>
      <c r="AK495" s="209"/>
      <c r="AL495" s="209"/>
      <c r="AM495" s="209"/>
      <c r="AN495" s="209"/>
      <c r="AO495" s="209"/>
      <c r="AP495" s="209"/>
      <c r="AQ495" s="209"/>
      <c r="AR495" s="209"/>
      <c r="AS495" s="209"/>
      <c r="AT495" s="209"/>
      <c r="AU495" s="209"/>
      <c r="AV495" s="209"/>
      <c r="AW495" s="209"/>
      <c r="AX495" s="209"/>
      <c r="AY495" s="209"/>
      <c r="AZ495" s="209"/>
      <c r="BA495" s="209"/>
      <c r="BB495" s="209"/>
      <c r="BC495" s="209"/>
      <c r="BD495" s="209"/>
      <c r="BE495" s="209"/>
      <c r="BF495" s="209"/>
      <c r="BG495" s="209"/>
      <c r="BH495" s="209"/>
    </row>
    <row r="496" spans="1:60" outlineLevel="1" x14ac:dyDescent="0.25">
      <c r="A496" s="247">
        <v>147</v>
      </c>
      <c r="B496" s="248" t="s">
        <v>528</v>
      </c>
      <c r="C496" s="257" t="s">
        <v>529</v>
      </c>
      <c r="D496" s="249" t="s">
        <v>212</v>
      </c>
      <c r="E496" s="250">
        <v>0.5</v>
      </c>
      <c r="F496" s="251"/>
      <c r="G496" s="252">
        <f>ROUND(E496*F496,2)</f>
        <v>0</v>
      </c>
      <c r="H496" s="229">
        <v>0</v>
      </c>
      <c r="I496" s="228">
        <f>ROUND(E496*H496,2)</f>
        <v>0</v>
      </c>
      <c r="J496" s="229">
        <v>73.400000000000006</v>
      </c>
      <c r="K496" s="228">
        <f>ROUND(E496*J496,2)</f>
        <v>36.700000000000003</v>
      </c>
      <c r="L496" s="228">
        <v>15</v>
      </c>
      <c r="M496" s="228">
        <f>G496*(1+L496/100)</f>
        <v>0</v>
      </c>
      <c r="N496" s="228">
        <v>0</v>
      </c>
      <c r="O496" s="228">
        <f>ROUND(E496*N496,2)</f>
        <v>0</v>
      </c>
      <c r="P496" s="228">
        <v>0</v>
      </c>
      <c r="Q496" s="228">
        <f>ROUND(E496*P496,2)</f>
        <v>0</v>
      </c>
      <c r="R496" s="228"/>
      <c r="S496" s="228" t="s">
        <v>134</v>
      </c>
      <c r="T496" s="228" t="s">
        <v>135</v>
      </c>
      <c r="U496" s="228">
        <v>0.14868000000000001</v>
      </c>
      <c r="V496" s="228">
        <f>ROUND(E496*U496,2)</f>
        <v>7.0000000000000007E-2</v>
      </c>
      <c r="W496" s="228"/>
      <c r="X496" s="228" t="s">
        <v>136</v>
      </c>
      <c r="Y496" s="209"/>
      <c r="Z496" s="209"/>
      <c r="AA496" s="209"/>
      <c r="AB496" s="209"/>
      <c r="AC496" s="209"/>
      <c r="AD496" s="209"/>
      <c r="AE496" s="209"/>
      <c r="AF496" s="209"/>
      <c r="AG496" s="209" t="s">
        <v>137</v>
      </c>
      <c r="AH496" s="209"/>
      <c r="AI496" s="209"/>
      <c r="AJ496" s="209"/>
      <c r="AK496" s="209"/>
      <c r="AL496" s="209"/>
      <c r="AM496" s="209"/>
      <c r="AN496" s="209"/>
      <c r="AO496" s="209"/>
      <c r="AP496" s="209"/>
      <c r="AQ496" s="209"/>
      <c r="AR496" s="209"/>
      <c r="AS496" s="209"/>
      <c r="AT496" s="209"/>
      <c r="AU496" s="209"/>
      <c r="AV496" s="209"/>
      <c r="AW496" s="209"/>
      <c r="AX496" s="209"/>
      <c r="AY496" s="209"/>
      <c r="AZ496" s="209"/>
      <c r="BA496" s="209"/>
      <c r="BB496" s="209"/>
      <c r="BC496" s="209"/>
      <c r="BD496" s="209"/>
      <c r="BE496" s="209"/>
      <c r="BF496" s="209"/>
      <c r="BG496" s="209"/>
      <c r="BH496" s="209"/>
    </row>
    <row r="497" spans="1:60" ht="20.399999999999999" outlineLevel="1" x14ac:dyDescent="0.25">
      <c r="A497" s="247">
        <v>148</v>
      </c>
      <c r="B497" s="248" t="s">
        <v>530</v>
      </c>
      <c r="C497" s="257" t="s">
        <v>531</v>
      </c>
      <c r="D497" s="249" t="s">
        <v>212</v>
      </c>
      <c r="E497" s="250">
        <v>90</v>
      </c>
      <c r="F497" s="251"/>
      <c r="G497" s="252">
        <f>ROUND(E497*F497,2)</f>
        <v>0</v>
      </c>
      <c r="H497" s="229">
        <v>14.55</v>
      </c>
      <c r="I497" s="228">
        <f>ROUND(E497*H497,2)</f>
        <v>1309.5</v>
      </c>
      <c r="J497" s="229">
        <v>38.65</v>
      </c>
      <c r="K497" s="228">
        <f>ROUND(E497*J497,2)</f>
        <v>3478.5</v>
      </c>
      <c r="L497" s="228">
        <v>15</v>
      </c>
      <c r="M497" s="228">
        <f>G497*(1+L497/100)</f>
        <v>0</v>
      </c>
      <c r="N497" s="228">
        <v>1.6000000000000001E-4</v>
      </c>
      <c r="O497" s="228">
        <f>ROUND(E497*N497,2)</f>
        <v>0.01</v>
      </c>
      <c r="P497" s="228">
        <v>0</v>
      </c>
      <c r="Q497" s="228">
        <f>ROUND(E497*P497,2)</f>
        <v>0</v>
      </c>
      <c r="R497" s="228"/>
      <c r="S497" s="228" t="s">
        <v>134</v>
      </c>
      <c r="T497" s="228" t="s">
        <v>135</v>
      </c>
      <c r="U497" s="228">
        <v>7.0000000000000007E-2</v>
      </c>
      <c r="V497" s="228">
        <f>ROUND(E497*U497,2)</f>
        <v>6.3</v>
      </c>
      <c r="W497" s="228"/>
      <c r="X497" s="228" t="s">
        <v>136</v>
      </c>
      <c r="Y497" s="209"/>
      <c r="Z497" s="209"/>
      <c r="AA497" s="209"/>
      <c r="AB497" s="209"/>
      <c r="AC497" s="209"/>
      <c r="AD497" s="209"/>
      <c r="AE497" s="209"/>
      <c r="AF497" s="209"/>
      <c r="AG497" s="209" t="s">
        <v>137</v>
      </c>
      <c r="AH497" s="209"/>
      <c r="AI497" s="209"/>
      <c r="AJ497" s="209"/>
      <c r="AK497" s="209"/>
      <c r="AL497" s="209"/>
      <c r="AM497" s="209"/>
      <c r="AN497" s="209"/>
      <c r="AO497" s="209"/>
      <c r="AP497" s="209"/>
      <c r="AQ497" s="209"/>
      <c r="AR497" s="209"/>
      <c r="AS497" s="209"/>
      <c r="AT497" s="209"/>
      <c r="AU497" s="209"/>
      <c r="AV497" s="209"/>
      <c r="AW497" s="209"/>
      <c r="AX497" s="209"/>
      <c r="AY497" s="209"/>
      <c r="AZ497" s="209"/>
      <c r="BA497" s="209"/>
      <c r="BB497" s="209"/>
      <c r="BC497" s="209"/>
      <c r="BD497" s="209"/>
      <c r="BE497" s="209"/>
      <c r="BF497" s="209"/>
      <c r="BG497" s="209"/>
      <c r="BH497" s="209"/>
    </row>
    <row r="498" spans="1:60" ht="20.399999999999999" outlineLevel="1" x14ac:dyDescent="0.25">
      <c r="A498" s="247">
        <v>149</v>
      </c>
      <c r="B498" s="248" t="s">
        <v>532</v>
      </c>
      <c r="C498" s="257" t="s">
        <v>533</v>
      </c>
      <c r="D498" s="249" t="s">
        <v>212</v>
      </c>
      <c r="E498" s="250">
        <v>110</v>
      </c>
      <c r="F498" s="251"/>
      <c r="G498" s="252">
        <f>ROUND(E498*F498,2)</f>
        <v>0</v>
      </c>
      <c r="H498" s="229">
        <v>24.46</v>
      </c>
      <c r="I498" s="228">
        <f>ROUND(E498*H498,2)</f>
        <v>2690.6</v>
      </c>
      <c r="J498" s="229">
        <v>40.14</v>
      </c>
      <c r="K498" s="228">
        <f>ROUND(E498*J498,2)</f>
        <v>4415.3999999999996</v>
      </c>
      <c r="L498" s="228">
        <v>15</v>
      </c>
      <c r="M498" s="228">
        <f>G498*(1+L498/100)</f>
        <v>0</v>
      </c>
      <c r="N498" s="228">
        <v>2.1000000000000001E-4</v>
      </c>
      <c r="O498" s="228">
        <f>ROUND(E498*N498,2)</f>
        <v>0.02</v>
      </c>
      <c r="P498" s="228">
        <v>0</v>
      </c>
      <c r="Q498" s="228">
        <f>ROUND(E498*P498,2)</f>
        <v>0</v>
      </c>
      <c r="R498" s="228"/>
      <c r="S498" s="228" t="s">
        <v>134</v>
      </c>
      <c r="T498" s="228" t="s">
        <v>135</v>
      </c>
      <c r="U498" s="228">
        <v>7.0000000000000007E-2</v>
      </c>
      <c r="V498" s="228">
        <f>ROUND(E498*U498,2)</f>
        <v>7.7</v>
      </c>
      <c r="W498" s="228"/>
      <c r="X498" s="228" t="s">
        <v>136</v>
      </c>
      <c r="Y498" s="209"/>
      <c r="Z498" s="209"/>
      <c r="AA498" s="209"/>
      <c r="AB498" s="209"/>
      <c r="AC498" s="209"/>
      <c r="AD498" s="209"/>
      <c r="AE498" s="209"/>
      <c r="AF498" s="209"/>
      <c r="AG498" s="209" t="s">
        <v>137</v>
      </c>
      <c r="AH498" s="209"/>
      <c r="AI498" s="209"/>
      <c r="AJ498" s="209"/>
      <c r="AK498" s="209"/>
      <c r="AL498" s="209"/>
      <c r="AM498" s="209"/>
      <c r="AN498" s="209"/>
      <c r="AO498" s="209"/>
      <c r="AP498" s="209"/>
      <c r="AQ498" s="209"/>
      <c r="AR498" s="209"/>
      <c r="AS498" s="209"/>
      <c r="AT498" s="209"/>
      <c r="AU498" s="209"/>
      <c r="AV498" s="209"/>
      <c r="AW498" s="209"/>
      <c r="AX498" s="209"/>
      <c r="AY498" s="209"/>
      <c r="AZ498" s="209"/>
      <c r="BA498" s="209"/>
      <c r="BB498" s="209"/>
      <c r="BC498" s="209"/>
      <c r="BD498" s="209"/>
      <c r="BE498" s="209"/>
      <c r="BF498" s="209"/>
      <c r="BG498" s="209"/>
      <c r="BH498" s="209"/>
    </row>
    <row r="499" spans="1:60" outlineLevel="1" x14ac:dyDescent="0.25">
      <c r="A499" s="247">
        <v>150</v>
      </c>
      <c r="B499" s="248" t="s">
        <v>534</v>
      </c>
      <c r="C499" s="257" t="s">
        <v>535</v>
      </c>
      <c r="D499" s="249" t="s">
        <v>212</v>
      </c>
      <c r="E499" s="250">
        <v>16</v>
      </c>
      <c r="F499" s="251"/>
      <c r="G499" s="252">
        <f>ROUND(E499*F499,2)</f>
        <v>0</v>
      </c>
      <c r="H499" s="229">
        <v>0</v>
      </c>
      <c r="I499" s="228">
        <f>ROUND(E499*H499,2)</f>
        <v>0</v>
      </c>
      <c r="J499" s="229">
        <v>34</v>
      </c>
      <c r="K499" s="228">
        <f>ROUND(E499*J499,2)</f>
        <v>544</v>
      </c>
      <c r="L499" s="228">
        <v>15</v>
      </c>
      <c r="M499" s="228">
        <f>G499*(1+L499/100)</f>
        <v>0</v>
      </c>
      <c r="N499" s="228">
        <v>0</v>
      </c>
      <c r="O499" s="228">
        <f>ROUND(E499*N499,2)</f>
        <v>0</v>
      </c>
      <c r="P499" s="228">
        <v>0</v>
      </c>
      <c r="Q499" s="228">
        <f>ROUND(E499*P499,2)</f>
        <v>0</v>
      </c>
      <c r="R499" s="228"/>
      <c r="S499" s="228" t="s">
        <v>134</v>
      </c>
      <c r="T499" s="228" t="s">
        <v>135</v>
      </c>
      <c r="U499" s="228">
        <v>6.2700000000000006E-2</v>
      </c>
      <c r="V499" s="228">
        <f>ROUND(E499*U499,2)</f>
        <v>1</v>
      </c>
      <c r="W499" s="228"/>
      <c r="X499" s="228" t="s">
        <v>136</v>
      </c>
      <c r="Y499" s="209"/>
      <c r="Z499" s="209"/>
      <c r="AA499" s="209"/>
      <c r="AB499" s="209"/>
      <c r="AC499" s="209"/>
      <c r="AD499" s="209"/>
      <c r="AE499" s="209"/>
      <c r="AF499" s="209"/>
      <c r="AG499" s="209" t="s">
        <v>137</v>
      </c>
      <c r="AH499" s="209"/>
      <c r="AI499" s="209"/>
      <c r="AJ499" s="209"/>
      <c r="AK499" s="209"/>
      <c r="AL499" s="209"/>
      <c r="AM499" s="209"/>
      <c r="AN499" s="209"/>
      <c r="AO499" s="209"/>
      <c r="AP499" s="209"/>
      <c r="AQ499" s="209"/>
      <c r="AR499" s="209"/>
      <c r="AS499" s="209"/>
      <c r="AT499" s="209"/>
      <c r="AU499" s="209"/>
      <c r="AV499" s="209"/>
      <c r="AW499" s="209"/>
      <c r="AX499" s="209"/>
      <c r="AY499" s="209"/>
      <c r="AZ499" s="209"/>
      <c r="BA499" s="209"/>
      <c r="BB499" s="209"/>
      <c r="BC499" s="209"/>
      <c r="BD499" s="209"/>
      <c r="BE499" s="209"/>
      <c r="BF499" s="209"/>
      <c r="BG499" s="209"/>
      <c r="BH499" s="209"/>
    </row>
    <row r="500" spans="1:60" outlineLevel="1" x14ac:dyDescent="0.25">
      <c r="A500" s="247">
        <v>151</v>
      </c>
      <c r="B500" s="248" t="s">
        <v>536</v>
      </c>
      <c r="C500" s="257" t="s">
        <v>537</v>
      </c>
      <c r="D500" s="249" t="s">
        <v>207</v>
      </c>
      <c r="E500" s="250">
        <v>28</v>
      </c>
      <c r="F500" s="251"/>
      <c r="G500" s="252">
        <f>ROUND(E500*F500,2)</f>
        <v>0</v>
      </c>
      <c r="H500" s="229">
        <v>0</v>
      </c>
      <c r="I500" s="228">
        <f>ROUND(E500*H500,2)</f>
        <v>0</v>
      </c>
      <c r="J500" s="229">
        <v>163</v>
      </c>
      <c r="K500" s="228">
        <f>ROUND(E500*J500,2)</f>
        <v>4564</v>
      </c>
      <c r="L500" s="228">
        <v>15</v>
      </c>
      <c r="M500" s="228">
        <f>G500*(1+L500/100)</f>
        <v>0</v>
      </c>
      <c r="N500" s="228">
        <v>0</v>
      </c>
      <c r="O500" s="228">
        <f>ROUND(E500*N500,2)</f>
        <v>0</v>
      </c>
      <c r="P500" s="228">
        <v>0</v>
      </c>
      <c r="Q500" s="228">
        <f>ROUND(E500*P500,2)</f>
        <v>0</v>
      </c>
      <c r="R500" s="228"/>
      <c r="S500" s="228" t="s">
        <v>134</v>
      </c>
      <c r="T500" s="228" t="s">
        <v>135</v>
      </c>
      <c r="U500" s="228">
        <v>0.33050000000000002</v>
      </c>
      <c r="V500" s="228">
        <f>ROUND(E500*U500,2)</f>
        <v>9.25</v>
      </c>
      <c r="W500" s="228"/>
      <c r="X500" s="228" t="s">
        <v>136</v>
      </c>
      <c r="Y500" s="209"/>
      <c r="Z500" s="209"/>
      <c r="AA500" s="209"/>
      <c r="AB500" s="209"/>
      <c r="AC500" s="209"/>
      <c r="AD500" s="209"/>
      <c r="AE500" s="209"/>
      <c r="AF500" s="209"/>
      <c r="AG500" s="209" t="s">
        <v>137</v>
      </c>
      <c r="AH500" s="209"/>
      <c r="AI500" s="209"/>
      <c r="AJ500" s="209"/>
      <c r="AK500" s="209"/>
      <c r="AL500" s="209"/>
      <c r="AM500" s="209"/>
      <c r="AN500" s="209"/>
      <c r="AO500" s="209"/>
      <c r="AP500" s="209"/>
      <c r="AQ500" s="209"/>
      <c r="AR500" s="209"/>
      <c r="AS500" s="209"/>
      <c r="AT500" s="209"/>
      <c r="AU500" s="209"/>
      <c r="AV500" s="209"/>
      <c r="AW500" s="209"/>
      <c r="AX500" s="209"/>
      <c r="AY500" s="209"/>
      <c r="AZ500" s="209"/>
      <c r="BA500" s="209"/>
      <c r="BB500" s="209"/>
      <c r="BC500" s="209"/>
      <c r="BD500" s="209"/>
      <c r="BE500" s="209"/>
      <c r="BF500" s="209"/>
      <c r="BG500" s="209"/>
      <c r="BH500" s="209"/>
    </row>
    <row r="501" spans="1:60" outlineLevel="1" x14ac:dyDescent="0.25">
      <c r="A501" s="247">
        <v>152</v>
      </c>
      <c r="B501" s="248" t="s">
        <v>538</v>
      </c>
      <c r="C501" s="257" t="s">
        <v>539</v>
      </c>
      <c r="D501" s="249" t="s">
        <v>207</v>
      </c>
      <c r="E501" s="250">
        <v>1</v>
      </c>
      <c r="F501" s="251"/>
      <c r="G501" s="252">
        <f>ROUND(E501*F501,2)</f>
        <v>0</v>
      </c>
      <c r="H501" s="229">
        <v>0</v>
      </c>
      <c r="I501" s="228">
        <f>ROUND(E501*H501,2)</f>
        <v>0</v>
      </c>
      <c r="J501" s="229">
        <v>172.5</v>
      </c>
      <c r="K501" s="228">
        <f>ROUND(E501*J501,2)</f>
        <v>172.5</v>
      </c>
      <c r="L501" s="228">
        <v>15</v>
      </c>
      <c r="M501" s="228">
        <f>G501*(1+L501/100)</f>
        <v>0</v>
      </c>
      <c r="N501" s="228">
        <v>0</v>
      </c>
      <c r="O501" s="228">
        <f>ROUND(E501*N501,2)</f>
        <v>0</v>
      </c>
      <c r="P501" s="228">
        <v>0</v>
      </c>
      <c r="Q501" s="228">
        <f>ROUND(E501*P501,2)</f>
        <v>0</v>
      </c>
      <c r="R501" s="228"/>
      <c r="S501" s="228" t="s">
        <v>134</v>
      </c>
      <c r="T501" s="228" t="s">
        <v>135</v>
      </c>
      <c r="U501" s="228">
        <v>0.35</v>
      </c>
      <c r="V501" s="228">
        <f>ROUND(E501*U501,2)</f>
        <v>0.35</v>
      </c>
      <c r="W501" s="228"/>
      <c r="X501" s="228" t="s">
        <v>136</v>
      </c>
      <c r="Y501" s="209"/>
      <c r="Z501" s="209"/>
      <c r="AA501" s="209"/>
      <c r="AB501" s="209"/>
      <c r="AC501" s="209"/>
      <c r="AD501" s="209"/>
      <c r="AE501" s="209"/>
      <c r="AF501" s="209"/>
      <c r="AG501" s="209" t="s">
        <v>137</v>
      </c>
      <c r="AH501" s="209"/>
      <c r="AI501" s="209"/>
      <c r="AJ501" s="209"/>
      <c r="AK501" s="209"/>
      <c r="AL501" s="209"/>
      <c r="AM501" s="209"/>
      <c r="AN501" s="209"/>
      <c r="AO501" s="209"/>
      <c r="AP501" s="209"/>
      <c r="AQ501" s="209"/>
      <c r="AR501" s="209"/>
      <c r="AS501" s="209"/>
      <c r="AT501" s="209"/>
      <c r="AU501" s="209"/>
      <c r="AV501" s="209"/>
      <c r="AW501" s="209"/>
      <c r="AX501" s="209"/>
      <c r="AY501" s="209"/>
      <c r="AZ501" s="209"/>
      <c r="BA501" s="209"/>
      <c r="BB501" s="209"/>
      <c r="BC501" s="209"/>
      <c r="BD501" s="209"/>
      <c r="BE501" s="209"/>
      <c r="BF501" s="209"/>
      <c r="BG501" s="209"/>
      <c r="BH501" s="209"/>
    </row>
    <row r="502" spans="1:60" outlineLevel="1" x14ac:dyDescent="0.25">
      <c r="A502" s="247">
        <v>153</v>
      </c>
      <c r="B502" s="248" t="s">
        <v>540</v>
      </c>
      <c r="C502" s="257" t="s">
        <v>541</v>
      </c>
      <c r="D502" s="249" t="s">
        <v>268</v>
      </c>
      <c r="E502" s="250">
        <v>1</v>
      </c>
      <c r="F502" s="251"/>
      <c r="G502" s="252">
        <f>ROUND(E502*F502,2)</f>
        <v>0</v>
      </c>
      <c r="H502" s="229">
        <v>0</v>
      </c>
      <c r="I502" s="228">
        <f>ROUND(E502*H502,2)</f>
        <v>0</v>
      </c>
      <c r="J502" s="229">
        <v>1500</v>
      </c>
      <c r="K502" s="228">
        <f>ROUND(E502*J502,2)</f>
        <v>1500</v>
      </c>
      <c r="L502" s="228">
        <v>15</v>
      </c>
      <c r="M502" s="228">
        <f>G502*(1+L502/100)</f>
        <v>0</v>
      </c>
      <c r="N502" s="228">
        <v>0</v>
      </c>
      <c r="O502" s="228">
        <f>ROUND(E502*N502,2)</f>
        <v>0</v>
      </c>
      <c r="P502" s="228">
        <v>0</v>
      </c>
      <c r="Q502" s="228">
        <f>ROUND(E502*P502,2)</f>
        <v>0</v>
      </c>
      <c r="R502" s="228"/>
      <c r="S502" s="228" t="s">
        <v>204</v>
      </c>
      <c r="T502" s="228" t="s">
        <v>135</v>
      </c>
      <c r="U502" s="228">
        <v>0</v>
      </c>
      <c r="V502" s="228">
        <f>ROUND(E502*U502,2)</f>
        <v>0</v>
      </c>
      <c r="W502" s="228"/>
      <c r="X502" s="228" t="s">
        <v>136</v>
      </c>
      <c r="Y502" s="209"/>
      <c r="Z502" s="209"/>
      <c r="AA502" s="209"/>
      <c r="AB502" s="209"/>
      <c r="AC502" s="209"/>
      <c r="AD502" s="209"/>
      <c r="AE502" s="209"/>
      <c r="AF502" s="209"/>
      <c r="AG502" s="209" t="s">
        <v>137</v>
      </c>
      <c r="AH502" s="209"/>
      <c r="AI502" s="209"/>
      <c r="AJ502" s="209"/>
      <c r="AK502" s="209"/>
      <c r="AL502" s="209"/>
      <c r="AM502" s="209"/>
      <c r="AN502" s="209"/>
      <c r="AO502" s="209"/>
      <c r="AP502" s="209"/>
      <c r="AQ502" s="209"/>
      <c r="AR502" s="209"/>
      <c r="AS502" s="209"/>
      <c r="AT502" s="209"/>
      <c r="AU502" s="209"/>
      <c r="AV502" s="209"/>
      <c r="AW502" s="209"/>
      <c r="AX502" s="209"/>
      <c r="AY502" s="209"/>
      <c r="AZ502" s="209"/>
      <c r="BA502" s="209"/>
      <c r="BB502" s="209"/>
      <c r="BC502" s="209"/>
      <c r="BD502" s="209"/>
      <c r="BE502" s="209"/>
      <c r="BF502" s="209"/>
      <c r="BG502" s="209"/>
      <c r="BH502" s="209"/>
    </row>
    <row r="503" spans="1:60" outlineLevel="1" x14ac:dyDescent="0.25">
      <c r="A503" s="247">
        <v>154</v>
      </c>
      <c r="B503" s="248" t="s">
        <v>542</v>
      </c>
      <c r="C503" s="257" t="s">
        <v>543</v>
      </c>
      <c r="D503" s="249" t="s">
        <v>221</v>
      </c>
      <c r="E503" s="250">
        <v>5</v>
      </c>
      <c r="F503" s="251"/>
      <c r="G503" s="252">
        <f>ROUND(E503*F503,2)</f>
        <v>0</v>
      </c>
      <c r="H503" s="229">
        <v>0</v>
      </c>
      <c r="I503" s="228">
        <f>ROUND(E503*H503,2)</f>
        <v>0</v>
      </c>
      <c r="J503" s="229">
        <v>518</v>
      </c>
      <c r="K503" s="228">
        <f>ROUND(E503*J503,2)</f>
        <v>2590</v>
      </c>
      <c r="L503" s="228">
        <v>15</v>
      </c>
      <c r="M503" s="228">
        <f>G503*(1+L503/100)</f>
        <v>0</v>
      </c>
      <c r="N503" s="228">
        <v>0</v>
      </c>
      <c r="O503" s="228">
        <f>ROUND(E503*N503,2)</f>
        <v>0</v>
      </c>
      <c r="P503" s="228">
        <v>0</v>
      </c>
      <c r="Q503" s="228">
        <f>ROUND(E503*P503,2)</f>
        <v>0</v>
      </c>
      <c r="R503" s="228"/>
      <c r="S503" s="228" t="s">
        <v>204</v>
      </c>
      <c r="T503" s="228" t="s">
        <v>135</v>
      </c>
      <c r="U503" s="228">
        <v>0</v>
      </c>
      <c r="V503" s="228">
        <f>ROUND(E503*U503,2)</f>
        <v>0</v>
      </c>
      <c r="W503" s="228"/>
      <c r="X503" s="228" t="s">
        <v>136</v>
      </c>
      <c r="Y503" s="209"/>
      <c r="Z503" s="209"/>
      <c r="AA503" s="209"/>
      <c r="AB503" s="209"/>
      <c r="AC503" s="209"/>
      <c r="AD503" s="209"/>
      <c r="AE503" s="209"/>
      <c r="AF503" s="209"/>
      <c r="AG503" s="209" t="s">
        <v>137</v>
      </c>
      <c r="AH503" s="209"/>
      <c r="AI503" s="209"/>
      <c r="AJ503" s="209"/>
      <c r="AK503" s="209"/>
      <c r="AL503" s="209"/>
      <c r="AM503" s="209"/>
      <c r="AN503" s="209"/>
      <c r="AO503" s="209"/>
      <c r="AP503" s="209"/>
      <c r="AQ503" s="209"/>
      <c r="AR503" s="209"/>
      <c r="AS503" s="209"/>
      <c r="AT503" s="209"/>
      <c r="AU503" s="209"/>
      <c r="AV503" s="209"/>
      <c r="AW503" s="209"/>
      <c r="AX503" s="209"/>
      <c r="AY503" s="209"/>
      <c r="AZ503" s="209"/>
      <c r="BA503" s="209"/>
      <c r="BB503" s="209"/>
      <c r="BC503" s="209"/>
      <c r="BD503" s="209"/>
      <c r="BE503" s="209"/>
      <c r="BF503" s="209"/>
      <c r="BG503" s="209"/>
      <c r="BH503" s="209"/>
    </row>
    <row r="504" spans="1:60" outlineLevel="1" x14ac:dyDescent="0.25">
      <c r="A504" s="247">
        <v>155</v>
      </c>
      <c r="B504" s="248" t="s">
        <v>544</v>
      </c>
      <c r="C504" s="257" t="s">
        <v>545</v>
      </c>
      <c r="D504" s="249" t="s">
        <v>221</v>
      </c>
      <c r="E504" s="250">
        <v>6</v>
      </c>
      <c r="F504" s="251"/>
      <c r="G504" s="252">
        <f>ROUND(E504*F504,2)</f>
        <v>0</v>
      </c>
      <c r="H504" s="229">
        <v>0</v>
      </c>
      <c r="I504" s="228">
        <f>ROUND(E504*H504,2)</f>
        <v>0</v>
      </c>
      <c r="J504" s="229">
        <v>350</v>
      </c>
      <c r="K504" s="228">
        <f>ROUND(E504*J504,2)</f>
        <v>2100</v>
      </c>
      <c r="L504" s="228">
        <v>15</v>
      </c>
      <c r="M504" s="228">
        <f>G504*(1+L504/100)</f>
        <v>0</v>
      </c>
      <c r="N504" s="228">
        <v>0</v>
      </c>
      <c r="O504" s="228">
        <f>ROUND(E504*N504,2)</f>
        <v>0</v>
      </c>
      <c r="P504" s="228">
        <v>0</v>
      </c>
      <c r="Q504" s="228">
        <f>ROUND(E504*P504,2)</f>
        <v>0</v>
      </c>
      <c r="R504" s="228"/>
      <c r="S504" s="228" t="s">
        <v>204</v>
      </c>
      <c r="T504" s="228" t="s">
        <v>135</v>
      </c>
      <c r="U504" s="228">
        <v>0</v>
      </c>
      <c r="V504" s="228">
        <f>ROUND(E504*U504,2)</f>
        <v>0</v>
      </c>
      <c r="W504" s="228"/>
      <c r="X504" s="228" t="s">
        <v>136</v>
      </c>
      <c r="Y504" s="209"/>
      <c r="Z504" s="209"/>
      <c r="AA504" s="209"/>
      <c r="AB504" s="209"/>
      <c r="AC504" s="209"/>
      <c r="AD504" s="209"/>
      <c r="AE504" s="209"/>
      <c r="AF504" s="209"/>
      <c r="AG504" s="209" t="s">
        <v>137</v>
      </c>
      <c r="AH504" s="209"/>
      <c r="AI504" s="209"/>
      <c r="AJ504" s="209"/>
      <c r="AK504" s="209"/>
      <c r="AL504" s="209"/>
      <c r="AM504" s="209"/>
      <c r="AN504" s="209"/>
      <c r="AO504" s="209"/>
      <c r="AP504" s="209"/>
      <c r="AQ504" s="209"/>
      <c r="AR504" s="209"/>
      <c r="AS504" s="209"/>
      <c r="AT504" s="209"/>
      <c r="AU504" s="209"/>
      <c r="AV504" s="209"/>
      <c r="AW504" s="209"/>
      <c r="AX504" s="209"/>
      <c r="AY504" s="209"/>
      <c r="AZ504" s="209"/>
      <c r="BA504" s="209"/>
      <c r="BB504" s="209"/>
      <c r="BC504" s="209"/>
      <c r="BD504" s="209"/>
      <c r="BE504" s="209"/>
      <c r="BF504" s="209"/>
      <c r="BG504" s="209"/>
      <c r="BH504" s="209"/>
    </row>
    <row r="505" spans="1:60" outlineLevel="1" x14ac:dyDescent="0.25">
      <c r="A505" s="247">
        <v>156</v>
      </c>
      <c r="B505" s="248" t="s">
        <v>546</v>
      </c>
      <c r="C505" s="257" t="s">
        <v>547</v>
      </c>
      <c r="D505" s="249" t="s">
        <v>369</v>
      </c>
      <c r="E505" s="250">
        <v>1</v>
      </c>
      <c r="F505" s="251"/>
      <c r="G505" s="252">
        <f>ROUND(E505*F505,2)</f>
        <v>0</v>
      </c>
      <c r="H505" s="229">
        <v>860</v>
      </c>
      <c r="I505" s="228">
        <f>ROUND(E505*H505,2)</f>
        <v>860</v>
      </c>
      <c r="J505" s="229">
        <v>0</v>
      </c>
      <c r="K505" s="228">
        <f>ROUND(E505*J505,2)</f>
        <v>0</v>
      </c>
      <c r="L505" s="228">
        <v>15</v>
      </c>
      <c r="M505" s="228">
        <f>G505*(1+L505/100)</f>
        <v>0</v>
      </c>
      <c r="N505" s="228">
        <v>0</v>
      </c>
      <c r="O505" s="228">
        <f>ROUND(E505*N505,2)</f>
        <v>0</v>
      </c>
      <c r="P505" s="228">
        <v>0</v>
      </c>
      <c r="Q505" s="228">
        <f>ROUND(E505*P505,2)</f>
        <v>0</v>
      </c>
      <c r="R505" s="228"/>
      <c r="S505" s="228" t="s">
        <v>204</v>
      </c>
      <c r="T505" s="228" t="s">
        <v>135</v>
      </c>
      <c r="U505" s="228">
        <v>0</v>
      </c>
      <c r="V505" s="228">
        <f>ROUND(E505*U505,2)</f>
        <v>0</v>
      </c>
      <c r="W505" s="228"/>
      <c r="X505" s="228" t="s">
        <v>261</v>
      </c>
      <c r="Y505" s="209"/>
      <c r="Z505" s="209"/>
      <c r="AA505" s="209"/>
      <c r="AB505" s="209"/>
      <c r="AC505" s="209"/>
      <c r="AD505" s="209"/>
      <c r="AE505" s="209"/>
      <c r="AF505" s="209"/>
      <c r="AG505" s="209" t="s">
        <v>262</v>
      </c>
      <c r="AH505" s="209"/>
      <c r="AI505" s="209"/>
      <c r="AJ505" s="209"/>
      <c r="AK505" s="209"/>
      <c r="AL505" s="209"/>
      <c r="AM505" s="209"/>
      <c r="AN505" s="209"/>
      <c r="AO505" s="209"/>
      <c r="AP505" s="209"/>
      <c r="AQ505" s="209"/>
      <c r="AR505" s="209"/>
      <c r="AS505" s="209"/>
      <c r="AT505" s="209"/>
      <c r="AU505" s="209"/>
      <c r="AV505" s="209"/>
      <c r="AW505" s="209"/>
      <c r="AX505" s="209"/>
      <c r="AY505" s="209"/>
      <c r="AZ505" s="209"/>
      <c r="BA505" s="209"/>
      <c r="BB505" s="209"/>
      <c r="BC505" s="209"/>
      <c r="BD505" s="209"/>
      <c r="BE505" s="209"/>
      <c r="BF505" s="209"/>
      <c r="BG505" s="209"/>
      <c r="BH505" s="209"/>
    </row>
    <row r="506" spans="1:60" outlineLevel="1" x14ac:dyDescent="0.25">
      <c r="A506" s="247">
        <v>157</v>
      </c>
      <c r="B506" s="248" t="s">
        <v>548</v>
      </c>
      <c r="C506" s="257" t="s">
        <v>549</v>
      </c>
      <c r="D506" s="249" t="s">
        <v>212</v>
      </c>
      <c r="E506" s="250">
        <v>16</v>
      </c>
      <c r="F506" s="251"/>
      <c r="G506" s="252">
        <f>ROUND(E506*F506,2)</f>
        <v>0</v>
      </c>
      <c r="H506" s="229">
        <v>113.9</v>
      </c>
      <c r="I506" s="228">
        <f>ROUND(E506*H506,2)</f>
        <v>1822.4</v>
      </c>
      <c r="J506" s="229">
        <v>0</v>
      </c>
      <c r="K506" s="228">
        <f>ROUND(E506*J506,2)</f>
        <v>0</v>
      </c>
      <c r="L506" s="228">
        <v>15</v>
      </c>
      <c r="M506" s="228">
        <f>G506*(1+L506/100)</f>
        <v>0</v>
      </c>
      <c r="N506" s="228">
        <v>5.2999999999999998E-4</v>
      </c>
      <c r="O506" s="228">
        <f>ROUND(E506*N506,2)</f>
        <v>0.01</v>
      </c>
      <c r="P506" s="228">
        <v>0</v>
      </c>
      <c r="Q506" s="228">
        <f>ROUND(E506*P506,2)</f>
        <v>0</v>
      </c>
      <c r="R506" s="228" t="s">
        <v>260</v>
      </c>
      <c r="S506" s="228" t="s">
        <v>134</v>
      </c>
      <c r="T506" s="228" t="s">
        <v>135</v>
      </c>
      <c r="U506" s="228">
        <v>0</v>
      </c>
      <c r="V506" s="228">
        <f>ROUND(E506*U506,2)</f>
        <v>0</v>
      </c>
      <c r="W506" s="228"/>
      <c r="X506" s="228" t="s">
        <v>261</v>
      </c>
      <c r="Y506" s="209"/>
      <c r="Z506" s="209"/>
      <c r="AA506" s="209"/>
      <c r="AB506" s="209"/>
      <c r="AC506" s="209"/>
      <c r="AD506" s="209"/>
      <c r="AE506" s="209"/>
      <c r="AF506" s="209"/>
      <c r="AG506" s="209" t="s">
        <v>262</v>
      </c>
      <c r="AH506" s="209"/>
      <c r="AI506" s="209"/>
      <c r="AJ506" s="209"/>
      <c r="AK506" s="209"/>
      <c r="AL506" s="209"/>
      <c r="AM506" s="209"/>
      <c r="AN506" s="209"/>
      <c r="AO506" s="209"/>
      <c r="AP506" s="209"/>
      <c r="AQ506" s="209"/>
      <c r="AR506" s="209"/>
      <c r="AS506" s="209"/>
      <c r="AT506" s="209"/>
      <c r="AU506" s="209"/>
      <c r="AV506" s="209"/>
      <c r="AW506" s="209"/>
      <c r="AX506" s="209"/>
      <c r="AY506" s="209"/>
      <c r="AZ506" s="209"/>
      <c r="BA506" s="209"/>
      <c r="BB506" s="209"/>
      <c r="BC506" s="209"/>
      <c r="BD506" s="209"/>
      <c r="BE506" s="209"/>
      <c r="BF506" s="209"/>
      <c r="BG506" s="209"/>
      <c r="BH506" s="209"/>
    </row>
    <row r="507" spans="1:60" outlineLevel="1" x14ac:dyDescent="0.25">
      <c r="A507" s="247">
        <v>158</v>
      </c>
      <c r="B507" s="248" t="s">
        <v>550</v>
      </c>
      <c r="C507" s="257" t="s">
        <v>551</v>
      </c>
      <c r="D507" s="249" t="s">
        <v>212</v>
      </c>
      <c r="E507" s="250">
        <v>12</v>
      </c>
      <c r="F507" s="251"/>
      <c r="G507" s="252">
        <f>ROUND(E507*F507,2)</f>
        <v>0</v>
      </c>
      <c r="H507" s="229">
        <v>17.2</v>
      </c>
      <c r="I507" s="228">
        <f>ROUND(E507*H507,2)</f>
        <v>206.4</v>
      </c>
      <c r="J507" s="229">
        <v>0</v>
      </c>
      <c r="K507" s="228">
        <f>ROUND(E507*J507,2)</f>
        <v>0</v>
      </c>
      <c r="L507" s="228">
        <v>15</v>
      </c>
      <c r="M507" s="228">
        <f>G507*(1+L507/100)</f>
        <v>0</v>
      </c>
      <c r="N507" s="228">
        <v>8.0000000000000007E-5</v>
      </c>
      <c r="O507" s="228">
        <f>ROUND(E507*N507,2)</f>
        <v>0</v>
      </c>
      <c r="P507" s="228">
        <v>0</v>
      </c>
      <c r="Q507" s="228">
        <f>ROUND(E507*P507,2)</f>
        <v>0</v>
      </c>
      <c r="R507" s="228" t="s">
        <v>260</v>
      </c>
      <c r="S507" s="228" t="s">
        <v>134</v>
      </c>
      <c r="T507" s="228" t="s">
        <v>135</v>
      </c>
      <c r="U507" s="228">
        <v>0</v>
      </c>
      <c r="V507" s="228">
        <f>ROUND(E507*U507,2)</f>
        <v>0</v>
      </c>
      <c r="W507" s="228"/>
      <c r="X507" s="228" t="s">
        <v>261</v>
      </c>
      <c r="Y507" s="209"/>
      <c r="Z507" s="209"/>
      <c r="AA507" s="209"/>
      <c r="AB507" s="209"/>
      <c r="AC507" s="209"/>
      <c r="AD507" s="209"/>
      <c r="AE507" s="209"/>
      <c r="AF507" s="209"/>
      <c r="AG507" s="209" t="s">
        <v>262</v>
      </c>
      <c r="AH507" s="209"/>
      <c r="AI507" s="209"/>
      <c r="AJ507" s="209"/>
      <c r="AK507" s="209"/>
      <c r="AL507" s="209"/>
      <c r="AM507" s="209"/>
      <c r="AN507" s="209"/>
      <c r="AO507" s="209"/>
      <c r="AP507" s="209"/>
      <c r="AQ507" s="209"/>
      <c r="AR507" s="209"/>
      <c r="AS507" s="209"/>
      <c r="AT507" s="209"/>
      <c r="AU507" s="209"/>
      <c r="AV507" s="209"/>
      <c r="AW507" s="209"/>
      <c r="AX507" s="209"/>
      <c r="AY507" s="209"/>
      <c r="AZ507" s="209"/>
      <c r="BA507" s="209"/>
      <c r="BB507" s="209"/>
      <c r="BC507" s="209"/>
      <c r="BD507" s="209"/>
      <c r="BE507" s="209"/>
      <c r="BF507" s="209"/>
      <c r="BG507" s="209"/>
      <c r="BH507" s="209"/>
    </row>
    <row r="508" spans="1:60" outlineLevel="1" x14ac:dyDescent="0.25">
      <c r="A508" s="247">
        <v>159</v>
      </c>
      <c r="B508" s="248" t="s">
        <v>552</v>
      </c>
      <c r="C508" s="257" t="s">
        <v>553</v>
      </c>
      <c r="D508" s="249" t="s">
        <v>212</v>
      </c>
      <c r="E508" s="250">
        <v>0.5</v>
      </c>
      <c r="F508" s="251"/>
      <c r="G508" s="252">
        <f>ROUND(E508*F508,2)</f>
        <v>0</v>
      </c>
      <c r="H508" s="229">
        <v>21.2</v>
      </c>
      <c r="I508" s="228">
        <f>ROUND(E508*H508,2)</f>
        <v>10.6</v>
      </c>
      <c r="J508" s="229">
        <v>0</v>
      </c>
      <c r="K508" s="228">
        <f>ROUND(E508*J508,2)</f>
        <v>0</v>
      </c>
      <c r="L508" s="228">
        <v>15</v>
      </c>
      <c r="M508" s="228">
        <f>G508*(1+L508/100)</f>
        <v>0</v>
      </c>
      <c r="N508" s="228">
        <v>6.0000000000000002E-5</v>
      </c>
      <c r="O508" s="228">
        <f>ROUND(E508*N508,2)</f>
        <v>0</v>
      </c>
      <c r="P508" s="228">
        <v>0</v>
      </c>
      <c r="Q508" s="228">
        <f>ROUND(E508*P508,2)</f>
        <v>0</v>
      </c>
      <c r="R508" s="228" t="s">
        <v>260</v>
      </c>
      <c r="S508" s="228" t="s">
        <v>134</v>
      </c>
      <c r="T508" s="228" t="s">
        <v>135</v>
      </c>
      <c r="U508" s="228">
        <v>0</v>
      </c>
      <c r="V508" s="228">
        <f>ROUND(E508*U508,2)</f>
        <v>0</v>
      </c>
      <c r="W508" s="228"/>
      <c r="X508" s="228" t="s">
        <v>261</v>
      </c>
      <c r="Y508" s="209"/>
      <c r="Z508" s="209"/>
      <c r="AA508" s="209"/>
      <c r="AB508" s="209"/>
      <c r="AC508" s="209"/>
      <c r="AD508" s="209"/>
      <c r="AE508" s="209"/>
      <c r="AF508" s="209"/>
      <c r="AG508" s="209" t="s">
        <v>262</v>
      </c>
      <c r="AH508" s="209"/>
      <c r="AI508" s="209"/>
      <c r="AJ508" s="209"/>
      <c r="AK508" s="209"/>
      <c r="AL508" s="209"/>
      <c r="AM508" s="209"/>
      <c r="AN508" s="209"/>
      <c r="AO508" s="209"/>
      <c r="AP508" s="209"/>
      <c r="AQ508" s="209"/>
      <c r="AR508" s="209"/>
      <c r="AS508" s="209"/>
      <c r="AT508" s="209"/>
      <c r="AU508" s="209"/>
      <c r="AV508" s="209"/>
      <c r="AW508" s="209"/>
      <c r="AX508" s="209"/>
      <c r="AY508" s="209"/>
      <c r="AZ508" s="209"/>
      <c r="BA508" s="209"/>
      <c r="BB508" s="209"/>
      <c r="BC508" s="209"/>
      <c r="BD508" s="209"/>
      <c r="BE508" s="209"/>
      <c r="BF508" s="209"/>
      <c r="BG508" s="209"/>
      <c r="BH508" s="209"/>
    </row>
    <row r="509" spans="1:60" outlineLevel="1" x14ac:dyDescent="0.25">
      <c r="A509" s="247">
        <v>160</v>
      </c>
      <c r="B509" s="248" t="s">
        <v>554</v>
      </c>
      <c r="C509" s="257" t="s">
        <v>555</v>
      </c>
      <c r="D509" s="249" t="s">
        <v>207</v>
      </c>
      <c r="E509" s="250">
        <v>10</v>
      </c>
      <c r="F509" s="251"/>
      <c r="G509" s="252">
        <f>ROUND(E509*F509,2)</f>
        <v>0</v>
      </c>
      <c r="H509" s="229">
        <v>143.5</v>
      </c>
      <c r="I509" s="228">
        <f>ROUND(E509*H509,2)</f>
        <v>1435</v>
      </c>
      <c r="J509" s="229">
        <v>0</v>
      </c>
      <c r="K509" s="228">
        <f>ROUND(E509*J509,2)</f>
        <v>0</v>
      </c>
      <c r="L509" s="228">
        <v>15</v>
      </c>
      <c r="M509" s="228">
        <f>G509*(1+L509/100)</f>
        <v>0</v>
      </c>
      <c r="N509" s="228">
        <v>1.0000000000000001E-5</v>
      </c>
      <c r="O509" s="228">
        <f>ROUND(E509*N509,2)</f>
        <v>0</v>
      </c>
      <c r="P509" s="228">
        <v>0</v>
      </c>
      <c r="Q509" s="228">
        <f>ROUND(E509*P509,2)</f>
        <v>0</v>
      </c>
      <c r="R509" s="228" t="s">
        <v>260</v>
      </c>
      <c r="S509" s="228" t="s">
        <v>134</v>
      </c>
      <c r="T509" s="228" t="s">
        <v>135</v>
      </c>
      <c r="U509" s="228">
        <v>0</v>
      </c>
      <c r="V509" s="228">
        <f>ROUND(E509*U509,2)</f>
        <v>0</v>
      </c>
      <c r="W509" s="228"/>
      <c r="X509" s="228" t="s">
        <v>261</v>
      </c>
      <c r="Y509" s="209"/>
      <c r="Z509" s="209"/>
      <c r="AA509" s="209"/>
      <c r="AB509" s="209"/>
      <c r="AC509" s="209"/>
      <c r="AD509" s="209"/>
      <c r="AE509" s="209"/>
      <c r="AF509" s="209"/>
      <c r="AG509" s="209" t="s">
        <v>262</v>
      </c>
      <c r="AH509" s="209"/>
      <c r="AI509" s="209"/>
      <c r="AJ509" s="209"/>
      <c r="AK509" s="209"/>
      <c r="AL509" s="209"/>
      <c r="AM509" s="209"/>
      <c r="AN509" s="209"/>
      <c r="AO509" s="209"/>
      <c r="AP509" s="209"/>
      <c r="AQ509" s="209"/>
      <c r="AR509" s="209"/>
      <c r="AS509" s="209"/>
      <c r="AT509" s="209"/>
      <c r="AU509" s="209"/>
      <c r="AV509" s="209"/>
      <c r="AW509" s="209"/>
      <c r="AX509" s="209"/>
      <c r="AY509" s="209"/>
      <c r="AZ509" s="209"/>
      <c r="BA509" s="209"/>
      <c r="BB509" s="209"/>
      <c r="BC509" s="209"/>
      <c r="BD509" s="209"/>
      <c r="BE509" s="209"/>
      <c r="BF509" s="209"/>
      <c r="BG509" s="209"/>
      <c r="BH509" s="209"/>
    </row>
    <row r="510" spans="1:60" outlineLevel="1" x14ac:dyDescent="0.25">
      <c r="A510" s="247">
        <v>161</v>
      </c>
      <c r="B510" s="248" t="s">
        <v>556</v>
      </c>
      <c r="C510" s="257" t="s">
        <v>557</v>
      </c>
      <c r="D510" s="249" t="s">
        <v>207</v>
      </c>
      <c r="E510" s="250">
        <v>1</v>
      </c>
      <c r="F510" s="251"/>
      <c r="G510" s="252">
        <f>ROUND(E510*F510,2)</f>
        <v>0</v>
      </c>
      <c r="H510" s="229">
        <v>557</v>
      </c>
      <c r="I510" s="228">
        <f>ROUND(E510*H510,2)</f>
        <v>557</v>
      </c>
      <c r="J510" s="229">
        <v>0</v>
      </c>
      <c r="K510" s="228">
        <f>ROUND(E510*J510,2)</f>
        <v>0</v>
      </c>
      <c r="L510" s="228">
        <v>15</v>
      </c>
      <c r="M510" s="228">
        <f>G510*(1+L510/100)</f>
        <v>0</v>
      </c>
      <c r="N510" s="228">
        <v>2.4000000000000001E-4</v>
      </c>
      <c r="O510" s="228">
        <f>ROUND(E510*N510,2)</f>
        <v>0</v>
      </c>
      <c r="P510" s="228">
        <v>0</v>
      </c>
      <c r="Q510" s="228">
        <f>ROUND(E510*P510,2)</f>
        <v>0</v>
      </c>
      <c r="R510" s="228" t="s">
        <v>260</v>
      </c>
      <c r="S510" s="228" t="s">
        <v>134</v>
      </c>
      <c r="T510" s="228" t="s">
        <v>135</v>
      </c>
      <c r="U510" s="228">
        <v>0</v>
      </c>
      <c r="V510" s="228">
        <f>ROUND(E510*U510,2)</f>
        <v>0</v>
      </c>
      <c r="W510" s="228"/>
      <c r="X510" s="228" t="s">
        <v>261</v>
      </c>
      <c r="Y510" s="209"/>
      <c r="Z510" s="209"/>
      <c r="AA510" s="209"/>
      <c r="AB510" s="209"/>
      <c r="AC510" s="209"/>
      <c r="AD510" s="209"/>
      <c r="AE510" s="209"/>
      <c r="AF510" s="209"/>
      <c r="AG510" s="209" t="s">
        <v>262</v>
      </c>
      <c r="AH510" s="209"/>
      <c r="AI510" s="209"/>
      <c r="AJ510" s="209"/>
      <c r="AK510" s="209"/>
      <c r="AL510" s="209"/>
      <c r="AM510" s="209"/>
      <c r="AN510" s="209"/>
      <c r="AO510" s="209"/>
      <c r="AP510" s="209"/>
      <c r="AQ510" s="209"/>
      <c r="AR510" s="209"/>
      <c r="AS510" s="209"/>
      <c r="AT510" s="209"/>
      <c r="AU510" s="209"/>
      <c r="AV510" s="209"/>
      <c r="AW510" s="209"/>
      <c r="AX510" s="209"/>
      <c r="AY510" s="209"/>
      <c r="AZ510" s="209"/>
      <c r="BA510" s="209"/>
      <c r="BB510" s="209"/>
      <c r="BC510" s="209"/>
      <c r="BD510" s="209"/>
      <c r="BE510" s="209"/>
      <c r="BF510" s="209"/>
      <c r="BG510" s="209"/>
      <c r="BH510" s="209"/>
    </row>
    <row r="511" spans="1:60" outlineLevel="1" x14ac:dyDescent="0.25">
      <c r="A511" s="247">
        <v>162</v>
      </c>
      <c r="B511" s="248" t="s">
        <v>558</v>
      </c>
      <c r="C511" s="257" t="s">
        <v>559</v>
      </c>
      <c r="D511" s="249" t="s">
        <v>207</v>
      </c>
      <c r="E511" s="250">
        <v>10</v>
      </c>
      <c r="F511" s="251"/>
      <c r="G511" s="252">
        <f>ROUND(E511*F511,2)</f>
        <v>0</v>
      </c>
      <c r="H511" s="229">
        <v>48.6</v>
      </c>
      <c r="I511" s="228">
        <f>ROUND(E511*H511,2)</f>
        <v>486</v>
      </c>
      <c r="J511" s="229">
        <v>0</v>
      </c>
      <c r="K511" s="228">
        <f>ROUND(E511*J511,2)</f>
        <v>0</v>
      </c>
      <c r="L511" s="228">
        <v>15</v>
      </c>
      <c r="M511" s="228">
        <f>G511*(1+L511/100)</f>
        <v>0</v>
      </c>
      <c r="N511" s="228">
        <v>1.0000000000000001E-5</v>
      </c>
      <c r="O511" s="228">
        <f>ROUND(E511*N511,2)</f>
        <v>0</v>
      </c>
      <c r="P511" s="228">
        <v>0</v>
      </c>
      <c r="Q511" s="228">
        <f>ROUND(E511*P511,2)</f>
        <v>0</v>
      </c>
      <c r="R511" s="228" t="s">
        <v>260</v>
      </c>
      <c r="S511" s="228" t="s">
        <v>134</v>
      </c>
      <c r="T511" s="228" t="s">
        <v>135</v>
      </c>
      <c r="U511" s="228">
        <v>0</v>
      </c>
      <c r="V511" s="228">
        <f>ROUND(E511*U511,2)</f>
        <v>0</v>
      </c>
      <c r="W511" s="228"/>
      <c r="X511" s="228" t="s">
        <v>261</v>
      </c>
      <c r="Y511" s="209"/>
      <c r="Z511" s="209"/>
      <c r="AA511" s="209"/>
      <c r="AB511" s="209"/>
      <c r="AC511" s="209"/>
      <c r="AD511" s="209"/>
      <c r="AE511" s="209"/>
      <c r="AF511" s="209"/>
      <c r="AG511" s="209" t="s">
        <v>262</v>
      </c>
      <c r="AH511" s="209"/>
      <c r="AI511" s="209"/>
      <c r="AJ511" s="209"/>
      <c r="AK511" s="209"/>
      <c r="AL511" s="209"/>
      <c r="AM511" s="209"/>
      <c r="AN511" s="209"/>
      <c r="AO511" s="209"/>
      <c r="AP511" s="209"/>
      <c r="AQ511" s="209"/>
      <c r="AR511" s="209"/>
      <c r="AS511" s="209"/>
      <c r="AT511" s="209"/>
      <c r="AU511" s="209"/>
      <c r="AV511" s="209"/>
      <c r="AW511" s="209"/>
      <c r="AX511" s="209"/>
      <c r="AY511" s="209"/>
      <c r="AZ511" s="209"/>
      <c r="BA511" s="209"/>
      <c r="BB511" s="209"/>
      <c r="BC511" s="209"/>
      <c r="BD511" s="209"/>
      <c r="BE511" s="209"/>
      <c r="BF511" s="209"/>
      <c r="BG511" s="209"/>
      <c r="BH511" s="209"/>
    </row>
    <row r="512" spans="1:60" outlineLevel="1" x14ac:dyDescent="0.25">
      <c r="A512" s="247">
        <v>163</v>
      </c>
      <c r="B512" s="248" t="s">
        <v>560</v>
      </c>
      <c r="C512" s="257" t="s">
        <v>561</v>
      </c>
      <c r="D512" s="249" t="s">
        <v>207</v>
      </c>
      <c r="E512" s="250">
        <v>10</v>
      </c>
      <c r="F512" s="251"/>
      <c r="G512" s="252">
        <f>ROUND(E512*F512,2)</f>
        <v>0</v>
      </c>
      <c r="H512" s="229">
        <v>30.8</v>
      </c>
      <c r="I512" s="228">
        <f>ROUND(E512*H512,2)</f>
        <v>308</v>
      </c>
      <c r="J512" s="229">
        <v>0</v>
      </c>
      <c r="K512" s="228">
        <f>ROUND(E512*J512,2)</f>
        <v>0</v>
      </c>
      <c r="L512" s="228">
        <v>15</v>
      </c>
      <c r="M512" s="228">
        <f>G512*(1+L512/100)</f>
        <v>0</v>
      </c>
      <c r="N512" s="228">
        <v>5.0000000000000002E-5</v>
      </c>
      <c r="O512" s="228">
        <f>ROUND(E512*N512,2)</f>
        <v>0</v>
      </c>
      <c r="P512" s="228">
        <v>0</v>
      </c>
      <c r="Q512" s="228">
        <f>ROUND(E512*P512,2)</f>
        <v>0</v>
      </c>
      <c r="R512" s="228" t="s">
        <v>260</v>
      </c>
      <c r="S512" s="228" t="s">
        <v>134</v>
      </c>
      <c r="T512" s="228" t="s">
        <v>135</v>
      </c>
      <c r="U512" s="228">
        <v>0</v>
      </c>
      <c r="V512" s="228">
        <f>ROUND(E512*U512,2)</f>
        <v>0</v>
      </c>
      <c r="W512" s="228"/>
      <c r="X512" s="228" t="s">
        <v>261</v>
      </c>
      <c r="Y512" s="209"/>
      <c r="Z512" s="209"/>
      <c r="AA512" s="209"/>
      <c r="AB512" s="209"/>
      <c r="AC512" s="209"/>
      <c r="AD512" s="209"/>
      <c r="AE512" s="209"/>
      <c r="AF512" s="209"/>
      <c r="AG512" s="209" t="s">
        <v>262</v>
      </c>
      <c r="AH512" s="209"/>
      <c r="AI512" s="209"/>
      <c r="AJ512" s="209"/>
      <c r="AK512" s="209"/>
      <c r="AL512" s="209"/>
      <c r="AM512" s="209"/>
      <c r="AN512" s="209"/>
      <c r="AO512" s="209"/>
      <c r="AP512" s="209"/>
      <c r="AQ512" s="209"/>
      <c r="AR512" s="209"/>
      <c r="AS512" s="209"/>
      <c r="AT512" s="209"/>
      <c r="AU512" s="209"/>
      <c r="AV512" s="209"/>
      <c r="AW512" s="209"/>
      <c r="AX512" s="209"/>
      <c r="AY512" s="209"/>
      <c r="AZ512" s="209"/>
      <c r="BA512" s="209"/>
      <c r="BB512" s="209"/>
      <c r="BC512" s="209"/>
      <c r="BD512" s="209"/>
      <c r="BE512" s="209"/>
      <c r="BF512" s="209"/>
      <c r="BG512" s="209"/>
      <c r="BH512" s="209"/>
    </row>
    <row r="513" spans="1:60" outlineLevel="1" x14ac:dyDescent="0.25">
      <c r="A513" s="247">
        <v>164</v>
      </c>
      <c r="B513" s="248" t="s">
        <v>562</v>
      </c>
      <c r="C513" s="257" t="s">
        <v>563</v>
      </c>
      <c r="D513" s="249" t="s">
        <v>207</v>
      </c>
      <c r="E513" s="250">
        <v>1</v>
      </c>
      <c r="F513" s="251"/>
      <c r="G513" s="252">
        <f>ROUND(E513*F513,2)</f>
        <v>0</v>
      </c>
      <c r="H513" s="229">
        <v>42.3</v>
      </c>
      <c r="I513" s="228">
        <f>ROUND(E513*H513,2)</f>
        <v>42.3</v>
      </c>
      <c r="J513" s="229">
        <v>0</v>
      </c>
      <c r="K513" s="228">
        <f>ROUND(E513*J513,2)</f>
        <v>0</v>
      </c>
      <c r="L513" s="228">
        <v>15</v>
      </c>
      <c r="M513" s="228">
        <f>G513*(1+L513/100)</f>
        <v>0</v>
      </c>
      <c r="N513" s="228">
        <v>0</v>
      </c>
      <c r="O513" s="228">
        <f>ROUND(E513*N513,2)</f>
        <v>0</v>
      </c>
      <c r="P513" s="228">
        <v>0</v>
      </c>
      <c r="Q513" s="228">
        <f>ROUND(E513*P513,2)</f>
        <v>0</v>
      </c>
      <c r="R513" s="228" t="s">
        <v>260</v>
      </c>
      <c r="S513" s="228" t="s">
        <v>134</v>
      </c>
      <c r="T513" s="228" t="s">
        <v>135</v>
      </c>
      <c r="U513" s="228">
        <v>0</v>
      </c>
      <c r="V513" s="228">
        <f>ROUND(E513*U513,2)</f>
        <v>0</v>
      </c>
      <c r="W513" s="228"/>
      <c r="X513" s="228" t="s">
        <v>261</v>
      </c>
      <c r="Y513" s="209"/>
      <c r="Z513" s="209"/>
      <c r="AA513" s="209"/>
      <c r="AB513" s="209"/>
      <c r="AC513" s="209"/>
      <c r="AD513" s="209"/>
      <c r="AE513" s="209"/>
      <c r="AF513" s="209"/>
      <c r="AG513" s="209" t="s">
        <v>262</v>
      </c>
      <c r="AH513" s="209"/>
      <c r="AI513" s="209"/>
      <c r="AJ513" s="209"/>
      <c r="AK513" s="209"/>
      <c r="AL513" s="209"/>
      <c r="AM513" s="209"/>
      <c r="AN513" s="209"/>
      <c r="AO513" s="209"/>
      <c r="AP513" s="209"/>
      <c r="AQ513" s="209"/>
      <c r="AR513" s="209"/>
      <c r="AS513" s="209"/>
      <c r="AT513" s="209"/>
      <c r="AU513" s="209"/>
      <c r="AV513" s="209"/>
      <c r="AW513" s="209"/>
      <c r="AX513" s="209"/>
      <c r="AY513" s="209"/>
      <c r="AZ513" s="209"/>
      <c r="BA513" s="209"/>
      <c r="BB513" s="209"/>
      <c r="BC513" s="209"/>
      <c r="BD513" s="209"/>
      <c r="BE513" s="209"/>
      <c r="BF513" s="209"/>
      <c r="BG513" s="209"/>
      <c r="BH513" s="209"/>
    </row>
    <row r="514" spans="1:60" outlineLevel="1" x14ac:dyDescent="0.25">
      <c r="A514" s="247">
        <v>165</v>
      </c>
      <c r="B514" s="248" t="s">
        <v>564</v>
      </c>
      <c r="C514" s="257" t="s">
        <v>565</v>
      </c>
      <c r="D514" s="249" t="s">
        <v>207</v>
      </c>
      <c r="E514" s="250">
        <v>28</v>
      </c>
      <c r="F514" s="251"/>
      <c r="G514" s="252">
        <f>ROUND(E514*F514,2)</f>
        <v>0</v>
      </c>
      <c r="H514" s="229">
        <v>13</v>
      </c>
      <c r="I514" s="228">
        <f>ROUND(E514*H514,2)</f>
        <v>364</v>
      </c>
      <c r="J514" s="229">
        <v>0</v>
      </c>
      <c r="K514" s="228">
        <f>ROUND(E514*J514,2)</f>
        <v>0</v>
      </c>
      <c r="L514" s="228">
        <v>15</v>
      </c>
      <c r="M514" s="228">
        <f>G514*(1+L514/100)</f>
        <v>0</v>
      </c>
      <c r="N514" s="228">
        <v>4.0000000000000003E-5</v>
      </c>
      <c r="O514" s="228">
        <f>ROUND(E514*N514,2)</f>
        <v>0</v>
      </c>
      <c r="P514" s="228">
        <v>0</v>
      </c>
      <c r="Q514" s="228">
        <f>ROUND(E514*P514,2)</f>
        <v>0</v>
      </c>
      <c r="R514" s="228" t="s">
        <v>260</v>
      </c>
      <c r="S514" s="228" t="s">
        <v>134</v>
      </c>
      <c r="T514" s="228" t="s">
        <v>135</v>
      </c>
      <c r="U514" s="228">
        <v>0</v>
      </c>
      <c r="V514" s="228">
        <f>ROUND(E514*U514,2)</f>
        <v>0</v>
      </c>
      <c r="W514" s="228"/>
      <c r="X514" s="228" t="s">
        <v>261</v>
      </c>
      <c r="Y514" s="209"/>
      <c r="Z514" s="209"/>
      <c r="AA514" s="209"/>
      <c r="AB514" s="209"/>
      <c r="AC514" s="209"/>
      <c r="AD514" s="209"/>
      <c r="AE514" s="209"/>
      <c r="AF514" s="209"/>
      <c r="AG514" s="209" t="s">
        <v>262</v>
      </c>
      <c r="AH514" s="209"/>
      <c r="AI514" s="209"/>
      <c r="AJ514" s="209"/>
      <c r="AK514" s="209"/>
      <c r="AL514" s="209"/>
      <c r="AM514" s="209"/>
      <c r="AN514" s="209"/>
      <c r="AO514" s="209"/>
      <c r="AP514" s="209"/>
      <c r="AQ514" s="209"/>
      <c r="AR514" s="209"/>
      <c r="AS514" s="209"/>
      <c r="AT514" s="209"/>
      <c r="AU514" s="209"/>
      <c r="AV514" s="209"/>
      <c r="AW514" s="209"/>
      <c r="AX514" s="209"/>
      <c r="AY514" s="209"/>
      <c r="AZ514" s="209"/>
      <c r="BA514" s="209"/>
      <c r="BB514" s="209"/>
      <c r="BC514" s="209"/>
      <c r="BD514" s="209"/>
      <c r="BE514" s="209"/>
      <c r="BF514" s="209"/>
      <c r="BG514" s="209"/>
      <c r="BH514" s="209"/>
    </row>
    <row r="515" spans="1:60" outlineLevel="1" x14ac:dyDescent="0.25">
      <c r="A515" s="247">
        <v>166</v>
      </c>
      <c r="B515" s="248" t="s">
        <v>566</v>
      </c>
      <c r="C515" s="257" t="s">
        <v>567</v>
      </c>
      <c r="D515" s="249" t="s">
        <v>207</v>
      </c>
      <c r="E515" s="250">
        <v>7</v>
      </c>
      <c r="F515" s="251"/>
      <c r="G515" s="252">
        <f>ROUND(E515*F515,2)</f>
        <v>0</v>
      </c>
      <c r="H515" s="229">
        <v>1043</v>
      </c>
      <c r="I515" s="228">
        <f>ROUND(E515*H515,2)</f>
        <v>7301</v>
      </c>
      <c r="J515" s="229">
        <v>0</v>
      </c>
      <c r="K515" s="228">
        <f>ROUND(E515*J515,2)</f>
        <v>0</v>
      </c>
      <c r="L515" s="228">
        <v>15</v>
      </c>
      <c r="M515" s="228">
        <f>G515*(1+L515/100)</f>
        <v>0</v>
      </c>
      <c r="N515" s="228">
        <v>4.0000000000000001E-3</v>
      </c>
      <c r="O515" s="228">
        <f>ROUND(E515*N515,2)</f>
        <v>0.03</v>
      </c>
      <c r="P515" s="228">
        <v>0</v>
      </c>
      <c r="Q515" s="228">
        <f>ROUND(E515*P515,2)</f>
        <v>0</v>
      </c>
      <c r="R515" s="228" t="s">
        <v>260</v>
      </c>
      <c r="S515" s="228" t="s">
        <v>134</v>
      </c>
      <c r="T515" s="228" t="s">
        <v>135</v>
      </c>
      <c r="U515" s="228">
        <v>0</v>
      </c>
      <c r="V515" s="228">
        <f>ROUND(E515*U515,2)</f>
        <v>0</v>
      </c>
      <c r="W515" s="228"/>
      <c r="X515" s="228" t="s">
        <v>261</v>
      </c>
      <c r="Y515" s="209"/>
      <c r="Z515" s="209"/>
      <c r="AA515" s="209"/>
      <c r="AB515" s="209"/>
      <c r="AC515" s="209"/>
      <c r="AD515" s="209"/>
      <c r="AE515" s="209"/>
      <c r="AF515" s="209"/>
      <c r="AG515" s="209" t="s">
        <v>262</v>
      </c>
      <c r="AH515" s="209"/>
      <c r="AI515" s="209"/>
      <c r="AJ515" s="209"/>
      <c r="AK515" s="209"/>
      <c r="AL515" s="209"/>
      <c r="AM515" s="209"/>
      <c r="AN515" s="209"/>
      <c r="AO515" s="209"/>
      <c r="AP515" s="209"/>
      <c r="AQ515" s="209"/>
      <c r="AR515" s="209"/>
      <c r="AS515" s="209"/>
      <c r="AT515" s="209"/>
      <c r="AU515" s="209"/>
      <c r="AV515" s="209"/>
      <c r="AW515" s="209"/>
      <c r="AX515" s="209"/>
      <c r="AY515" s="209"/>
      <c r="AZ515" s="209"/>
      <c r="BA515" s="209"/>
      <c r="BB515" s="209"/>
      <c r="BC515" s="209"/>
      <c r="BD515" s="209"/>
      <c r="BE515" s="209"/>
      <c r="BF515" s="209"/>
      <c r="BG515" s="209"/>
      <c r="BH515" s="209"/>
    </row>
    <row r="516" spans="1:60" outlineLevel="1" x14ac:dyDescent="0.25">
      <c r="A516" s="247">
        <v>167</v>
      </c>
      <c r="B516" s="248" t="s">
        <v>568</v>
      </c>
      <c r="C516" s="257" t="s">
        <v>569</v>
      </c>
      <c r="D516" s="249" t="s">
        <v>207</v>
      </c>
      <c r="E516" s="250">
        <v>1</v>
      </c>
      <c r="F516" s="251"/>
      <c r="G516" s="252">
        <f>ROUND(E516*F516,2)</f>
        <v>0</v>
      </c>
      <c r="H516" s="229">
        <v>1210</v>
      </c>
      <c r="I516" s="228">
        <f>ROUND(E516*H516,2)</f>
        <v>1210</v>
      </c>
      <c r="J516" s="229">
        <v>0</v>
      </c>
      <c r="K516" s="228">
        <f>ROUND(E516*J516,2)</f>
        <v>0</v>
      </c>
      <c r="L516" s="228">
        <v>15</v>
      </c>
      <c r="M516" s="228">
        <f>G516*(1+L516/100)</f>
        <v>0</v>
      </c>
      <c r="N516" s="228">
        <v>4.0000000000000001E-3</v>
      </c>
      <c r="O516" s="228">
        <f>ROUND(E516*N516,2)</f>
        <v>0</v>
      </c>
      <c r="P516" s="228">
        <v>0</v>
      </c>
      <c r="Q516" s="228">
        <f>ROUND(E516*P516,2)</f>
        <v>0</v>
      </c>
      <c r="R516" s="228"/>
      <c r="S516" s="228" t="s">
        <v>204</v>
      </c>
      <c r="T516" s="228" t="s">
        <v>135</v>
      </c>
      <c r="U516" s="228">
        <v>0</v>
      </c>
      <c r="V516" s="228">
        <f>ROUND(E516*U516,2)</f>
        <v>0</v>
      </c>
      <c r="W516" s="228"/>
      <c r="X516" s="228" t="s">
        <v>261</v>
      </c>
      <c r="Y516" s="209"/>
      <c r="Z516" s="209"/>
      <c r="AA516" s="209"/>
      <c r="AB516" s="209"/>
      <c r="AC516" s="209"/>
      <c r="AD516" s="209"/>
      <c r="AE516" s="209"/>
      <c r="AF516" s="209"/>
      <c r="AG516" s="209" t="s">
        <v>262</v>
      </c>
      <c r="AH516" s="209"/>
      <c r="AI516" s="209"/>
      <c r="AJ516" s="209"/>
      <c r="AK516" s="209"/>
      <c r="AL516" s="209"/>
      <c r="AM516" s="209"/>
      <c r="AN516" s="209"/>
      <c r="AO516" s="209"/>
      <c r="AP516" s="209"/>
      <c r="AQ516" s="209"/>
      <c r="AR516" s="209"/>
      <c r="AS516" s="209"/>
      <c r="AT516" s="209"/>
      <c r="AU516" s="209"/>
      <c r="AV516" s="209"/>
      <c r="AW516" s="209"/>
      <c r="AX516" s="209"/>
      <c r="AY516" s="209"/>
      <c r="AZ516" s="209"/>
      <c r="BA516" s="209"/>
      <c r="BB516" s="209"/>
      <c r="BC516" s="209"/>
      <c r="BD516" s="209"/>
      <c r="BE516" s="209"/>
      <c r="BF516" s="209"/>
      <c r="BG516" s="209"/>
      <c r="BH516" s="209"/>
    </row>
    <row r="517" spans="1:60" outlineLevel="1" x14ac:dyDescent="0.25">
      <c r="A517" s="247">
        <v>168</v>
      </c>
      <c r="B517" s="248" t="s">
        <v>570</v>
      </c>
      <c r="C517" s="257" t="s">
        <v>571</v>
      </c>
      <c r="D517" s="249" t="s">
        <v>207</v>
      </c>
      <c r="E517" s="250">
        <v>1</v>
      </c>
      <c r="F517" s="251"/>
      <c r="G517" s="252">
        <f>ROUND(E517*F517,2)</f>
        <v>0</v>
      </c>
      <c r="H517" s="229">
        <v>978</v>
      </c>
      <c r="I517" s="228">
        <f>ROUND(E517*H517,2)</f>
        <v>978</v>
      </c>
      <c r="J517" s="229">
        <v>0</v>
      </c>
      <c r="K517" s="228">
        <f>ROUND(E517*J517,2)</f>
        <v>0</v>
      </c>
      <c r="L517" s="228">
        <v>15</v>
      </c>
      <c r="M517" s="228">
        <f>G517*(1+L517/100)</f>
        <v>0</v>
      </c>
      <c r="N517" s="228">
        <v>2.63E-2</v>
      </c>
      <c r="O517" s="228">
        <f>ROUND(E517*N517,2)</f>
        <v>0.03</v>
      </c>
      <c r="P517" s="228">
        <v>0</v>
      </c>
      <c r="Q517" s="228">
        <f>ROUND(E517*P517,2)</f>
        <v>0</v>
      </c>
      <c r="R517" s="228"/>
      <c r="S517" s="228" t="s">
        <v>204</v>
      </c>
      <c r="T517" s="228" t="s">
        <v>135</v>
      </c>
      <c r="U517" s="228">
        <v>0</v>
      </c>
      <c r="V517" s="228">
        <f>ROUND(E517*U517,2)</f>
        <v>0</v>
      </c>
      <c r="W517" s="228"/>
      <c r="X517" s="228" t="s">
        <v>261</v>
      </c>
      <c r="Y517" s="209"/>
      <c r="Z517" s="209"/>
      <c r="AA517" s="209"/>
      <c r="AB517" s="209"/>
      <c r="AC517" s="209"/>
      <c r="AD517" s="209"/>
      <c r="AE517" s="209"/>
      <c r="AF517" s="209"/>
      <c r="AG517" s="209" t="s">
        <v>262</v>
      </c>
      <c r="AH517" s="209"/>
      <c r="AI517" s="209"/>
      <c r="AJ517" s="209"/>
      <c r="AK517" s="209"/>
      <c r="AL517" s="209"/>
      <c r="AM517" s="209"/>
      <c r="AN517" s="209"/>
      <c r="AO517" s="209"/>
      <c r="AP517" s="209"/>
      <c r="AQ517" s="209"/>
      <c r="AR517" s="209"/>
      <c r="AS517" s="209"/>
      <c r="AT517" s="209"/>
      <c r="AU517" s="209"/>
      <c r="AV517" s="209"/>
      <c r="AW517" s="209"/>
      <c r="AX517" s="209"/>
      <c r="AY517" s="209"/>
      <c r="AZ517" s="209"/>
      <c r="BA517" s="209"/>
      <c r="BB517" s="209"/>
      <c r="BC517" s="209"/>
      <c r="BD517" s="209"/>
      <c r="BE517" s="209"/>
      <c r="BF517" s="209"/>
      <c r="BG517" s="209"/>
      <c r="BH517" s="209"/>
    </row>
    <row r="518" spans="1:60" outlineLevel="1" x14ac:dyDescent="0.25">
      <c r="A518" s="247">
        <v>169</v>
      </c>
      <c r="B518" s="248" t="s">
        <v>572</v>
      </c>
      <c r="C518" s="257" t="s">
        <v>573</v>
      </c>
      <c r="D518" s="249" t="s">
        <v>207</v>
      </c>
      <c r="E518" s="250">
        <v>2</v>
      </c>
      <c r="F518" s="251"/>
      <c r="G518" s="252">
        <f>ROUND(E518*F518,2)</f>
        <v>0</v>
      </c>
      <c r="H518" s="229">
        <v>199.5</v>
      </c>
      <c r="I518" s="228">
        <f>ROUND(E518*H518,2)</f>
        <v>399</v>
      </c>
      <c r="J518" s="229">
        <v>0</v>
      </c>
      <c r="K518" s="228">
        <f>ROUND(E518*J518,2)</f>
        <v>0</v>
      </c>
      <c r="L518" s="228">
        <v>15</v>
      </c>
      <c r="M518" s="228">
        <f>G518*(1+L518/100)</f>
        <v>0</v>
      </c>
      <c r="N518" s="228">
        <v>1.8000000000000001E-4</v>
      </c>
      <c r="O518" s="228">
        <f>ROUND(E518*N518,2)</f>
        <v>0</v>
      </c>
      <c r="P518" s="228">
        <v>0</v>
      </c>
      <c r="Q518" s="228">
        <f>ROUND(E518*P518,2)</f>
        <v>0</v>
      </c>
      <c r="R518" s="228" t="s">
        <v>260</v>
      </c>
      <c r="S518" s="228" t="s">
        <v>134</v>
      </c>
      <c r="T518" s="228" t="s">
        <v>135</v>
      </c>
      <c r="U518" s="228">
        <v>0</v>
      </c>
      <c r="V518" s="228">
        <f>ROUND(E518*U518,2)</f>
        <v>0</v>
      </c>
      <c r="W518" s="228"/>
      <c r="X518" s="228" t="s">
        <v>261</v>
      </c>
      <c r="Y518" s="209"/>
      <c r="Z518" s="209"/>
      <c r="AA518" s="209"/>
      <c r="AB518" s="209"/>
      <c r="AC518" s="209"/>
      <c r="AD518" s="209"/>
      <c r="AE518" s="209"/>
      <c r="AF518" s="209"/>
      <c r="AG518" s="209" t="s">
        <v>262</v>
      </c>
      <c r="AH518" s="209"/>
      <c r="AI518" s="209"/>
      <c r="AJ518" s="209"/>
      <c r="AK518" s="209"/>
      <c r="AL518" s="209"/>
      <c r="AM518" s="209"/>
      <c r="AN518" s="209"/>
      <c r="AO518" s="209"/>
      <c r="AP518" s="209"/>
      <c r="AQ518" s="209"/>
      <c r="AR518" s="209"/>
      <c r="AS518" s="209"/>
      <c r="AT518" s="209"/>
      <c r="AU518" s="209"/>
      <c r="AV518" s="209"/>
      <c r="AW518" s="209"/>
      <c r="AX518" s="209"/>
      <c r="AY518" s="209"/>
      <c r="AZ518" s="209"/>
      <c r="BA518" s="209"/>
      <c r="BB518" s="209"/>
      <c r="BC518" s="209"/>
      <c r="BD518" s="209"/>
      <c r="BE518" s="209"/>
      <c r="BF518" s="209"/>
      <c r="BG518" s="209"/>
      <c r="BH518" s="209"/>
    </row>
    <row r="519" spans="1:60" outlineLevel="1" x14ac:dyDescent="0.25">
      <c r="A519" s="247">
        <v>170</v>
      </c>
      <c r="B519" s="248" t="s">
        <v>574</v>
      </c>
      <c r="C519" s="257" t="s">
        <v>575</v>
      </c>
      <c r="D519" s="249" t="s">
        <v>207</v>
      </c>
      <c r="E519" s="250">
        <v>1</v>
      </c>
      <c r="F519" s="251"/>
      <c r="G519" s="252">
        <f>ROUND(E519*F519,2)</f>
        <v>0</v>
      </c>
      <c r="H519" s="229">
        <v>145</v>
      </c>
      <c r="I519" s="228">
        <f>ROUND(E519*H519,2)</f>
        <v>145</v>
      </c>
      <c r="J519" s="229">
        <v>0</v>
      </c>
      <c r="K519" s="228">
        <f>ROUND(E519*J519,2)</f>
        <v>0</v>
      </c>
      <c r="L519" s="228">
        <v>15</v>
      </c>
      <c r="M519" s="228">
        <f>G519*(1+L519/100)</f>
        <v>0</v>
      </c>
      <c r="N519" s="228">
        <v>1.8000000000000001E-4</v>
      </c>
      <c r="O519" s="228">
        <f>ROUND(E519*N519,2)</f>
        <v>0</v>
      </c>
      <c r="P519" s="228">
        <v>0</v>
      </c>
      <c r="Q519" s="228">
        <f>ROUND(E519*P519,2)</f>
        <v>0</v>
      </c>
      <c r="R519" s="228" t="s">
        <v>260</v>
      </c>
      <c r="S519" s="228" t="s">
        <v>134</v>
      </c>
      <c r="T519" s="228" t="s">
        <v>135</v>
      </c>
      <c r="U519" s="228">
        <v>0</v>
      </c>
      <c r="V519" s="228">
        <f>ROUND(E519*U519,2)</f>
        <v>0</v>
      </c>
      <c r="W519" s="228"/>
      <c r="X519" s="228" t="s">
        <v>261</v>
      </c>
      <c r="Y519" s="209"/>
      <c r="Z519" s="209"/>
      <c r="AA519" s="209"/>
      <c r="AB519" s="209"/>
      <c r="AC519" s="209"/>
      <c r="AD519" s="209"/>
      <c r="AE519" s="209"/>
      <c r="AF519" s="209"/>
      <c r="AG519" s="209" t="s">
        <v>262</v>
      </c>
      <c r="AH519" s="209"/>
      <c r="AI519" s="209"/>
      <c r="AJ519" s="209"/>
      <c r="AK519" s="209"/>
      <c r="AL519" s="209"/>
      <c r="AM519" s="209"/>
      <c r="AN519" s="209"/>
      <c r="AO519" s="209"/>
      <c r="AP519" s="209"/>
      <c r="AQ519" s="209"/>
      <c r="AR519" s="209"/>
      <c r="AS519" s="209"/>
      <c r="AT519" s="209"/>
      <c r="AU519" s="209"/>
      <c r="AV519" s="209"/>
      <c r="AW519" s="209"/>
      <c r="AX519" s="209"/>
      <c r="AY519" s="209"/>
      <c r="AZ519" s="209"/>
      <c r="BA519" s="209"/>
      <c r="BB519" s="209"/>
      <c r="BC519" s="209"/>
      <c r="BD519" s="209"/>
      <c r="BE519" s="209"/>
      <c r="BF519" s="209"/>
      <c r="BG519" s="209"/>
      <c r="BH519" s="209"/>
    </row>
    <row r="520" spans="1:60" outlineLevel="1" x14ac:dyDescent="0.25">
      <c r="A520" s="247">
        <v>171</v>
      </c>
      <c r="B520" s="248" t="s">
        <v>576</v>
      </c>
      <c r="C520" s="257" t="s">
        <v>577</v>
      </c>
      <c r="D520" s="249" t="s">
        <v>207</v>
      </c>
      <c r="E520" s="250">
        <v>1</v>
      </c>
      <c r="F520" s="251"/>
      <c r="G520" s="252">
        <f>ROUND(E520*F520,2)</f>
        <v>0</v>
      </c>
      <c r="H520" s="229">
        <v>378</v>
      </c>
      <c r="I520" s="228">
        <f>ROUND(E520*H520,2)</f>
        <v>378</v>
      </c>
      <c r="J520" s="229">
        <v>0</v>
      </c>
      <c r="K520" s="228">
        <f>ROUND(E520*J520,2)</f>
        <v>0</v>
      </c>
      <c r="L520" s="228">
        <v>15</v>
      </c>
      <c r="M520" s="228">
        <f>G520*(1+L520/100)</f>
        <v>0</v>
      </c>
      <c r="N520" s="228">
        <v>4.0000000000000002E-4</v>
      </c>
      <c r="O520" s="228">
        <f>ROUND(E520*N520,2)</f>
        <v>0</v>
      </c>
      <c r="P520" s="228">
        <v>0</v>
      </c>
      <c r="Q520" s="228">
        <f>ROUND(E520*P520,2)</f>
        <v>0</v>
      </c>
      <c r="R520" s="228" t="s">
        <v>260</v>
      </c>
      <c r="S520" s="228" t="s">
        <v>134</v>
      </c>
      <c r="T520" s="228" t="s">
        <v>135</v>
      </c>
      <c r="U520" s="228">
        <v>0</v>
      </c>
      <c r="V520" s="228">
        <f>ROUND(E520*U520,2)</f>
        <v>0</v>
      </c>
      <c r="W520" s="228"/>
      <c r="X520" s="228" t="s">
        <v>261</v>
      </c>
      <c r="Y520" s="209"/>
      <c r="Z520" s="209"/>
      <c r="AA520" s="209"/>
      <c r="AB520" s="209"/>
      <c r="AC520" s="209"/>
      <c r="AD520" s="209"/>
      <c r="AE520" s="209"/>
      <c r="AF520" s="209"/>
      <c r="AG520" s="209" t="s">
        <v>262</v>
      </c>
      <c r="AH520" s="209"/>
      <c r="AI520" s="209"/>
      <c r="AJ520" s="209"/>
      <c r="AK520" s="209"/>
      <c r="AL520" s="209"/>
      <c r="AM520" s="209"/>
      <c r="AN520" s="209"/>
      <c r="AO520" s="209"/>
      <c r="AP520" s="209"/>
      <c r="AQ520" s="209"/>
      <c r="AR520" s="209"/>
      <c r="AS520" s="209"/>
      <c r="AT520" s="209"/>
      <c r="AU520" s="209"/>
      <c r="AV520" s="209"/>
      <c r="AW520" s="209"/>
      <c r="AX520" s="209"/>
      <c r="AY520" s="209"/>
      <c r="AZ520" s="209"/>
      <c r="BA520" s="209"/>
      <c r="BB520" s="209"/>
      <c r="BC520" s="209"/>
      <c r="BD520" s="209"/>
      <c r="BE520" s="209"/>
      <c r="BF520" s="209"/>
      <c r="BG520" s="209"/>
      <c r="BH520" s="209"/>
    </row>
    <row r="521" spans="1:60" outlineLevel="1" x14ac:dyDescent="0.25">
      <c r="A521" s="247">
        <v>172</v>
      </c>
      <c r="B521" s="248" t="s">
        <v>578</v>
      </c>
      <c r="C521" s="257" t="s">
        <v>579</v>
      </c>
      <c r="D521" s="249" t="s">
        <v>207</v>
      </c>
      <c r="E521" s="250">
        <v>1</v>
      </c>
      <c r="F521" s="251"/>
      <c r="G521" s="252">
        <f>ROUND(E521*F521,2)</f>
        <v>0</v>
      </c>
      <c r="H521" s="229">
        <v>885</v>
      </c>
      <c r="I521" s="228">
        <f>ROUND(E521*H521,2)</f>
        <v>885</v>
      </c>
      <c r="J521" s="229">
        <v>0</v>
      </c>
      <c r="K521" s="228">
        <f>ROUND(E521*J521,2)</f>
        <v>0</v>
      </c>
      <c r="L521" s="228">
        <v>15</v>
      </c>
      <c r="M521" s="228">
        <f>G521*(1+L521/100)</f>
        <v>0</v>
      </c>
      <c r="N521" s="228">
        <v>5.0000000000000001E-4</v>
      </c>
      <c r="O521" s="228">
        <f>ROUND(E521*N521,2)</f>
        <v>0</v>
      </c>
      <c r="P521" s="228">
        <v>0</v>
      </c>
      <c r="Q521" s="228">
        <f>ROUND(E521*P521,2)</f>
        <v>0</v>
      </c>
      <c r="R521" s="228" t="s">
        <v>260</v>
      </c>
      <c r="S521" s="228" t="s">
        <v>134</v>
      </c>
      <c r="T521" s="228" t="s">
        <v>135</v>
      </c>
      <c r="U521" s="228">
        <v>0</v>
      </c>
      <c r="V521" s="228">
        <f>ROUND(E521*U521,2)</f>
        <v>0</v>
      </c>
      <c r="W521" s="228"/>
      <c r="X521" s="228" t="s">
        <v>261</v>
      </c>
      <c r="Y521" s="209"/>
      <c r="Z521" s="209"/>
      <c r="AA521" s="209"/>
      <c r="AB521" s="209"/>
      <c r="AC521" s="209"/>
      <c r="AD521" s="209"/>
      <c r="AE521" s="209"/>
      <c r="AF521" s="209"/>
      <c r="AG521" s="209" t="s">
        <v>262</v>
      </c>
      <c r="AH521" s="209"/>
      <c r="AI521" s="209"/>
      <c r="AJ521" s="209"/>
      <c r="AK521" s="209"/>
      <c r="AL521" s="209"/>
      <c r="AM521" s="209"/>
      <c r="AN521" s="209"/>
      <c r="AO521" s="209"/>
      <c r="AP521" s="209"/>
      <c r="AQ521" s="209"/>
      <c r="AR521" s="209"/>
      <c r="AS521" s="209"/>
      <c r="AT521" s="209"/>
      <c r="AU521" s="209"/>
      <c r="AV521" s="209"/>
      <c r="AW521" s="209"/>
      <c r="AX521" s="209"/>
      <c r="AY521" s="209"/>
      <c r="AZ521" s="209"/>
      <c r="BA521" s="209"/>
      <c r="BB521" s="209"/>
      <c r="BC521" s="209"/>
      <c r="BD521" s="209"/>
      <c r="BE521" s="209"/>
      <c r="BF521" s="209"/>
      <c r="BG521" s="209"/>
      <c r="BH521" s="209"/>
    </row>
    <row r="522" spans="1:60" ht="20.399999999999999" outlineLevel="1" x14ac:dyDescent="0.25">
      <c r="A522" s="247">
        <v>173</v>
      </c>
      <c r="B522" s="248" t="s">
        <v>580</v>
      </c>
      <c r="C522" s="257" t="s">
        <v>581</v>
      </c>
      <c r="D522" s="249" t="s">
        <v>207</v>
      </c>
      <c r="E522" s="250">
        <v>2</v>
      </c>
      <c r="F522" s="251"/>
      <c r="G522" s="252">
        <f>ROUND(E522*F522,2)</f>
        <v>0</v>
      </c>
      <c r="H522" s="229">
        <v>1557.6</v>
      </c>
      <c r="I522" s="228">
        <f>ROUND(E522*H522,2)</f>
        <v>3115.2</v>
      </c>
      <c r="J522" s="229">
        <v>0</v>
      </c>
      <c r="K522" s="228">
        <f>ROUND(E522*J522,2)</f>
        <v>0</v>
      </c>
      <c r="L522" s="228">
        <v>15</v>
      </c>
      <c r="M522" s="228">
        <f>G522*(1+L522/100)</f>
        <v>0</v>
      </c>
      <c r="N522" s="228">
        <v>2.7E-4</v>
      </c>
      <c r="O522" s="228">
        <f>ROUND(E522*N522,2)</f>
        <v>0</v>
      </c>
      <c r="P522" s="228">
        <v>0</v>
      </c>
      <c r="Q522" s="228">
        <f>ROUND(E522*P522,2)</f>
        <v>0</v>
      </c>
      <c r="R522" s="228" t="s">
        <v>260</v>
      </c>
      <c r="S522" s="228" t="s">
        <v>134</v>
      </c>
      <c r="T522" s="228" t="s">
        <v>135</v>
      </c>
      <c r="U522" s="228">
        <v>0</v>
      </c>
      <c r="V522" s="228">
        <f>ROUND(E522*U522,2)</f>
        <v>0</v>
      </c>
      <c r="W522" s="228"/>
      <c r="X522" s="228" t="s">
        <v>261</v>
      </c>
      <c r="Y522" s="209"/>
      <c r="Z522" s="209"/>
      <c r="AA522" s="209"/>
      <c r="AB522" s="209"/>
      <c r="AC522" s="209"/>
      <c r="AD522" s="209"/>
      <c r="AE522" s="209"/>
      <c r="AF522" s="209"/>
      <c r="AG522" s="209" t="s">
        <v>262</v>
      </c>
      <c r="AH522" s="209"/>
      <c r="AI522" s="209"/>
      <c r="AJ522" s="209"/>
      <c r="AK522" s="209"/>
      <c r="AL522" s="209"/>
      <c r="AM522" s="209"/>
      <c r="AN522" s="209"/>
      <c r="AO522" s="209"/>
      <c r="AP522" s="209"/>
      <c r="AQ522" s="209"/>
      <c r="AR522" s="209"/>
      <c r="AS522" s="209"/>
      <c r="AT522" s="209"/>
      <c r="AU522" s="209"/>
      <c r="AV522" s="209"/>
      <c r="AW522" s="209"/>
      <c r="AX522" s="209"/>
      <c r="AY522" s="209"/>
      <c r="AZ522" s="209"/>
      <c r="BA522" s="209"/>
      <c r="BB522" s="209"/>
      <c r="BC522" s="209"/>
      <c r="BD522" s="209"/>
      <c r="BE522" s="209"/>
      <c r="BF522" s="209"/>
      <c r="BG522" s="209"/>
      <c r="BH522" s="209"/>
    </row>
    <row r="523" spans="1:60" outlineLevel="1" x14ac:dyDescent="0.25">
      <c r="A523" s="247">
        <v>174</v>
      </c>
      <c r="B523" s="248" t="s">
        <v>582</v>
      </c>
      <c r="C523" s="257" t="s">
        <v>583</v>
      </c>
      <c r="D523" s="249" t="s">
        <v>584</v>
      </c>
      <c r="E523" s="250">
        <v>25</v>
      </c>
      <c r="F523" s="251"/>
      <c r="G523" s="252">
        <f>ROUND(E523*F523,2)</f>
        <v>0</v>
      </c>
      <c r="H523" s="229">
        <v>12</v>
      </c>
      <c r="I523" s="228">
        <f>ROUND(E523*H523,2)</f>
        <v>300</v>
      </c>
      <c r="J523" s="229">
        <v>0</v>
      </c>
      <c r="K523" s="228">
        <f>ROUND(E523*J523,2)</f>
        <v>0</v>
      </c>
      <c r="L523" s="228">
        <v>15</v>
      </c>
      <c r="M523" s="228">
        <f>G523*(1+L523/100)</f>
        <v>0</v>
      </c>
      <c r="N523" s="228">
        <v>1</v>
      </c>
      <c r="O523" s="228">
        <f>ROUND(E523*N523,2)</f>
        <v>25</v>
      </c>
      <c r="P523" s="228">
        <v>0</v>
      </c>
      <c r="Q523" s="228">
        <f>ROUND(E523*P523,2)</f>
        <v>0</v>
      </c>
      <c r="R523" s="228" t="s">
        <v>260</v>
      </c>
      <c r="S523" s="228" t="s">
        <v>134</v>
      </c>
      <c r="T523" s="228" t="s">
        <v>135</v>
      </c>
      <c r="U523" s="228">
        <v>0</v>
      </c>
      <c r="V523" s="228">
        <f>ROUND(E523*U523,2)</f>
        <v>0</v>
      </c>
      <c r="W523" s="228"/>
      <c r="X523" s="228" t="s">
        <v>261</v>
      </c>
      <c r="Y523" s="209"/>
      <c r="Z523" s="209"/>
      <c r="AA523" s="209"/>
      <c r="AB523" s="209"/>
      <c r="AC523" s="209"/>
      <c r="AD523" s="209"/>
      <c r="AE523" s="209"/>
      <c r="AF523" s="209"/>
      <c r="AG523" s="209" t="s">
        <v>262</v>
      </c>
      <c r="AH523" s="209"/>
      <c r="AI523" s="209"/>
      <c r="AJ523" s="209"/>
      <c r="AK523" s="209"/>
      <c r="AL523" s="209"/>
      <c r="AM523" s="209"/>
      <c r="AN523" s="209"/>
      <c r="AO523" s="209"/>
      <c r="AP523" s="209"/>
      <c r="AQ523" s="209"/>
      <c r="AR523" s="209"/>
      <c r="AS523" s="209"/>
      <c r="AT523" s="209"/>
      <c r="AU523" s="209"/>
      <c r="AV523" s="209"/>
      <c r="AW523" s="209"/>
      <c r="AX523" s="209"/>
      <c r="AY523" s="209"/>
      <c r="AZ523" s="209"/>
      <c r="BA523" s="209"/>
      <c r="BB523" s="209"/>
      <c r="BC523" s="209"/>
      <c r="BD523" s="209"/>
      <c r="BE523" s="209"/>
      <c r="BF523" s="209"/>
      <c r="BG523" s="209"/>
      <c r="BH523" s="209"/>
    </row>
    <row r="524" spans="1:60" outlineLevel="1" x14ac:dyDescent="0.25">
      <c r="A524" s="247">
        <v>175</v>
      </c>
      <c r="B524" s="248" t="s">
        <v>585</v>
      </c>
      <c r="C524" s="257" t="s">
        <v>586</v>
      </c>
      <c r="D524" s="249" t="s">
        <v>268</v>
      </c>
      <c r="E524" s="250">
        <v>1</v>
      </c>
      <c r="F524" s="251"/>
      <c r="G524" s="252">
        <f>ROUND(E524*F524,2)</f>
        <v>0</v>
      </c>
      <c r="H524" s="229">
        <v>0</v>
      </c>
      <c r="I524" s="228">
        <f>ROUND(E524*H524,2)</f>
        <v>0</v>
      </c>
      <c r="J524" s="229">
        <v>3000</v>
      </c>
      <c r="K524" s="228">
        <f>ROUND(E524*J524,2)</f>
        <v>3000</v>
      </c>
      <c r="L524" s="228">
        <v>15</v>
      </c>
      <c r="M524" s="228">
        <f>G524*(1+L524/100)</f>
        <v>0</v>
      </c>
      <c r="N524" s="228">
        <v>0</v>
      </c>
      <c r="O524" s="228">
        <f>ROUND(E524*N524,2)</f>
        <v>0</v>
      </c>
      <c r="P524" s="228">
        <v>0</v>
      </c>
      <c r="Q524" s="228">
        <f>ROUND(E524*P524,2)</f>
        <v>0</v>
      </c>
      <c r="R524" s="228"/>
      <c r="S524" s="228" t="s">
        <v>204</v>
      </c>
      <c r="T524" s="228" t="s">
        <v>135</v>
      </c>
      <c r="U524" s="228">
        <v>0</v>
      </c>
      <c r="V524" s="228">
        <f>ROUND(E524*U524,2)</f>
        <v>0</v>
      </c>
      <c r="W524" s="228"/>
      <c r="X524" s="228" t="s">
        <v>347</v>
      </c>
      <c r="Y524" s="209"/>
      <c r="Z524" s="209"/>
      <c r="AA524" s="209"/>
      <c r="AB524" s="209"/>
      <c r="AC524" s="209"/>
      <c r="AD524" s="209"/>
      <c r="AE524" s="209"/>
      <c r="AF524" s="209"/>
      <c r="AG524" s="209" t="s">
        <v>348</v>
      </c>
      <c r="AH524" s="209"/>
      <c r="AI524" s="209"/>
      <c r="AJ524" s="209"/>
      <c r="AK524" s="209"/>
      <c r="AL524" s="209"/>
      <c r="AM524" s="209"/>
      <c r="AN524" s="209"/>
      <c r="AO524" s="209"/>
      <c r="AP524" s="209"/>
      <c r="AQ524" s="209"/>
      <c r="AR524" s="209"/>
      <c r="AS524" s="209"/>
      <c r="AT524" s="209"/>
      <c r="AU524" s="209"/>
      <c r="AV524" s="209"/>
      <c r="AW524" s="209"/>
      <c r="AX524" s="209"/>
      <c r="AY524" s="209"/>
      <c r="AZ524" s="209"/>
      <c r="BA524" s="209"/>
      <c r="BB524" s="209"/>
      <c r="BC524" s="209"/>
      <c r="BD524" s="209"/>
      <c r="BE524" s="209"/>
      <c r="BF524" s="209"/>
      <c r="BG524" s="209"/>
      <c r="BH524" s="209"/>
    </row>
    <row r="525" spans="1:60" x14ac:dyDescent="0.25">
      <c r="A525" s="235" t="s">
        <v>129</v>
      </c>
      <c r="B525" s="236" t="s">
        <v>97</v>
      </c>
      <c r="C525" s="254" t="s">
        <v>98</v>
      </c>
      <c r="D525" s="237"/>
      <c r="E525" s="238"/>
      <c r="F525" s="239"/>
      <c r="G525" s="240">
        <f>SUMIF(AG526:AG529,"&lt;&gt;NOR",G526:G529)</f>
        <v>0</v>
      </c>
      <c r="H525" s="234"/>
      <c r="I525" s="234">
        <f>SUM(I526:I529)</f>
        <v>221.22</v>
      </c>
      <c r="J525" s="234"/>
      <c r="K525" s="234">
        <f>SUM(K526:K529)</f>
        <v>458.78</v>
      </c>
      <c r="L525" s="234"/>
      <c r="M525" s="234">
        <f>SUM(M526:M529)</f>
        <v>0</v>
      </c>
      <c r="N525" s="234"/>
      <c r="O525" s="234">
        <f>SUM(O526:O529)</f>
        <v>0</v>
      </c>
      <c r="P525" s="234"/>
      <c r="Q525" s="234">
        <f>SUM(Q526:Q529)</f>
        <v>0</v>
      </c>
      <c r="R525" s="234"/>
      <c r="S525" s="234"/>
      <c r="T525" s="234"/>
      <c r="U525" s="234"/>
      <c r="V525" s="234">
        <f>SUM(V526:V529)</f>
        <v>0.91999999999999993</v>
      </c>
      <c r="W525" s="234"/>
      <c r="X525" s="234"/>
      <c r="AG525" t="s">
        <v>130</v>
      </c>
    </row>
    <row r="526" spans="1:60" outlineLevel="1" x14ac:dyDescent="0.25">
      <c r="A526" s="247">
        <v>176</v>
      </c>
      <c r="B526" s="248" t="s">
        <v>587</v>
      </c>
      <c r="C526" s="257" t="s">
        <v>588</v>
      </c>
      <c r="D526" s="249" t="s">
        <v>207</v>
      </c>
      <c r="E526" s="250">
        <v>1</v>
      </c>
      <c r="F526" s="251"/>
      <c r="G526" s="252">
        <f>ROUND(E526*F526,2)</f>
        <v>0</v>
      </c>
      <c r="H526" s="229">
        <v>69.22</v>
      </c>
      <c r="I526" s="228">
        <f>ROUND(E526*H526,2)</f>
        <v>69.22</v>
      </c>
      <c r="J526" s="229">
        <v>122.28</v>
      </c>
      <c r="K526" s="228">
        <f>ROUND(E526*J526,2)</f>
        <v>122.28</v>
      </c>
      <c r="L526" s="228">
        <v>15</v>
      </c>
      <c r="M526" s="228">
        <f>G526*(1+L526/100)</f>
        <v>0</v>
      </c>
      <c r="N526" s="228">
        <v>0</v>
      </c>
      <c r="O526" s="228">
        <f>ROUND(E526*N526,2)</f>
        <v>0</v>
      </c>
      <c r="P526" s="228">
        <v>0</v>
      </c>
      <c r="Q526" s="228">
        <f>ROUND(E526*P526,2)</f>
        <v>0</v>
      </c>
      <c r="R526" s="228"/>
      <c r="S526" s="228" t="s">
        <v>134</v>
      </c>
      <c r="T526" s="228" t="s">
        <v>135</v>
      </c>
      <c r="U526" s="228">
        <v>0.23599999999999999</v>
      </c>
      <c r="V526" s="228">
        <f>ROUND(E526*U526,2)</f>
        <v>0.24</v>
      </c>
      <c r="W526" s="228"/>
      <c r="X526" s="228" t="s">
        <v>136</v>
      </c>
      <c r="Y526" s="209"/>
      <c r="Z526" s="209"/>
      <c r="AA526" s="209"/>
      <c r="AB526" s="209"/>
      <c r="AC526" s="209"/>
      <c r="AD526" s="209"/>
      <c r="AE526" s="209"/>
      <c r="AF526" s="209"/>
      <c r="AG526" s="209" t="s">
        <v>137</v>
      </c>
      <c r="AH526" s="209"/>
      <c r="AI526" s="209"/>
      <c r="AJ526" s="209"/>
      <c r="AK526" s="209"/>
      <c r="AL526" s="209"/>
      <c r="AM526" s="209"/>
      <c r="AN526" s="209"/>
      <c r="AO526" s="209"/>
      <c r="AP526" s="209"/>
      <c r="AQ526" s="209"/>
      <c r="AR526" s="209"/>
      <c r="AS526" s="209"/>
      <c r="AT526" s="209"/>
      <c r="AU526" s="209"/>
      <c r="AV526" s="209"/>
      <c r="AW526" s="209"/>
      <c r="AX526" s="209"/>
      <c r="AY526" s="209"/>
      <c r="AZ526" s="209"/>
      <c r="BA526" s="209"/>
      <c r="BB526" s="209"/>
      <c r="BC526" s="209"/>
      <c r="BD526" s="209"/>
      <c r="BE526" s="209"/>
      <c r="BF526" s="209"/>
      <c r="BG526" s="209"/>
      <c r="BH526" s="209"/>
    </row>
    <row r="527" spans="1:60" outlineLevel="1" x14ac:dyDescent="0.25">
      <c r="A527" s="247">
        <v>177</v>
      </c>
      <c r="B527" s="248" t="s">
        <v>589</v>
      </c>
      <c r="C527" s="257" t="s">
        <v>590</v>
      </c>
      <c r="D527" s="249" t="s">
        <v>207</v>
      </c>
      <c r="E527" s="250">
        <v>1</v>
      </c>
      <c r="F527" s="251"/>
      <c r="G527" s="252">
        <f>ROUND(E527*F527,2)</f>
        <v>0</v>
      </c>
      <c r="H527" s="229">
        <v>0</v>
      </c>
      <c r="I527" s="228">
        <f>ROUND(E527*H527,2)</f>
        <v>0</v>
      </c>
      <c r="J527" s="229">
        <v>237</v>
      </c>
      <c r="K527" s="228">
        <f>ROUND(E527*J527,2)</f>
        <v>237</v>
      </c>
      <c r="L527" s="228">
        <v>15</v>
      </c>
      <c r="M527" s="228">
        <f>G527*(1+L527/100)</f>
        <v>0</v>
      </c>
      <c r="N527" s="228">
        <v>0</v>
      </c>
      <c r="O527" s="228">
        <f>ROUND(E527*N527,2)</f>
        <v>0</v>
      </c>
      <c r="P527" s="228">
        <v>0</v>
      </c>
      <c r="Q527" s="228">
        <f>ROUND(E527*P527,2)</f>
        <v>0</v>
      </c>
      <c r="R527" s="228"/>
      <c r="S527" s="228" t="s">
        <v>134</v>
      </c>
      <c r="T527" s="228" t="s">
        <v>135</v>
      </c>
      <c r="U527" s="228">
        <v>0.48</v>
      </c>
      <c r="V527" s="228">
        <f>ROUND(E527*U527,2)</f>
        <v>0.48</v>
      </c>
      <c r="W527" s="228"/>
      <c r="X527" s="228" t="s">
        <v>136</v>
      </c>
      <c r="Y527" s="209"/>
      <c r="Z527" s="209"/>
      <c r="AA527" s="209"/>
      <c r="AB527" s="209"/>
      <c r="AC527" s="209"/>
      <c r="AD527" s="209"/>
      <c r="AE527" s="209"/>
      <c r="AF527" s="209"/>
      <c r="AG527" s="209" t="s">
        <v>137</v>
      </c>
      <c r="AH527" s="209"/>
      <c r="AI527" s="209"/>
      <c r="AJ527" s="209"/>
      <c r="AK527" s="209"/>
      <c r="AL527" s="209"/>
      <c r="AM527" s="209"/>
      <c r="AN527" s="209"/>
      <c r="AO527" s="209"/>
      <c r="AP527" s="209"/>
      <c r="AQ527" s="209"/>
      <c r="AR527" s="209"/>
      <c r="AS527" s="209"/>
      <c r="AT527" s="209"/>
      <c r="AU527" s="209"/>
      <c r="AV527" s="209"/>
      <c r="AW527" s="209"/>
      <c r="AX527" s="209"/>
      <c r="AY527" s="209"/>
      <c r="AZ527" s="209"/>
      <c r="BA527" s="209"/>
      <c r="BB527" s="209"/>
      <c r="BC527" s="209"/>
      <c r="BD527" s="209"/>
      <c r="BE527" s="209"/>
      <c r="BF527" s="209"/>
      <c r="BG527" s="209"/>
      <c r="BH527" s="209"/>
    </row>
    <row r="528" spans="1:60" outlineLevel="1" x14ac:dyDescent="0.25">
      <c r="A528" s="247">
        <v>178</v>
      </c>
      <c r="B528" s="248" t="s">
        <v>591</v>
      </c>
      <c r="C528" s="257" t="s">
        <v>592</v>
      </c>
      <c r="D528" s="249" t="s">
        <v>207</v>
      </c>
      <c r="E528" s="250">
        <v>1</v>
      </c>
      <c r="F528" s="251"/>
      <c r="G528" s="252">
        <f>ROUND(E528*F528,2)</f>
        <v>0</v>
      </c>
      <c r="H528" s="229">
        <v>0</v>
      </c>
      <c r="I528" s="228">
        <f>ROUND(E528*H528,2)</f>
        <v>0</v>
      </c>
      <c r="J528" s="229">
        <v>99.5</v>
      </c>
      <c r="K528" s="228">
        <f>ROUND(E528*J528,2)</f>
        <v>99.5</v>
      </c>
      <c r="L528" s="228">
        <v>15</v>
      </c>
      <c r="M528" s="228">
        <f>G528*(1+L528/100)</f>
        <v>0</v>
      </c>
      <c r="N528" s="228">
        <v>0</v>
      </c>
      <c r="O528" s="228">
        <f>ROUND(E528*N528,2)</f>
        <v>0</v>
      </c>
      <c r="P528" s="228">
        <v>0</v>
      </c>
      <c r="Q528" s="228">
        <f>ROUND(E528*P528,2)</f>
        <v>0</v>
      </c>
      <c r="R528" s="228"/>
      <c r="S528" s="228" t="s">
        <v>134</v>
      </c>
      <c r="T528" s="228" t="s">
        <v>135</v>
      </c>
      <c r="U528" s="228">
        <v>0.20166999999999999</v>
      </c>
      <c r="V528" s="228">
        <f>ROUND(E528*U528,2)</f>
        <v>0.2</v>
      </c>
      <c r="W528" s="228"/>
      <c r="X528" s="228" t="s">
        <v>136</v>
      </c>
      <c r="Y528" s="209"/>
      <c r="Z528" s="209"/>
      <c r="AA528" s="209"/>
      <c r="AB528" s="209"/>
      <c r="AC528" s="209"/>
      <c r="AD528" s="209"/>
      <c r="AE528" s="209"/>
      <c r="AF528" s="209"/>
      <c r="AG528" s="209" t="s">
        <v>137</v>
      </c>
      <c r="AH528" s="209"/>
      <c r="AI528" s="209"/>
      <c r="AJ528" s="209"/>
      <c r="AK528" s="209"/>
      <c r="AL528" s="209"/>
      <c r="AM528" s="209"/>
      <c r="AN528" s="209"/>
      <c r="AO528" s="209"/>
      <c r="AP528" s="209"/>
      <c r="AQ528" s="209"/>
      <c r="AR528" s="209"/>
      <c r="AS528" s="209"/>
      <c r="AT528" s="209"/>
      <c r="AU528" s="209"/>
      <c r="AV528" s="209"/>
      <c r="AW528" s="209"/>
      <c r="AX528" s="209"/>
      <c r="AY528" s="209"/>
      <c r="AZ528" s="209"/>
      <c r="BA528" s="209"/>
      <c r="BB528" s="209"/>
      <c r="BC528" s="209"/>
      <c r="BD528" s="209"/>
      <c r="BE528" s="209"/>
      <c r="BF528" s="209"/>
      <c r="BG528" s="209"/>
      <c r="BH528" s="209"/>
    </row>
    <row r="529" spans="1:60" outlineLevel="1" x14ac:dyDescent="0.25">
      <c r="A529" s="247">
        <v>179</v>
      </c>
      <c r="B529" s="248" t="s">
        <v>593</v>
      </c>
      <c r="C529" s="257" t="s">
        <v>594</v>
      </c>
      <c r="D529" s="249" t="s">
        <v>207</v>
      </c>
      <c r="E529" s="250">
        <v>1</v>
      </c>
      <c r="F529" s="251"/>
      <c r="G529" s="252">
        <f>ROUND(E529*F529,2)</f>
        <v>0</v>
      </c>
      <c r="H529" s="229">
        <v>152</v>
      </c>
      <c r="I529" s="228">
        <f>ROUND(E529*H529,2)</f>
        <v>152</v>
      </c>
      <c r="J529" s="229">
        <v>0</v>
      </c>
      <c r="K529" s="228">
        <f>ROUND(E529*J529,2)</f>
        <v>0</v>
      </c>
      <c r="L529" s="228">
        <v>15</v>
      </c>
      <c r="M529" s="228">
        <f>G529*(1+L529/100)</f>
        <v>0</v>
      </c>
      <c r="N529" s="228">
        <v>1.0000000000000001E-5</v>
      </c>
      <c r="O529" s="228">
        <f>ROUND(E529*N529,2)</f>
        <v>0</v>
      </c>
      <c r="P529" s="228">
        <v>0</v>
      </c>
      <c r="Q529" s="228">
        <f>ROUND(E529*P529,2)</f>
        <v>0</v>
      </c>
      <c r="R529" s="228" t="s">
        <v>260</v>
      </c>
      <c r="S529" s="228" t="s">
        <v>134</v>
      </c>
      <c r="T529" s="228" t="s">
        <v>135</v>
      </c>
      <c r="U529" s="228">
        <v>0</v>
      </c>
      <c r="V529" s="228">
        <f>ROUND(E529*U529,2)</f>
        <v>0</v>
      </c>
      <c r="W529" s="228"/>
      <c r="X529" s="228" t="s">
        <v>261</v>
      </c>
      <c r="Y529" s="209"/>
      <c r="Z529" s="209"/>
      <c r="AA529" s="209"/>
      <c r="AB529" s="209"/>
      <c r="AC529" s="209"/>
      <c r="AD529" s="209"/>
      <c r="AE529" s="209"/>
      <c r="AF529" s="209"/>
      <c r="AG529" s="209" t="s">
        <v>262</v>
      </c>
      <c r="AH529" s="209"/>
      <c r="AI529" s="209"/>
      <c r="AJ529" s="209"/>
      <c r="AK529" s="209"/>
      <c r="AL529" s="209"/>
      <c r="AM529" s="209"/>
      <c r="AN529" s="209"/>
      <c r="AO529" s="209"/>
      <c r="AP529" s="209"/>
      <c r="AQ529" s="209"/>
      <c r="AR529" s="209"/>
      <c r="AS529" s="209"/>
      <c r="AT529" s="209"/>
      <c r="AU529" s="209"/>
      <c r="AV529" s="209"/>
      <c r="AW529" s="209"/>
      <c r="AX529" s="209"/>
      <c r="AY529" s="209"/>
      <c r="AZ529" s="209"/>
      <c r="BA529" s="209"/>
      <c r="BB529" s="209"/>
      <c r="BC529" s="209"/>
      <c r="BD529" s="209"/>
      <c r="BE529" s="209"/>
      <c r="BF529" s="209"/>
      <c r="BG529" s="209"/>
      <c r="BH529" s="209"/>
    </row>
    <row r="530" spans="1:60" x14ac:dyDescent="0.25">
      <c r="A530" s="235" t="s">
        <v>129</v>
      </c>
      <c r="B530" s="236" t="s">
        <v>99</v>
      </c>
      <c r="C530" s="254" t="s">
        <v>100</v>
      </c>
      <c r="D530" s="237"/>
      <c r="E530" s="238"/>
      <c r="F530" s="239"/>
      <c r="G530" s="240">
        <f>SUMIF(AG531:AG537,"&lt;&gt;NOR",G531:G537)</f>
        <v>0</v>
      </c>
      <c r="H530" s="234"/>
      <c r="I530" s="234">
        <f>SUM(I531:I537)</f>
        <v>0</v>
      </c>
      <c r="J530" s="234"/>
      <c r="K530" s="234">
        <f>SUM(K531:K537)</f>
        <v>33058.320000000007</v>
      </c>
      <c r="L530" s="234"/>
      <c r="M530" s="234">
        <f>SUM(M531:M537)</f>
        <v>0</v>
      </c>
      <c r="N530" s="234"/>
      <c r="O530" s="234">
        <f>SUM(O531:O537)</f>
        <v>0</v>
      </c>
      <c r="P530" s="234"/>
      <c r="Q530" s="234">
        <f>SUM(Q531:Q537)</f>
        <v>0</v>
      </c>
      <c r="R530" s="234"/>
      <c r="S530" s="234"/>
      <c r="T530" s="234"/>
      <c r="U530" s="234"/>
      <c r="V530" s="234">
        <f>SUM(V531:V537)</f>
        <v>33.31</v>
      </c>
      <c r="W530" s="234"/>
      <c r="X530" s="234"/>
      <c r="AG530" t="s">
        <v>130</v>
      </c>
    </row>
    <row r="531" spans="1:60" outlineLevel="1" x14ac:dyDescent="0.25">
      <c r="A531" s="247">
        <v>180</v>
      </c>
      <c r="B531" s="248" t="s">
        <v>595</v>
      </c>
      <c r="C531" s="257" t="s">
        <v>596</v>
      </c>
      <c r="D531" s="249" t="s">
        <v>597</v>
      </c>
      <c r="E531" s="250">
        <v>5</v>
      </c>
      <c r="F531" s="251"/>
      <c r="G531" s="252">
        <f>ROUND(E531*F531,2)</f>
        <v>0</v>
      </c>
      <c r="H531" s="229">
        <v>0</v>
      </c>
      <c r="I531" s="228">
        <f>ROUND(E531*H531,2)</f>
        <v>0</v>
      </c>
      <c r="J531" s="229">
        <v>105</v>
      </c>
      <c r="K531" s="228">
        <f>ROUND(E531*J531,2)</f>
        <v>525</v>
      </c>
      <c r="L531" s="228">
        <v>15</v>
      </c>
      <c r="M531" s="228">
        <f>G531*(1+L531/100)</f>
        <v>0</v>
      </c>
      <c r="N531" s="228">
        <v>0</v>
      </c>
      <c r="O531" s="228">
        <f>ROUND(E531*N531,2)</f>
        <v>0</v>
      </c>
      <c r="P531" s="228">
        <v>0</v>
      </c>
      <c r="Q531" s="228">
        <f>ROUND(E531*P531,2)</f>
        <v>0</v>
      </c>
      <c r="R531" s="228"/>
      <c r="S531" s="228" t="s">
        <v>134</v>
      </c>
      <c r="T531" s="228" t="s">
        <v>135</v>
      </c>
      <c r="U531" s="228">
        <v>0</v>
      </c>
      <c r="V531" s="228">
        <f>ROUND(E531*U531,2)</f>
        <v>0</v>
      </c>
      <c r="W531" s="228"/>
      <c r="X531" s="228" t="s">
        <v>136</v>
      </c>
      <c r="Y531" s="209"/>
      <c r="Z531" s="209"/>
      <c r="AA531" s="209"/>
      <c r="AB531" s="209"/>
      <c r="AC531" s="209"/>
      <c r="AD531" s="209"/>
      <c r="AE531" s="209"/>
      <c r="AF531" s="209"/>
      <c r="AG531" s="209" t="s">
        <v>137</v>
      </c>
      <c r="AH531" s="209"/>
      <c r="AI531" s="209"/>
      <c r="AJ531" s="209"/>
      <c r="AK531" s="209"/>
      <c r="AL531" s="209"/>
      <c r="AM531" s="209"/>
      <c r="AN531" s="209"/>
      <c r="AO531" s="209"/>
      <c r="AP531" s="209"/>
      <c r="AQ531" s="209"/>
      <c r="AR531" s="209"/>
      <c r="AS531" s="209"/>
      <c r="AT531" s="209"/>
      <c r="AU531" s="209"/>
      <c r="AV531" s="209"/>
      <c r="AW531" s="209"/>
      <c r="AX531" s="209"/>
      <c r="AY531" s="209"/>
      <c r="AZ531" s="209"/>
      <c r="BA531" s="209"/>
      <c r="BB531" s="209"/>
      <c r="BC531" s="209"/>
      <c r="BD531" s="209"/>
      <c r="BE531" s="209"/>
      <c r="BF531" s="209"/>
      <c r="BG531" s="209"/>
      <c r="BH531" s="209"/>
    </row>
    <row r="532" spans="1:60" outlineLevel="1" x14ac:dyDescent="0.25">
      <c r="A532" s="247">
        <v>181</v>
      </c>
      <c r="B532" s="248" t="s">
        <v>598</v>
      </c>
      <c r="C532" s="257" t="s">
        <v>599</v>
      </c>
      <c r="D532" s="249" t="s">
        <v>193</v>
      </c>
      <c r="E532" s="250">
        <v>12.073079999999999</v>
      </c>
      <c r="F532" s="251"/>
      <c r="G532" s="252">
        <f>ROUND(E532*F532,2)</f>
        <v>0</v>
      </c>
      <c r="H532" s="229">
        <v>0</v>
      </c>
      <c r="I532" s="228">
        <f>ROUND(E532*H532,2)</f>
        <v>0</v>
      </c>
      <c r="J532" s="229">
        <v>176.9</v>
      </c>
      <c r="K532" s="228">
        <f>ROUND(E532*J532,2)</f>
        <v>2135.73</v>
      </c>
      <c r="L532" s="228">
        <v>15</v>
      </c>
      <c r="M532" s="228">
        <f>G532*(1+L532/100)</f>
        <v>0</v>
      </c>
      <c r="N532" s="228">
        <v>0</v>
      </c>
      <c r="O532" s="228">
        <f>ROUND(E532*N532,2)</f>
        <v>0</v>
      </c>
      <c r="P532" s="228">
        <v>0</v>
      </c>
      <c r="Q532" s="228">
        <f>ROUND(E532*P532,2)</f>
        <v>0</v>
      </c>
      <c r="R532" s="228"/>
      <c r="S532" s="228" t="s">
        <v>134</v>
      </c>
      <c r="T532" s="228" t="s">
        <v>135</v>
      </c>
      <c r="U532" s="228">
        <v>0.27700000000000002</v>
      </c>
      <c r="V532" s="228">
        <f>ROUND(E532*U532,2)</f>
        <v>3.34</v>
      </c>
      <c r="W532" s="228"/>
      <c r="X532" s="228" t="s">
        <v>600</v>
      </c>
      <c r="Y532" s="209"/>
      <c r="Z532" s="209"/>
      <c r="AA532" s="209"/>
      <c r="AB532" s="209"/>
      <c r="AC532" s="209"/>
      <c r="AD532" s="209"/>
      <c r="AE532" s="209"/>
      <c r="AF532" s="209"/>
      <c r="AG532" s="209" t="s">
        <v>601</v>
      </c>
      <c r="AH532" s="209"/>
      <c r="AI532" s="209"/>
      <c r="AJ532" s="209"/>
      <c r="AK532" s="209"/>
      <c r="AL532" s="209"/>
      <c r="AM532" s="209"/>
      <c r="AN532" s="209"/>
      <c r="AO532" s="209"/>
      <c r="AP532" s="209"/>
      <c r="AQ532" s="209"/>
      <c r="AR532" s="209"/>
      <c r="AS532" s="209"/>
      <c r="AT532" s="209"/>
      <c r="AU532" s="209"/>
      <c r="AV532" s="209"/>
      <c r="AW532" s="209"/>
      <c r="AX532" s="209"/>
      <c r="AY532" s="209"/>
      <c r="AZ532" s="209"/>
      <c r="BA532" s="209"/>
      <c r="BB532" s="209"/>
      <c r="BC532" s="209"/>
      <c r="BD532" s="209"/>
      <c r="BE532" s="209"/>
      <c r="BF532" s="209"/>
      <c r="BG532" s="209"/>
      <c r="BH532" s="209"/>
    </row>
    <row r="533" spans="1:60" outlineLevel="1" x14ac:dyDescent="0.25">
      <c r="A533" s="247">
        <v>182</v>
      </c>
      <c r="B533" s="248" t="s">
        <v>602</v>
      </c>
      <c r="C533" s="257" t="s">
        <v>603</v>
      </c>
      <c r="D533" s="249" t="s">
        <v>193</v>
      </c>
      <c r="E533" s="250">
        <v>12.073079999999999</v>
      </c>
      <c r="F533" s="251"/>
      <c r="G533" s="252">
        <f>ROUND(E533*F533,2)</f>
        <v>0</v>
      </c>
      <c r="H533" s="229">
        <v>0</v>
      </c>
      <c r="I533" s="228">
        <f>ROUND(E533*H533,2)</f>
        <v>0</v>
      </c>
      <c r="J533" s="229">
        <v>246.2</v>
      </c>
      <c r="K533" s="228">
        <f>ROUND(E533*J533,2)</f>
        <v>2972.39</v>
      </c>
      <c r="L533" s="228">
        <v>15</v>
      </c>
      <c r="M533" s="228">
        <f>G533*(1+L533/100)</f>
        <v>0</v>
      </c>
      <c r="N533" s="228">
        <v>0</v>
      </c>
      <c r="O533" s="228">
        <f>ROUND(E533*N533,2)</f>
        <v>0</v>
      </c>
      <c r="P533" s="228">
        <v>0</v>
      </c>
      <c r="Q533" s="228">
        <f>ROUND(E533*P533,2)</f>
        <v>0</v>
      </c>
      <c r="R533" s="228"/>
      <c r="S533" s="228" t="s">
        <v>134</v>
      </c>
      <c r="T533" s="228" t="s">
        <v>135</v>
      </c>
      <c r="U533" s="228">
        <v>0.49</v>
      </c>
      <c r="V533" s="228">
        <f>ROUND(E533*U533,2)</f>
        <v>5.92</v>
      </c>
      <c r="W533" s="228"/>
      <c r="X533" s="228" t="s">
        <v>600</v>
      </c>
      <c r="Y533" s="209"/>
      <c r="Z533" s="209"/>
      <c r="AA533" s="209"/>
      <c r="AB533" s="209"/>
      <c r="AC533" s="209"/>
      <c r="AD533" s="209"/>
      <c r="AE533" s="209"/>
      <c r="AF533" s="209"/>
      <c r="AG533" s="209" t="s">
        <v>601</v>
      </c>
      <c r="AH533" s="209"/>
      <c r="AI533" s="209"/>
      <c r="AJ533" s="209"/>
      <c r="AK533" s="209"/>
      <c r="AL533" s="209"/>
      <c r="AM533" s="209"/>
      <c r="AN533" s="209"/>
      <c r="AO533" s="209"/>
      <c r="AP533" s="209"/>
      <c r="AQ533" s="209"/>
      <c r="AR533" s="209"/>
      <c r="AS533" s="209"/>
      <c r="AT533" s="209"/>
      <c r="AU533" s="209"/>
      <c r="AV533" s="209"/>
      <c r="AW533" s="209"/>
      <c r="AX533" s="209"/>
      <c r="AY533" s="209"/>
      <c r="AZ533" s="209"/>
      <c r="BA533" s="209"/>
      <c r="BB533" s="209"/>
      <c r="BC533" s="209"/>
      <c r="BD533" s="209"/>
      <c r="BE533" s="209"/>
      <c r="BF533" s="209"/>
      <c r="BG533" s="209"/>
      <c r="BH533" s="209"/>
    </row>
    <row r="534" spans="1:60" outlineLevel="1" x14ac:dyDescent="0.25">
      <c r="A534" s="247">
        <v>183</v>
      </c>
      <c r="B534" s="248" t="s">
        <v>604</v>
      </c>
      <c r="C534" s="257" t="s">
        <v>605</v>
      </c>
      <c r="D534" s="249" t="s">
        <v>193</v>
      </c>
      <c r="E534" s="250">
        <v>241.46154000000001</v>
      </c>
      <c r="F534" s="251"/>
      <c r="G534" s="252">
        <f>ROUND(E534*F534,2)</f>
        <v>0</v>
      </c>
      <c r="H534" s="229">
        <v>0</v>
      </c>
      <c r="I534" s="228">
        <f>ROUND(E534*H534,2)</f>
        <v>0</v>
      </c>
      <c r="J534" s="229">
        <v>16.8</v>
      </c>
      <c r="K534" s="228">
        <f>ROUND(E534*J534,2)</f>
        <v>4056.55</v>
      </c>
      <c r="L534" s="228">
        <v>15</v>
      </c>
      <c r="M534" s="228">
        <f>G534*(1+L534/100)</f>
        <v>0</v>
      </c>
      <c r="N534" s="228">
        <v>0</v>
      </c>
      <c r="O534" s="228">
        <f>ROUND(E534*N534,2)</f>
        <v>0</v>
      </c>
      <c r="P534" s="228">
        <v>0</v>
      </c>
      <c r="Q534" s="228">
        <f>ROUND(E534*P534,2)</f>
        <v>0</v>
      </c>
      <c r="R534" s="228"/>
      <c r="S534" s="228" t="s">
        <v>134</v>
      </c>
      <c r="T534" s="228" t="s">
        <v>135</v>
      </c>
      <c r="U534" s="228">
        <v>0</v>
      </c>
      <c r="V534" s="228">
        <f>ROUND(E534*U534,2)</f>
        <v>0</v>
      </c>
      <c r="W534" s="228"/>
      <c r="X534" s="228" t="s">
        <v>600</v>
      </c>
      <c r="Y534" s="209"/>
      <c r="Z534" s="209"/>
      <c r="AA534" s="209"/>
      <c r="AB534" s="209"/>
      <c r="AC534" s="209"/>
      <c r="AD534" s="209"/>
      <c r="AE534" s="209"/>
      <c r="AF534" s="209"/>
      <c r="AG534" s="209" t="s">
        <v>601</v>
      </c>
      <c r="AH534" s="209"/>
      <c r="AI534" s="209"/>
      <c r="AJ534" s="209"/>
      <c r="AK534" s="209"/>
      <c r="AL534" s="209"/>
      <c r="AM534" s="209"/>
      <c r="AN534" s="209"/>
      <c r="AO534" s="209"/>
      <c r="AP534" s="209"/>
      <c r="AQ534" s="209"/>
      <c r="AR534" s="209"/>
      <c r="AS534" s="209"/>
      <c r="AT534" s="209"/>
      <c r="AU534" s="209"/>
      <c r="AV534" s="209"/>
      <c r="AW534" s="209"/>
      <c r="AX534" s="209"/>
      <c r="AY534" s="209"/>
      <c r="AZ534" s="209"/>
      <c r="BA534" s="209"/>
      <c r="BB534" s="209"/>
      <c r="BC534" s="209"/>
      <c r="BD534" s="209"/>
      <c r="BE534" s="209"/>
      <c r="BF534" s="209"/>
      <c r="BG534" s="209"/>
      <c r="BH534" s="209"/>
    </row>
    <row r="535" spans="1:60" outlineLevel="1" x14ac:dyDescent="0.25">
      <c r="A535" s="247">
        <v>184</v>
      </c>
      <c r="B535" s="248" t="s">
        <v>606</v>
      </c>
      <c r="C535" s="257" t="s">
        <v>607</v>
      </c>
      <c r="D535" s="249" t="s">
        <v>193</v>
      </c>
      <c r="E535" s="250">
        <v>12.073079999999999</v>
      </c>
      <c r="F535" s="251"/>
      <c r="G535" s="252">
        <f>ROUND(E535*F535,2)</f>
        <v>0</v>
      </c>
      <c r="H535" s="229">
        <v>0</v>
      </c>
      <c r="I535" s="228">
        <f>ROUND(E535*H535,2)</f>
        <v>0</v>
      </c>
      <c r="J535" s="229">
        <v>347.6</v>
      </c>
      <c r="K535" s="228">
        <f>ROUND(E535*J535,2)</f>
        <v>4196.6000000000004</v>
      </c>
      <c r="L535" s="228">
        <v>15</v>
      </c>
      <c r="M535" s="228">
        <f>G535*(1+L535/100)</f>
        <v>0</v>
      </c>
      <c r="N535" s="228">
        <v>0</v>
      </c>
      <c r="O535" s="228">
        <f>ROUND(E535*N535,2)</f>
        <v>0</v>
      </c>
      <c r="P535" s="228">
        <v>0</v>
      </c>
      <c r="Q535" s="228">
        <f>ROUND(E535*P535,2)</f>
        <v>0</v>
      </c>
      <c r="R535" s="228"/>
      <c r="S535" s="228" t="s">
        <v>134</v>
      </c>
      <c r="T535" s="228" t="s">
        <v>135</v>
      </c>
      <c r="U535" s="228">
        <v>0.94199999999999995</v>
      </c>
      <c r="V535" s="228">
        <f>ROUND(E535*U535,2)</f>
        <v>11.37</v>
      </c>
      <c r="W535" s="228"/>
      <c r="X535" s="228" t="s">
        <v>600</v>
      </c>
      <c r="Y535" s="209"/>
      <c r="Z535" s="209"/>
      <c r="AA535" s="209"/>
      <c r="AB535" s="209"/>
      <c r="AC535" s="209"/>
      <c r="AD535" s="209"/>
      <c r="AE535" s="209"/>
      <c r="AF535" s="209"/>
      <c r="AG535" s="209" t="s">
        <v>601</v>
      </c>
      <c r="AH535" s="209"/>
      <c r="AI535" s="209"/>
      <c r="AJ535" s="209"/>
      <c r="AK535" s="209"/>
      <c r="AL535" s="209"/>
      <c r="AM535" s="209"/>
      <c r="AN535" s="209"/>
      <c r="AO535" s="209"/>
      <c r="AP535" s="209"/>
      <c r="AQ535" s="209"/>
      <c r="AR535" s="209"/>
      <c r="AS535" s="209"/>
      <c r="AT535" s="209"/>
      <c r="AU535" s="209"/>
      <c r="AV535" s="209"/>
      <c r="AW535" s="209"/>
      <c r="AX535" s="209"/>
      <c r="AY535" s="209"/>
      <c r="AZ535" s="209"/>
      <c r="BA535" s="209"/>
      <c r="BB535" s="209"/>
      <c r="BC535" s="209"/>
      <c r="BD535" s="209"/>
      <c r="BE535" s="209"/>
      <c r="BF535" s="209"/>
      <c r="BG535" s="209"/>
      <c r="BH535" s="209"/>
    </row>
    <row r="536" spans="1:60" outlineLevel="1" x14ac:dyDescent="0.25">
      <c r="A536" s="247">
        <v>185</v>
      </c>
      <c r="B536" s="248" t="s">
        <v>608</v>
      </c>
      <c r="C536" s="257" t="s">
        <v>609</v>
      </c>
      <c r="D536" s="249" t="s">
        <v>193</v>
      </c>
      <c r="E536" s="250">
        <v>120.73077000000001</v>
      </c>
      <c r="F536" s="251"/>
      <c r="G536" s="252">
        <f>ROUND(E536*F536,2)</f>
        <v>0</v>
      </c>
      <c r="H536" s="229">
        <v>0</v>
      </c>
      <c r="I536" s="228">
        <f>ROUND(E536*H536,2)</f>
        <v>0</v>
      </c>
      <c r="J536" s="229">
        <v>38.799999999999997</v>
      </c>
      <c r="K536" s="228">
        <f>ROUND(E536*J536,2)</f>
        <v>4684.3500000000004</v>
      </c>
      <c r="L536" s="228">
        <v>15</v>
      </c>
      <c r="M536" s="228">
        <f>G536*(1+L536/100)</f>
        <v>0</v>
      </c>
      <c r="N536" s="228">
        <v>0</v>
      </c>
      <c r="O536" s="228">
        <f>ROUND(E536*N536,2)</f>
        <v>0</v>
      </c>
      <c r="P536" s="228">
        <v>0</v>
      </c>
      <c r="Q536" s="228">
        <f>ROUND(E536*P536,2)</f>
        <v>0</v>
      </c>
      <c r="R536" s="228"/>
      <c r="S536" s="228" t="s">
        <v>134</v>
      </c>
      <c r="T536" s="228" t="s">
        <v>135</v>
      </c>
      <c r="U536" s="228">
        <v>0.105</v>
      </c>
      <c r="V536" s="228">
        <f>ROUND(E536*U536,2)</f>
        <v>12.68</v>
      </c>
      <c r="W536" s="228"/>
      <c r="X536" s="228" t="s">
        <v>600</v>
      </c>
      <c r="Y536" s="209"/>
      <c r="Z536" s="209"/>
      <c r="AA536" s="209"/>
      <c r="AB536" s="209"/>
      <c r="AC536" s="209"/>
      <c r="AD536" s="209"/>
      <c r="AE536" s="209"/>
      <c r="AF536" s="209"/>
      <c r="AG536" s="209" t="s">
        <v>601</v>
      </c>
      <c r="AH536" s="209"/>
      <c r="AI536" s="209"/>
      <c r="AJ536" s="209"/>
      <c r="AK536" s="209"/>
      <c r="AL536" s="209"/>
      <c r="AM536" s="209"/>
      <c r="AN536" s="209"/>
      <c r="AO536" s="209"/>
      <c r="AP536" s="209"/>
      <c r="AQ536" s="209"/>
      <c r="AR536" s="209"/>
      <c r="AS536" s="209"/>
      <c r="AT536" s="209"/>
      <c r="AU536" s="209"/>
      <c r="AV536" s="209"/>
      <c r="AW536" s="209"/>
      <c r="AX536" s="209"/>
      <c r="AY536" s="209"/>
      <c r="AZ536" s="209"/>
      <c r="BA536" s="209"/>
      <c r="BB536" s="209"/>
      <c r="BC536" s="209"/>
      <c r="BD536" s="209"/>
      <c r="BE536" s="209"/>
      <c r="BF536" s="209"/>
      <c r="BG536" s="209"/>
      <c r="BH536" s="209"/>
    </row>
    <row r="537" spans="1:60" outlineLevel="1" x14ac:dyDescent="0.25">
      <c r="A537" s="241">
        <v>186</v>
      </c>
      <c r="B537" s="242" t="s">
        <v>610</v>
      </c>
      <c r="C537" s="255" t="s">
        <v>611</v>
      </c>
      <c r="D537" s="243" t="s">
        <v>193</v>
      </c>
      <c r="E537" s="244">
        <v>12.073079999999999</v>
      </c>
      <c r="F537" s="245"/>
      <c r="G537" s="246">
        <f>ROUND(E537*F537,2)</f>
        <v>0</v>
      </c>
      <c r="H537" s="229">
        <v>0</v>
      </c>
      <c r="I537" s="228">
        <f>ROUND(E537*H537,2)</f>
        <v>0</v>
      </c>
      <c r="J537" s="229">
        <v>1200</v>
      </c>
      <c r="K537" s="228">
        <f>ROUND(E537*J537,2)</f>
        <v>14487.7</v>
      </c>
      <c r="L537" s="228">
        <v>15</v>
      </c>
      <c r="M537" s="228">
        <f>G537*(1+L537/100)</f>
        <v>0</v>
      </c>
      <c r="N537" s="228">
        <v>0</v>
      </c>
      <c r="O537" s="228">
        <f>ROUND(E537*N537,2)</f>
        <v>0</v>
      </c>
      <c r="P537" s="228">
        <v>0</v>
      </c>
      <c r="Q537" s="228">
        <f>ROUND(E537*P537,2)</f>
        <v>0</v>
      </c>
      <c r="R537" s="228"/>
      <c r="S537" s="228" t="s">
        <v>612</v>
      </c>
      <c r="T537" s="228" t="s">
        <v>135</v>
      </c>
      <c r="U537" s="228">
        <v>0</v>
      </c>
      <c r="V537" s="228">
        <f>ROUND(E537*U537,2)</f>
        <v>0</v>
      </c>
      <c r="W537" s="228"/>
      <c r="X537" s="228" t="s">
        <v>600</v>
      </c>
      <c r="Y537" s="209"/>
      <c r="Z537" s="209"/>
      <c r="AA537" s="209"/>
      <c r="AB537" s="209"/>
      <c r="AC537" s="209"/>
      <c r="AD537" s="209"/>
      <c r="AE537" s="209"/>
      <c r="AF537" s="209"/>
      <c r="AG537" s="209" t="s">
        <v>601</v>
      </c>
      <c r="AH537" s="209"/>
      <c r="AI537" s="209"/>
      <c r="AJ537" s="209"/>
      <c r="AK537" s="209"/>
      <c r="AL537" s="209"/>
      <c r="AM537" s="209"/>
      <c r="AN537" s="209"/>
      <c r="AO537" s="209"/>
      <c r="AP537" s="209"/>
      <c r="AQ537" s="209"/>
      <c r="AR537" s="209"/>
      <c r="AS537" s="209"/>
      <c r="AT537" s="209"/>
      <c r="AU537" s="209"/>
      <c r="AV537" s="209"/>
      <c r="AW537" s="209"/>
      <c r="AX537" s="209"/>
      <c r="AY537" s="209"/>
      <c r="AZ537" s="209"/>
      <c r="BA537" s="209"/>
      <c r="BB537" s="209"/>
      <c r="BC537" s="209"/>
      <c r="BD537" s="209"/>
      <c r="BE537" s="209"/>
      <c r="BF537" s="209"/>
      <c r="BG537" s="209"/>
      <c r="BH537" s="209"/>
    </row>
    <row r="538" spans="1:60" x14ac:dyDescent="0.25">
      <c r="A538" s="3"/>
      <c r="B538" s="4"/>
      <c r="C538" s="260"/>
      <c r="D538" s="6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AE538">
        <v>15</v>
      </c>
      <c r="AF538">
        <v>21</v>
      </c>
      <c r="AG538" t="s">
        <v>116</v>
      </c>
    </row>
    <row r="539" spans="1:60" x14ac:dyDescent="0.25">
      <c r="A539" s="212"/>
      <c r="B539" s="213" t="s">
        <v>31</v>
      </c>
      <c r="C539" s="261"/>
      <c r="D539" s="214"/>
      <c r="E539" s="215"/>
      <c r="F539" s="215"/>
      <c r="G539" s="253">
        <f>G8+G104+G156+G163+G172+G190+G251+G253+G282+G284+G292+G301+G311+G327+G333+G337+G344+G371+G385+G423+G446+G453+G485+G525+G530</f>
        <v>0</v>
      </c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AE539">
        <f>SUMIF(L7:L537,AE538,G7:G537)</f>
        <v>0</v>
      </c>
      <c r="AF539">
        <f>SUMIF(L7:L537,AF538,G7:G537)</f>
        <v>0</v>
      </c>
      <c r="AG539" t="s">
        <v>613</v>
      </c>
    </row>
    <row r="540" spans="1:60" x14ac:dyDescent="0.25">
      <c r="A540" s="3"/>
      <c r="B540" s="4"/>
      <c r="C540" s="260"/>
      <c r="D540" s="6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1:60" x14ac:dyDescent="0.25">
      <c r="A541" s="3"/>
      <c r="B541" s="4"/>
      <c r="C541" s="260"/>
      <c r="D541" s="6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1:60" x14ac:dyDescent="0.25">
      <c r="A542" s="216" t="s">
        <v>614</v>
      </c>
      <c r="B542" s="216"/>
      <c r="C542" s="262"/>
      <c r="D542" s="6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1:60" x14ac:dyDescent="0.25">
      <c r="A543" s="217"/>
      <c r="B543" s="218"/>
      <c r="C543" s="263"/>
      <c r="D543" s="218"/>
      <c r="E543" s="218"/>
      <c r="F543" s="218"/>
      <c r="G543" s="219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AG543" t="s">
        <v>615</v>
      </c>
    </row>
    <row r="544" spans="1:60" x14ac:dyDescent="0.25">
      <c r="A544" s="220"/>
      <c r="B544" s="221"/>
      <c r="C544" s="264"/>
      <c r="D544" s="221"/>
      <c r="E544" s="221"/>
      <c r="F544" s="221"/>
      <c r="G544" s="222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1:33" x14ac:dyDescent="0.25">
      <c r="A545" s="220"/>
      <c r="B545" s="221"/>
      <c r="C545" s="264"/>
      <c r="D545" s="221"/>
      <c r="E545" s="221"/>
      <c r="F545" s="221"/>
      <c r="G545" s="222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1:33" x14ac:dyDescent="0.25">
      <c r="A546" s="220"/>
      <c r="B546" s="221"/>
      <c r="C546" s="264"/>
      <c r="D546" s="221"/>
      <c r="E546" s="221"/>
      <c r="F546" s="221"/>
      <c r="G546" s="222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1:33" x14ac:dyDescent="0.25">
      <c r="A547" s="223"/>
      <c r="B547" s="224"/>
      <c r="C547" s="265"/>
      <c r="D547" s="224"/>
      <c r="E547" s="224"/>
      <c r="F547" s="224"/>
      <c r="G547" s="225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1:33" x14ac:dyDescent="0.25">
      <c r="A548" s="3"/>
      <c r="B548" s="4"/>
      <c r="C548" s="260"/>
      <c r="D548" s="6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1:33" x14ac:dyDescent="0.25">
      <c r="C549" s="266"/>
      <c r="D549" s="10"/>
      <c r="AG549" t="s">
        <v>616</v>
      </c>
    </row>
    <row r="550" spans="1:33" x14ac:dyDescent="0.25">
      <c r="D550" s="10"/>
    </row>
    <row r="551" spans="1:33" x14ac:dyDescent="0.25">
      <c r="D551" s="10"/>
    </row>
    <row r="552" spans="1:33" x14ac:dyDescent="0.25">
      <c r="D552" s="10"/>
    </row>
    <row r="553" spans="1:33" x14ac:dyDescent="0.25">
      <c r="D553" s="10"/>
    </row>
    <row r="554" spans="1:33" x14ac:dyDescent="0.25">
      <c r="D554" s="10"/>
    </row>
    <row r="555" spans="1:33" x14ac:dyDescent="0.25">
      <c r="D555" s="10"/>
    </row>
    <row r="556" spans="1:33" x14ac:dyDescent="0.25">
      <c r="D556" s="10"/>
    </row>
    <row r="557" spans="1:33" x14ac:dyDescent="0.25">
      <c r="D557" s="10"/>
    </row>
    <row r="558" spans="1:33" x14ac:dyDescent="0.25">
      <c r="D558" s="10"/>
    </row>
    <row r="559" spans="1:33" x14ac:dyDescent="0.25">
      <c r="D559" s="10"/>
    </row>
    <row r="560" spans="1:33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1:G1"/>
    <mergeCell ref="C2:G2"/>
    <mergeCell ref="C3:G3"/>
    <mergeCell ref="C4:G4"/>
    <mergeCell ref="A542:C542"/>
    <mergeCell ref="A543:G547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F10" sqref="F10"/>
    </sheetView>
  </sheetViews>
  <sheetFormatPr defaultRowHeight="13.2" outlineLevelRow="1" x14ac:dyDescent="0.25"/>
  <cols>
    <col min="1" max="1" width="3.44140625" customWidth="1"/>
    <col min="2" max="2" width="12.6640625" style="174" customWidth="1"/>
    <col min="3" max="3" width="38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7</v>
      </c>
      <c r="B1" s="194"/>
      <c r="C1" s="194"/>
      <c r="D1" s="194"/>
      <c r="E1" s="194"/>
      <c r="F1" s="194"/>
      <c r="G1" s="194"/>
      <c r="AG1" t="s">
        <v>104</v>
      </c>
    </row>
    <row r="2" spans="1:60" ht="25.05" customHeight="1" x14ac:dyDescent="0.25">
      <c r="A2" s="195" t="s">
        <v>8</v>
      </c>
      <c r="B2" s="49"/>
      <c r="C2" s="198" t="s">
        <v>43</v>
      </c>
      <c r="D2" s="196"/>
      <c r="E2" s="196"/>
      <c r="F2" s="196"/>
      <c r="G2" s="197"/>
      <c r="AG2" t="s">
        <v>105</v>
      </c>
    </row>
    <row r="3" spans="1:60" ht="25.05" customHeight="1" x14ac:dyDescent="0.25">
      <c r="A3" s="195" t="s">
        <v>9</v>
      </c>
      <c r="B3" s="49"/>
      <c r="C3" s="198" t="s">
        <v>735</v>
      </c>
      <c r="D3" s="196"/>
      <c r="E3" s="196"/>
      <c r="F3" s="196"/>
      <c r="G3" s="197"/>
      <c r="AC3" s="174" t="s">
        <v>105</v>
      </c>
      <c r="AG3" t="s">
        <v>106</v>
      </c>
    </row>
    <row r="4" spans="1:60" ht="25.05" customHeight="1" x14ac:dyDescent="0.25">
      <c r="A4" s="199" t="s">
        <v>10</v>
      </c>
      <c r="B4" s="200"/>
      <c r="C4" s="201" t="s">
        <v>737</v>
      </c>
      <c r="D4" s="202"/>
      <c r="E4" s="202"/>
      <c r="F4" s="202"/>
      <c r="G4" s="203"/>
      <c r="AG4" t="s">
        <v>107</v>
      </c>
    </row>
    <row r="5" spans="1:60" x14ac:dyDescent="0.25">
      <c r="D5" s="10"/>
    </row>
    <row r="6" spans="1:60" ht="39.6" x14ac:dyDescent="0.25">
      <c r="A6" s="205" t="s">
        <v>108</v>
      </c>
      <c r="B6" s="207" t="s">
        <v>109</v>
      </c>
      <c r="C6" s="207" t="s">
        <v>110</v>
      </c>
      <c r="D6" s="206" t="s">
        <v>111</v>
      </c>
      <c r="E6" s="205" t="s">
        <v>112</v>
      </c>
      <c r="F6" s="204" t="s">
        <v>113</v>
      </c>
      <c r="G6" s="205" t="s">
        <v>31</v>
      </c>
      <c r="H6" s="208" t="s">
        <v>32</v>
      </c>
      <c r="I6" s="208" t="s">
        <v>114</v>
      </c>
      <c r="J6" s="208" t="s">
        <v>33</v>
      </c>
      <c r="K6" s="208" t="s">
        <v>115</v>
      </c>
      <c r="L6" s="208" t="s">
        <v>116</v>
      </c>
      <c r="M6" s="208" t="s">
        <v>117</v>
      </c>
      <c r="N6" s="208" t="s">
        <v>118</v>
      </c>
      <c r="O6" s="208" t="s">
        <v>119</v>
      </c>
      <c r="P6" s="208" t="s">
        <v>120</v>
      </c>
      <c r="Q6" s="208" t="s">
        <v>121</v>
      </c>
      <c r="R6" s="208" t="s">
        <v>122</v>
      </c>
      <c r="S6" s="208" t="s">
        <v>123</v>
      </c>
      <c r="T6" s="208" t="s">
        <v>124</v>
      </c>
      <c r="U6" s="208" t="s">
        <v>125</v>
      </c>
      <c r="V6" s="208" t="s">
        <v>126</v>
      </c>
      <c r="W6" s="208" t="s">
        <v>127</v>
      </c>
      <c r="X6" s="208" t="s">
        <v>128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</row>
    <row r="8" spans="1:60" x14ac:dyDescent="0.25">
      <c r="A8" s="235" t="s">
        <v>129</v>
      </c>
      <c r="B8" s="236" t="s">
        <v>51</v>
      </c>
      <c r="C8" s="254" t="s">
        <v>52</v>
      </c>
      <c r="D8" s="237"/>
      <c r="E8" s="238"/>
      <c r="F8" s="239"/>
      <c r="G8" s="240">
        <f>SUMIF(AG9:AG85,"&lt;&gt;NOR",G9:G85)</f>
        <v>0</v>
      </c>
      <c r="H8" s="234"/>
      <c r="I8" s="234">
        <f>SUM(I9:I85)</f>
        <v>90839.23</v>
      </c>
      <c r="J8" s="234"/>
      <c r="K8" s="234">
        <f>SUM(K9:K85)</f>
        <v>80358.27</v>
      </c>
      <c r="L8" s="234"/>
      <c r="M8" s="234">
        <f>SUM(M9:M85)</f>
        <v>0</v>
      </c>
      <c r="N8" s="234"/>
      <c r="O8" s="234">
        <f>SUM(O9:O85)</f>
        <v>6.7600000000000007</v>
      </c>
      <c r="P8" s="234"/>
      <c r="Q8" s="234">
        <f>SUM(Q9:Q85)</f>
        <v>0</v>
      </c>
      <c r="R8" s="234"/>
      <c r="S8" s="234"/>
      <c r="T8" s="234"/>
      <c r="U8" s="234"/>
      <c r="V8" s="234">
        <f>SUM(V9:V85)</f>
        <v>145.18</v>
      </c>
      <c r="W8" s="234"/>
      <c r="X8" s="234"/>
      <c r="AG8" t="s">
        <v>130</v>
      </c>
    </row>
    <row r="9" spans="1:60" outlineLevel="1" x14ac:dyDescent="0.25">
      <c r="A9" s="241">
        <v>1</v>
      </c>
      <c r="B9" s="242" t="s">
        <v>131</v>
      </c>
      <c r="C9" s="255" t="s">
        <v>132</v>
      </c>
      <c r="D9" s="243" t="s">
        <v>133</v>
      </c>
      <c r="E9" s="244">
        <v>132.2405</v>
      </c>
      <c r="F9" s="245"/>
      <c r="G9" s="246">
        <f>ROUND(E9*F9,2)</f>
        <v>0</v>
      </c>
      <c r="H9" s="229">
        <v>50.85</v>
      </c>
      <c r="I9" s="228">
        <f>ROUND(E9*H9,2)</f>
        <v>6724.43</v>
      </c>
      <c r="J9" s="229">
        <v>47.95</v>
      </c>
      <c r="K9" s="228">
        <f>ROUND(E9*J9,2)</f>
        <v>6340.93</v>
      </c>
      <c r="L9" s="228">
        <v>15</v>
      </c>
      <c r="M9" s="228">
        <f>G9*(1+L9/100)</f>
        <v>0</v>
      </c>
      <c r="N9" s="228">
        <v>6.3E-3</v>
      </c>
      <c r="O9" s="228">
        <f>ROUND(E9*N9,2)</f>
        <v>0.83</v>
      </c>
      <c r="P9" s="228">
        <v>0</v>
      </c>
      <c r="Q9" s="228">
        <f>ROUND(E9*P9,2)</f>
        <v>0</v>
      </c>
      <c r="R9" s="228"/>
      <c r="S9" s="228" t="s">
        <v>134</v>
      </c>
      <c r="T9" s="228" t="s">
        <v>135</v>
      </c>
      <c r="U9" s="228">
        <v>9.0999999999999998E-2</v>
      </c>
      <c r="V9" s="228">
        <f>ROUND(E9*U9,2)</f>
        <v>12.03</v>
      </c>
      <c r="W9" s="228"/>
      <c r="X9" s="228" t="s">
        <v>136</v>
      </c>
      <c r="Y9" s="209"/>
      <c r="Z9" s="209"/>
      <c r="AA9" s="209"/>
      <c r="AB9" s="209"/>
      <c r="AC9" s="209"/>
      <c r="AD9" s="209"/>
      <c r="AE9" s="209"/>
      <c r="AF9" s="209"/>
      <c r="AG9" s="209" t="s">
        <v>137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1" x14ac:dyDescent="0.25">
      <c r="A10" s="226"/>
      <c r="B10" s="227"/>
      <c r="C10" s="256" t="s">
        <v>617</v>
      </c>
      <c r="D10" s="230"/>
      <c r="E10" s="231">
        <v>27.18</v>
      </c>
      <c r="F10" s="228"/>
      <c r="G10" s="228"/>
      <c r="H10" s="228"/>
      <c r="I10" s="228"/>
      <c r="J10" s="228"/>
      <c r="K10" s="228"/>
      <c r="L10" s="228"/>
      <c r="M10" s="228"/>
      <c r="N10" s="228"/>
      <c r="O10" s="228"/>
      <c r="P10" s="228"/>
      <c r="Q10" s="228"/>
      <c r="R10" s="228"/>
      <c r="S10" s="228"/>
      <c r="T10" s="228"/>
      <c r="U10" s="228"/>
      <c r="V10" s="228"/>
      <c r="W10" s="228"/>
      <c r="X10" s="228"/>
      <c r="Y10" s="209"/>
      <c r="Z10" s="209"/>
      <c r="AA10" s="209"/>
      <c r="AB10" s="209"/>
      <c r="AC10" s="209"/>
      <c r="AD10" s="209"/>
      <c r="AE10" s="209"/>
      <c r="AF10" s="209"/>
      <c r="AG10" s="209" t="s">
        <v>139</v>
      </c>
      <c r="AH10" s="209">
        <v>0</v>
      </c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1" x14ac:dyDescent="0.25">
      <c r="A11" s="226"/>
      <c r="B11" s="227"/>
      <c r="C11" s="256" t="s">
        <v>142</v>
      </c>
      <c r="D11" s="230"/>
      <c r="E11" s="231">
        <v>-1.7729999999999999</v>
      </c>
      <c r="F11" s="228"/>
      <c r="G11" s="228"/>
      <c r="H11" s="228"/>
      <c r="I11" s="228"/>
      <c r="J11" s="228"/>
      <c r="K11" s="228"/>
      <c r="L11" s="228"/>
      <c r="M11" s="228"/>
      <c r="N11" s="228"/>
      <c r="O11" s="228"/>
      <c r="P11" s="228"/>
      <c r="Q11" s="228"/>
      <c r="R11" s="228"/>
      <c r="S11" s="228"/>
      <c r="T11" s="228"/>
      <c r="U11" s="228"/>
      <c r="V11" s="228"/>
      <c r="W11" s="228"/>
      <c r="X11" s="228"/>
      <c r="Y11" s="209"/>
      <c r="Z11" s="209"/>
      <c r="AA11" s="209"/>
      <c r="AB11" s="209"/>
      <c r="AC11" s="209"/>
      <c r="AD11" s="209"/>
      <c r="AE11" s="209"/>
      <c r="AF11" s="209"/>
      <c r="AG11" s="209" t="s">
        <v>139</v>
      </c>
      <c r="AH11" s="209">
        <v>0</v>
      </c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1" x14ac:dyDescent="0.25">
      <c r="A12" s="226"/>
      <c r="B12" s="227"/>
      <c r="C12" s="256" t="s">
        <v>141</v>
      </c>
      <c r="D12" s="230"/>
      <c r="E12" s="231">
        <v>-4.7279999999999998</v>
      </c>
      <c r="F12" s="228"/>
      <c r="G12" s="228"/>
      <c r="H12" s="228"/>
      <c r="I12" s="228"/>
      <c r="J12" s="228"/>
      <c r="K12" s="228"/>
      <c r="L12" s="228"/>
      <c r="M12" s="228"/>
      <c r="N12" s="228"/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09"/>
      <c r="Z12" s="209"/>
      <c r="AA12" s="209"/>
      <c r="AB12" s="209"/>
      <c r="AC12" s="209"/>
      <c r="AD12" s="209"/>
      <c r="AE12" s="209"/>
      <c r="AF12" s="209"/>
      <c r="AG12" s="209" t="s">
        <v>139</v>
      </c>
      <c r="AH12" s="209">
        <v>0</v>
      </c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1" x14ac:dyDescent="0.25">
      <c r="A13" s="226"/>
      <c r="B13" s="227"/>
      <c r="C13" s="256" t="s">
        <v>140</v>
      </c>
      <c r="D13" s="230"/>
      <c r="E13" s="231">
        <v>-1.1819999999999999</v>
      </c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09"/>
      <c r="Z13" s="209"/>
      <c r="AA13" s="209"/>
      <c r="AB13" s="209"/>
      <c r="AC13" s="209"/>
      <c r="AD13" s="209"/>
      <c r="AE13" s="209"/>
      <c r="AF13" s="209"/>
      <c r="AG13" s="209" t="s">
        <v>139</v>
      </c>
      <c r="AH13" s="209">
        <v>0</v>
      </c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1" x14ac:dyDescent="0.25">
      <c r="A14" s="226"/>
      <c r="B14" s="227"/>
      <c r="C14" s="256" t="s">
        <v>618</v>
      </c>
      <c r="D14" s="230"/>
      <c r="E14" s="231">
        <v>55.38</v>
      </c>
      <c r="F14" s="228"/>
      <c r="G14" s="228"/>
      <c r="H14" s="228"/>
      <c r="I14" s="228"/>
      <c r="J14" s="228"/>
      <c r="K14" s="228"/>
      <c r="L14" s="228"/>
      <c r="M14" s="228"/>
      <c r="N14" s="228"/>
      <c r="O14" s="228"/>
      <c r="P14" s="228"/>
      <c r="Q14" s="228"/>
      <c r="R14" s="228"/>
      <c r="S14" s="228"/>
      <c r="T14" s="228"/>
      <c r="U14" s="228"/>
      <c r="V14" s="228"/>
      <c r="W14" s="228"/>
      <c r="X14" s="228"/>
      <c r="Y14" s="209"/>
      <c r="Z14" s="209"/>
      <c r="AA14" s="209"/>
      <c r="AB14" s="209"/>
      <c r="AC14" s="209"/>
      <c r="AD14" s="209"/>
      <c r="AE14" s="209"/>
      <c r="AF14" s="209"/>
      <c r="AG14" s="209" t="s">
        <v>139</v>
      </c>
      <c r="AH14" s="209">
        <v>0</v>
      </c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1" x14ac:dyDescent="0.25">
      <c r="A15" s="226"/>
      <c r="B15" s="227"/>
      <c r="C15" s="256" t="s">
        <v>146</v>
      </c>
      <c r="D15" s="230"/>
      <c r="E15" s="231">
        <v>-1.5760000000000001</v>
      </c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09"/>
      <c r="Z15" s="209"/>
      <c r="AA15" s="209"/>
      <c r="AB15" s="209"/>
      <c r="AC15" s="209"/>
      <c r="AD15" s="209"/>
      <c r="AE15" s="209"/>
      <c r="AF15" s="209"/>
      <c r="AG15" s="209" t="s">
        <v>139</v>
      </c>
      <c r="AH15" s="209">
        <v>0</v>
      </c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1" x14ac:dyDescent="0.25">
      <c r="A16" s="226"/>
      <c r="B16" s="227"/>
      <c r="C16" s="256" t="s">
        <v>151</v>
      </c>
      <c r="D16" s="230"/>
      <c r="E16" s="231">
        <v>-4.18</v>
      </c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09"/>
      <c r="Z16" s="209"/>
      <c r="AA16" s="209"/>
      <c r="AB16" s="209"/>
      <c r="AC16" s="209"/>
      <c r="AD16" s="209"/>
      <c r="AE16" s="209"/>
      <c r="AF16" s="209"/>
      <c r="AG16" s="209" t="s">
        <v>139</v>
      </c>
      <c r="AH16" s="209">
        <v>0</v>
      </c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1" x14ac:dyDescent="0.25">
      <c r="A17" s="226"/>
      <c r="B17" s="227"/>
      <c r="C17" s="256" t="s">
        <v>619</v>
      </c>
      <c r="D17" s="230"/>
      <c r="E17" s="231">
        <v>42.84</v>
      </c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09"/>
      <c r="Z17" s="209"/>
      <c r="AA17" s="209"/>
      <c r="AB17" s="209"/>
      <c r="AC17" s="209"/>
      <c r="AD17" s="209"/>
      <c r="AE17" s="209"/>
      <c r="AF17" s="209"/>
      <c r="AG17" s="209" t="s">
        <v>139</v>
      </c>
      <c r="AH17" s="209">
        <v>0</v>
      </c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1" x14ac:dyDescent="0.25">
      <c r="A18" s="226"/>
      <c r="B18" s="227"/>
      <c r="C18" s="256" t="s">
        <v>146</v>
      </c>
      <c r="D18" s="230"/>
      <c r="E18" s="231">
        <v>-1.5760000000000001</v>
      </c>
      <c r="F18" s="228"/>
      <c r="G18" s="228"/>
      <c r="H18" s="228"/>
      <c r="I18" s="228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09"/>
      <c r="Z18" s="209"/>
      <c r="AA18" s="209"/>
      <c r="AB18" s="209"/>
      <c r="AC18" s="209"/>
      <c r="AD18" s="209"/>
      <c r="AE18" s="209"/>
      <c r="AF18" s="209"/>
      <c r="AG18" s="209" t="s">
        <v>139</v>
      </c>
      <c r="AH18" s="209">
        <v>0</v>
      </c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1" x14ac:dyDescent="0.25">
      <c r="A19" s="226"/>
      <c r="B19" s="227"/>
      <c r="C19" s="256" t="s">
        <v>146</v>
      </c>
      <c r="D19" s="230"/>
      <c r="E19" s="231">
        <v>-1.5760000000000001</v>
      </c>
      <c r="F19" s="228"/>
      <c r="G19" s="228"/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09"/>
      <c r="Z19" s="209"/>
      <c r="AA19" s="209"/>
      <c r="AB19" s="209"/>
      <c r="AC19" s="209"/>
      <c r="AD19" s="209"/>
      <c r="AE19" s="209"/>
      <c r="AF19" s="209"/>
      <c r="AG19" s="209" t="s">
        <v>139</v>
      </c>
      <c r="AH19" s="209">
        <v>0</v>
      </c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1" x14ac:dyDescent="0.25">
      <c r="A20" s="226"/>
      <c r="B20" s="227"/>
      <c r="C20" s="256" t="s">
        <v>620</v>
      </c>
      <c r="D20" s="230"/>
      <c r="E20" s="231">
        <v>18.059999999999999</v>
      </c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09"/>
      <c r="Z20" s="209"/>
      <c r="AA20" s="209"/>
      <c r="AB20" s="209"/>
      <c r="AC20" s="209"/>
      <c r="AD20" s="209"/>
      <c r="AE20" s="209"/>
      <c r="AF20" s="209"/>
      <c r="AG20" s="209" t="s">
        <v>139</v>
      </c>
      <c r="AH20" s="209">
        <v>0</v>
      </c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1" x14ac:dyDescent="0.25">
      <c r="A21" s="226"/>
      <c r="B21" s="227"/>
      <c r="C21" s="256" t="s">
        <v>146</v>
      </c>
      <c r="D21" s="230"/>
      <c r="E21" s="231">
        <v>-1.5760000000000001</v>
      </c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09"/>
      <c r="Z21" s="209"/>
      <c r="AA21" s="209"/>
      <c r="AB21" s="209"/>
      <c r="AC21" s="209"/>
      <c r="AD21" s="209"/>
      <c r="AE21" s="209"/>
      <c r="AF21" s="209"/>
      <c r="AG21" s="209" t="s">
        <v>139</v>
      </c>
      <c r="AH21" s="209">
        <v>0</v>
      </c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1" x14ac:dyDescent="0.25">
      <c r="A22" s="226"/>
      <c r="B22" s="227"/>
      <c r="C22" s="256" t="s">
        <v>621</v>
      </c>
      <c r="D22" s="230"/>
      <c r="E22" s="231">
        <v>-0.52249999999999996</v>
      </c>
      <c r="F22" s="228"/>
      <c r="G22" s="228"/>
      <c r="H22" s="228"/>
      <c r="I22" s="228"/>
      <c r="J22" s="228"/>
      <c r="K22" s="228"/>
      <c r="L22" s="228"/>
      <c r="M22" s="228"/>
      <c r="N22" s="228"/>
      <c r="O22" s="228"/>
      <c r="P22" s="228"/>
      <c r="Q22" s="228"/>
      <c r="R22" s="228"/>
      <c r="S22" s="228"/>
      <c r="T22" s="228"/>
      <c r="U22" s="228"/>
      <c r="V22" s="228"/>
      <c r="W22" s="228"/>
      <c r="X22" s="228"/>
      <c r="Y22" s="209"/>
      <c r="Z22" s="209"/>
      <c r="AA22" s="209"/>
      <c r="AB22" s="209"/>
      <c r="AC22" s="209"/>
      <c r="AD22" s="209"/>
      <c r="AE22" s="209"/>
      <c r="AF22" s="209"/>
      <c r="AG22" s="209" t="s">
        <v>139</v>
      </c>
      <c r="AH22" s="209">
        <v>0</v>
      </c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1" x14ac:dyDescent="0.25">
      <c r="A23" s="226"/>
      <c r="B23" s="227"/>
      <c r="C23" s="256" t="s">
        <v>622</v>
      </c>
      <c r="D23" s="230"/>
      <c r="E23" s="231">
        <v>8.6519999999999992</v>
      </c>
      <c r="F23" s="228"/>
      <c r="G23" s="228"/>
      <c r="H23" s="228"/>
      <c r="I23" s="228"/>
      <c r="J23" s="228"/>
      <c r="K23" s="228"/>
      <c r="L23" s="228"/>
      <c r="M23" s="228"/>
      <c r="N23" s="228"/>
      <c r="O23" s="228"/>
      <c r="P23" s="228"/>
      <c r="Q23" s="228"/>
      <c r="R23" s="228"/>
      <c r="S23" s="228"/>
      <c r="T23" s="228"/>
      <c r="U23" s="228"/>
      <c r="V23" s="228"/>
      <c r="W23" s="228"/>
      <c r="X23" s="228"/>
      <c r="Y23" s="209"/>
      <c r="Z23" s="209"/>
      <c r="AA23" s="209"/>
      <c r="AB23" s="209"/>
      <c r="AC23" s="209"/>
      <c r="AD23" s="209"/>
      <c r="AE23" s="209"/>
      <c r="AF23" s="209"/>
      <c r="AG23" s="209" t="s">
        <v>139</v>
      </c>
      <c r="AH23" s="209">
        <v>0</v>
      </c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1" x14ac:dyDescent="0.25">
      <c r="A24" s="226"/>
      <c r="B24" s="227"/>
      <c r="C24" s="256" t="s">
        <v>140</v>
      </c>
      <c r="D24" s="230"/>
      <c r="E24" s="231">
        <v>-1.1819999999999999</v>
      </c>
      <c r="F24" s="228"/>
      <c r="G24" s="228"/>
      <c r="H24" s="228"/>
      <c r="I24" s="228"/>
      <c r="J24" s="228"/>
      <c r="K24" s="228"/>
      <c r="L24" s="228"/>
      <c r="M24" s="228"/>
      <c r="N24" s="228"/>
      <c r="O24" s="228"/>
      <c r="P24" s="228"/>
      <c r="Q24" s="228"/>
      <c r="R24" s="228"/>
      <c r="S24" s="228"/>
      <c r="T24" s="228"/>
      <c r="U24" s="228"/>
      <c r="V24" s="228"/>
      <c r="W24" s="228"/>
      <c r="X24" s="228"/>
      <c r="Y24" s="209"/>
      <c r="Z24" s="209"/>
      <c r="AA24" s="209"/>
      <c r="AB24" s="209"/>
      <c r="AC24" s="209"/>
      <c r="AD24" s="209"/>
      <c r="AE24" s="209"/>
      <c r="AF24" s="209"/>
      <c r="AG24" s="209" t="s">
        <v>139</v>
      </c>
      <c r="AH24" s="209">
        <v>0</v>
      </c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1" x14ac:dyDescent="0.25">
      <c r="A25" s="241">
        <v>2</v>
      </c>
      <c r="B25" s="242" t="s">
        <v>153</v>
      </c>
      <c r="C25" s="255" t="s">
        <v>154</v>
      </c>
      <c r="D25" s="243" t="s">
        <v>133</v>
      </c>
      <c r="E25" s="244">
        <v>126.9605</v>
      </c>
      <c r="F25" s="245"/>
      <c r="G25" s="246">
        <f>ROUND(E25*F25,2)</f>
        <v>0</v>
      </c>
      <c r="H25" s="229">
        <v>59.45</v>
      </c>
      <c r="I25" s="228">
        <f>ROUND(E25*H25,2)</f>
        <v>7547.8</v>
      </c>
      <c r="J25" s="229">
        <v>135.44999999999999</v>
      </c>
      <c r="K25" s="228">
        <f>ROUND(E25*J25,2)</f>
        <v>17196.8</v>
      </c>
      <c r="L25" s="228">
        <v>15</v>
      </c>
      <c r="M25" s="228">
        <f>G25*(1+L25/100)</f>
        <v>0</v>
      </c>
      <c r="N25" s="228">
        <v>4.5599999999999998E-3</v>
      </c>
      <c r="O25" s="228">
        <f>ROUND(E25*N25,2)</f>
        <v>0.57999999999999996</v>
      </c>
      <c r="P25" s="228">
        <v>0</v>
      </c>
      <c r="Q25" s="228">
        <f>ROUND(E25*P25,2)</f>
        <v>0</v>
      </c>
      <c r="R25" s="228"/>
      <c r="S25" s="228" t="s">
        <v>134</v>
      </c>
      <c r="T25" s="228" t="s">
        <v>135</v>
      </c>
      <c r="U25" s="228">
        <v>0.245</v>
      </c>
      <c r="V25" s="228">
        <f>ROUND(E25*U25,2)</f>
        <v>31.11</v>
      </c>
      <c r="W25" s="228"/>
      <c r="X25" s="228" t="s">
        <v>136</v>
      </c>
      <c r="Y25" s="209"/>
      <c r="Z25" s="209"/>
      <c r="AA25" s="209"/>
      <c r="AB25" s="209"/>
      <c r="AC25" s="209"/>
      <c r="AD25" s="209"/>
      <c r="AE25" s="209"/>
      <c r="AF25" s="209"/>
      <c r="AG25" s="209" t="s">
        <v>137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1" x14ac:dyDescent="0.25">
      <c r="A26" s="226"/>
      <c r="B26" s="227"/>
      <c r="C26" s="256" t="s">
        <v>617</v>
      </c>
      <c r="D26" s="230"/>
      <c r="E26" s="231">
        <v>27.18</v>
      </c>
      <c r="F26" s="228"/>
      <c r="G26" s="228"/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8"/>
      <c r="S26" s="228"/>
      <c r="T26" s="228"/>
      <c r="U26" s="228"/>
      <c r="V26" s="228"/>
      <c r="W26" s="228"/>
      <c r="X26" s="228"/>
      <c r="Y26" s="209"/>
      <c r="Z26" s="209"/>
      <c r="AA26" s="209"/>
      <c r="AB26" s="209"/>
      <c r="AC26" s="209"/>
      <c r="AD26" s="209"/>
      <c r="AE26" s="209"/>
      <c r="AF26" s="209"/>
      <c r="AG26" s="209" t="s">
        <v>139</v>
      </c>
      <c r="AH26" s="209">
        <v>0</v>
      </c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26"/>
      <c r="B27" s="227"/>
      <c r="C27" s="256" t="s">
        <v>142</v>
      </c>
      <c r="D27" s="230"/>
      <c r="E27" s="231">
        <v>-1.7729999999999999</v>
      </c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09"/>
      <c r="Z27" s="209"/>
      <c r="AA27" s="209"/>
      <c r="AB27" s="209"/>
      <c r="AC27" s="209"/>
      <c r="AD27" s="209"/>
      <c r="AE27" s="209"/>
      <c r="AF27" s="209"/>
      <c r="AG27" s="209" t="s">
        <v>139</v>
      </c>
      <c r="AH27" s="209">
        <v>0</v>
      </c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1" x14ac:dyDescent="0.25">
      <c r="A28" s="226"/>
      <c r="B28" s="227"/>
      <c r="C28" s="256" t="s">
        <v>141</v>
      </c>
      <c r="D28" s="230"/>
      <c r="E28" s="231">
        <v>-4.7279999999999998</v>
      </c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8"/>
      <c r="R28" s="228"/>
      <c r="S28" s="228"/>
      <c r="T28" s="228"/>
      <c r="U28" s="228"/>
      <c r="V28" s="228"/>
      <c r="W28" s="228"/>
      <c r="X28" s="228"/>
      <c r="Y28" s="209"/>
      <c r="Z28" s="209"/>
      <c r="AA28" s="209"/>
      <c r="AB28" s="209"/>
      <c r="AC28" s="209"/>
      <c r="AD28" s="209"/>
      <c r="AE28" s="209"/>
      <c r="AF28" s="209"/>
      <c r="AG28" s="209" t="s">
        <v>139</v>
      </c>
      <c r="AH28" s="209">
        <v>0</v>
      </c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1" x14ac:dyDescent="0.25">
      <c r="A29" s="226"/>
      <c r="B29" s="227"/>
      <c r="C29" s="256" t="s">
        <v>140</v>
      </c>
      <c r="D29" s="230"/>
      <c r="E29" s="231">
        <v>-1.1819999999999999</v>
      </c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28"/>
      <c r="X29" s="228"/>
      <c r="Y29" s="209"/>
      <c r="Z29" s="209"/>
      <c r="AA29" s="209"/>
      <c r="AB29" s="209"/>
      <c r="AC29" s="209"/>
      <c r="AD29" s="209"/>
      <c r="AE29" s="209"/>
      <c r="AF29" s="209"/>
      <c r="AG29" s="209" t="s">
        <v>139</v>
      </c>
      <c r="AH29" s="209">
        <v>0</v>
      </c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1" x14ac:dyDescent="0.25">
      <c r="A30" s="226"/>
      <c r="B30" s="227"/>
      <c r="C30" s="256" t="s">
        <v>618</v>
      </c>
      <c r="D30" s="230"/>
      <c r="E30" s="231">
        <v>55.38</v>
      </c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28"/>
      <c r="Y30" s="209"/>
      <c r="Z30" s="209"/>
      <c r="AA30" s="209"/>
      <c r="AB30" s="209"/>
      <c r="AC30" s="209"/>
      <c r="AD30" s="209"/>
      <c r="AE30" s="209"/>
      <c r="AF30" s="209"/>
      <c r="AG30" s="209" t="s">
        <v>139</v>
      </c>
      <c r="AH30" s="209">
        <v>0</v>
      </c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1" x14ac:dyDescent="0.25">
      <c r="A31" s="226"/>
      <c r="B31" s="227"/>
      <c r="C31" s="256" t="s">
        <v>146</v>
      </c>
      <c r="D31" s="230"/>
      <c r="E31" s="231">
        <v>-1.5760000000000001</v>
      </c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228"/>
      <c r="Y31" s="209"/>
      <c r="Z31" s="209"/>
      <c r="AA31" s="209"/>
      <c r="AB31" s="209"/>
      <c r="AC31" s="209"/>
      <c r="AD31" s="209"/>
      <c r="AE31" s="209"/>
      <c r="AF31" s="209"/>
      <c r="AG31" s="209" t="s">
        <v>139</v>
      </c>
      <c r="AH31" s="209">
        <v>0</v>
      </c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1" x14ac:dyDescent="0.25">
      <c r="A32" s="226"/>
      <c r="B32" s="227"/>
      <c r="C32" s="256" t="s">
        <v>151</v>
      </c>
      <c r="D32" s="230"/>
      <c r="E32" s="231">
        <v>-4.18</v>
      </c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09"/>
      <c r="Z32" s="209"/>
      <c r="AA32" s="209"/>
      <c r="AB32" s="209"/>
      <c r="AC32" s="209"/>
      <c r="AD32" s="209"/>
      <c r="AE32" s="209"/>
      <c r="AF32" s="209"/>
      <c r="AG32" s="209" t="s">
        <v>139</v>
      </c>
      <c r="AH32" s="209">
        <v>0</v>
      </c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1" x14ac:dyDescent="0.25">
      <c r="A33" s="226"/>
      <c r="B33" s="227"/>
      <c r="C33" s="256" t="s">
        <v>619</v>
      </c>
      <c r="D33" s="230"/>
      <c r="E33" s="231">
        <v>42.84</v>
      </c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8"/>
      <c r="Q33" s="228"/>
      <c r="R33" s="228"/>
      <c r="S33" s="228"/>
      <c r="T33" s="228"/>
      <c r="U33" s="228"/>
      <c r="V33" s="228"/>
      <c r="W33" s="228"/>
      <c r="X33" s="228"/>
      <c r="Y33" s="209"/>
      <c r="Z33" s="209"/>
      <c r="AA33" s="209"/>
      <c r="AB33" s="209"/>
      <c r="AC33" s="209"/>
      <c r="AD33" s="209"/>
      <c r="AE33" s="209"/>
      <c r="AF33" s="209"/>
      <c r="AG33" s="209" t="s">
        <v>139</v>
      </c>
      <c r="AH33" s="209">
        <v>0</v>
      </c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1" x14ac:dyDescent="0.25">
      <c r="A34" s="226"/>
      <c r="B34" s="227"/>
      <c r="C34" s="256" t="s">
        <v>146</v>
      </c>
      <c r="D34" s="230"/>
      <c r="E34" s="231">
        <v>-1.5760000000000001</v>
      </c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  <c r="R34" s="228"/>
      <c r="S34" s="228"/>
      <c r="T34" s="228"/>
      <c r="U34" s="228"/>
      <c r="V34" s="228"/>
      <c r="W34" s="228"/>
      <c r="X34" s="228"/>
      <c r="Y34" s="209"/>
      <c r="Z34" s="209"/>
      <c r="AA34" s="209"/>
      <c r="AB34" s="209"/>
      <c r="AC34" s="209"/>
      <c r="AD34" s="209"/>
      <c r="AE34" s="209"/>
      <c r="AF34" s="209"/>
      <c r="AG34" s="209" t="s">
        <v>139</v>
      </c>
      <c r="AH34" s="209">
        <v>0</v>
      </c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1" x14ac:dyDescent="0.25">
      <c r="A35" s="226"/>
      <c r="B35" s="227"/>
      <c r="C35" s="256" t="s">
        <v>146</v>
      </c>
      <c r="D35" s="230"/>
      <c r="E35" s="231">
        <v>-1.5760000000000001</v>
      </c>
      <c r="F35" s="228"/>
      <c r="G35" s="228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  <c r="X35" s="228"/>
      <c r="Y35" s="209"/>
      <c r="Z35" s="209"/>
      <c r="AA35" s="209"/>
      <c r="AB35" s="209"/>
      <c r="AC35" s="209"/>
      <c r="AD35" s="209"/>
      <c r="AE35" s="209"/>
      <c r="AF35" s="209"/>
      <c r="AG35" s="209" t="s">
        <v>139</v>
      </c>
      <c r="AH35" s="209">
        <v>0</v>
      </c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1" x14ac:dyDescent="0.25">
      <c r="A36" s="226"/>
      <c r="B36" s="227"/>
      <c r="C36" s="256" t="s">
        <v>620</v>
      </c>
      <c r="D36" s="230"/>
      <c r="E36" s="231">
        <v>18.059999999999999</v>
      </c>
      <c r="F36" s="228"/>
      <c r="G36" s="228"/>
      <c r="H36" s="228"/>
      <c r="I36" s="228"/>
      <c r="J36" s="228"/>
      <c r="K36" s="228"/>
      <c r="L36" s="228"/>
      <c r="M36" s="228"/>
      <c r="N36" s="228"/>
      <c r="O36" s="228"/>
      <c r="P36" s="228"/>
      <c r="Q36" s="228"/>
      <c r="R36" s="228"/>
      <c r="S36" s="228"/>
      <c r="T36" s="228"/>
      <c r="U36" s="228"/>
      <c r="V36" s="228"/>
      <c r="W36" s="228"/>
      <c r="X36" s="228"/>
      <c r="Y36" s="209"/>
      <c r="Z36" s="209"/>
      <c r="AA36" s="209"/>
      <c r="AB36" s="209"/>
      <c r="AC36" s="209"/>
      <c r="AD36" s="209"/>
      <c r="AE36" s="209"/>
      <c r="AF36" s="209"/>
      <c r="AG36" s="209" t="s">
        <v>139</v>
      </c>
      <c r="AH36" s="209">
        <v>0</v>
      </c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1" x14ac:dyDescent="0.25">
      <c r="A37" s="226"/>
      <c r="B37" s="227"/>
      <c r="C37" s="256" t="s">
        <v>146</v>
      </c>
      <c r="D37" s="230"/>
      <c r="E37" s="231">
        <v>-1.5760000000000001</v>
      </c>
      <c r="F37" s="228"/>
      <c r="G37" s="228"/>
      <c r="H37" s="228"/>
      <c r="I37" s="228"/>
      <c r="J37" s="228"/>
      <c r="K37" s="228"/>
      <c r="L37" s="228"/>
      <c r="M37" s="228"/>
      <c r="N37" s="228"/>
      <c r="O37" s="228"/>
      <c r="P37" s="228"/>
      <c r="Q37" s="228"/>
      <c r="R37" s="228"/>
      <c r="S37" s="228"/>
      <c r="T37" s="228"/>
      <c r="U37" s="228"/>
      <c r="V37" s="228"/>
      <c r="W37" s="228"/>
      <c r="X37" s="228"/>
      <c r="Y37" s="209"/>
      <c r="Z37" s="209"/>
      <c r="AA37" s="209"/>
      <c r="AB37" s="209"/>
      <c r="AC37" s="209"/>
      <c r="AD37" s="209"/>
      <c r="AE37" s="209"/>
      <c r="AF37" s="209"/>
      <c r="AG37" s="209" t="s">
        <v>139</v>
      </c>
      <c r="AH37" s="209">
        <v>0</v>
      </c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1" x14ac:dyDescent="0.25">
      <c r="A38" s="226"/>
      <c r="B38" s="227"/>
      <c r="C38" s="256" t="s">
        <v>621</v>
      </c>
      <c r="D38" s="230"/>
      <c r="E38" s="231">
        <v>-0.52249999999999996</v>
      </c>
      <c r="F38" s="228"/>
      <c r="G38" s="228"/>
      <c r="H38" s="228"/>
      <c r="I38" s="228"/>
      <c r="J38" s="228"/>
      <c r="K38" s="228"/>
      <c r="L38" s="228"/>
      <c r="M38" s="228"/>
      <c r="N38" s="228"/>
      <c r="O38" s="228"/>
      <c r="P38" s="228"/>
      <c r="Q38" s="228"/>
      <c r="R38" s="228"/>
      <c r="S38" s="228"/>
      <c r="T38" s="228"/>
      <c r="U38" s="228"/>
      <c r="V38" s="228"/>
      <c r="W38" s="228"/>
      <c r="X38" s="228"/>
      <c r="Y38" s="209"/>
      <c r="Z38" s="209"/>
      <c r="AA38" s="209"/>
      <c r="AB38" s="209"/>
      <c r="AC38" s="209"/>
      <c r="AD38" s="209"/>
      <c r="AE38" s="209"/>
      <c r="AF38" s="209"/>
      <c r="AG38" s="209" t="s">
        <v>139</v>
      </c>
      <c r="AH38" s="209">
        <v>0</v>
      </c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1" x14ac:dyDescent="0.25">
      <c r="A39" s="226"/>
      <c r="B39" s="227"/>
      <c r="C39" s="256" t="s">
        <v>623</v>
      </c>
      <c r="D39" s="230"/>
      <c r="E39" s="231">
        <v>2.472</v>
      </c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28"/>
      <c r="X39" s="228"/>
      <c r="Y39" s="209"/>
      <c r="Z39" s="209"/>
      <c r="AA39" s="209"/>
      <c r="AB39" s="209"/>
      <c r="AC39" s="209"/>
      <c r="AD39" s="209"/>
      <c r="AE39" s="209"/>
      <c r="AF39" s="209"/>
      <c r="AG39" s="209" t="s">
        <v>139</v>
      </c>
      <c r="AH39" s="209">
        <v>0</v>
      </c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1" x14ac:dyDescent="0.25">
      <c r="A40" s="226"/>
      <c r="B40" s="227"/>
      <c r="C40" s="256" t="s">
        <v>156</v>
      </c>
      <c r="D40" s="230"/>
      <c r="E40" s="231">
        <v>-0.28199999999999997</v>
      </c>
      <c r="F40" s="228"/>
      <c r="G40" s="228"/>
      <c r="H40" s="228"/>
      <c r="I40" s="228"/>
      <c r="J40" s="228"/>
      <c r="K40" s="228"/>
      <c r="L40" s="228"/>
      <c r="M40" s="228"/>
      <c r="N40" s="228"/>
      <c r="O40" s="228"/>
      <c r="P40" s="228"/>
      <c r="Q40" s="228"/>
      <c r="R40" s="228"/>
      <c r="S40" s="228"/>
      <c r="T40" s="228"/>
      <c r="U40" s="228"/>
      <c r="V40" s="228"/>
      <c r="W40" s="228"/>
      <c r="X40" s="228"/>
      <c r="Y40" s="209"/>
      <c r="Z40" s="209"/>
      <c r="AA40" s="209"/>
      <c r="AB40" s="209"/>
      <c r="AC40" s="209"/>
      <c r="AD40" s="209"/>
      <c r="AE40" s="209"/>
      <c r="AF40" s="209"/>
      <c r="AG40" s="209" t="s">
        <v>139</v>
      </c>
      <c r="AH40" s="209">
        <v>0</v>
      </c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1" x14ac:dyDescent="0.25">
      <c r="A41" s="241">
        <v>3</v>
      </c>
      <c r="B41" s="242" t="s">
        <v>157</v>
      </c>
      <c r="C41" s="255" t="s">
        <v>158</v>
      </c>
      <c r="D41" s="243" t="s">
        <v>133</v>
      </c>
      <c r="E41" s="244">
        <v>132.2405</v>
      </c>
      <c r="F41" s="245"/>
      <c r="G41" s="246">
        <f>ROUND(E41*F41,2)</f>
        <v>0</v>
      </c>
      <c r="H41" s="229">
        <v>502.1</v>
      </c>
      <c r="I41" s="228">
        <f>ROUND(E41*H41,2)</f>
        <v>66397.960000000006</v>
      </c>
      <c r="J41" s="229">
        <v>255.8</v>
      </c>
      <c r="K41" s="228">
        <f>ROUND(E41*J41,2)</f>
        <v>33827.120000000003</v>
      </c>
      <c r="L41" s="228">
        <v>15</v>
      </c>
      <c r="M41" s="228">
        <f>G41*(1+L41/100)</f>
        <v>0</v>
      </c>
      <c r="N41" s="228">
        <v>3.3079999999999998E-2</v>
      </c>
      <c r="O41" s="228">
        <f>ROUND(E41*N41,2)</f>
        <v>4.37</v>
      </c>
      <c r="P41" s="228">
        <v>0</v>
      </c>
      <c r="Q41" s="228">
        <f>ROUND(E41*P41,2)</f>
        <v>0</v>
      </c>
      <c r="R41" s="228"/>
      <c r="S41" s="228" t="s">
        <v>134</v>
      </c>
      <c r="T41" s="228" t="s">
        <v>135</v>
      </c>
      <c r="U41" s="228">
        <v>0.48</v>
      </c>
      <c r="V41" s="228">
        <f>ROUND(E41*U41,2)</f>
        <v>63.48</v>
      </c>
      <c r="W41" s="228"/>
      <c r="X41" s="228" t="s">
        <v>136</v>
      </c>
      <c r="Y41" s="209"/>
      <c r="Z41" s="209"/>
      <c r="AA41" s="209"/>
      <c r="AB41" s="209"/>
      <c r="AC41" s="209"/>
      <c r="AD41" s="209"/>
      <c r="AE41" s="209"/>
      <c r="AF41" s="209"/>
      <c r="AG41" s="209" t="s">
        <v>137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1" x14ac:dyDescent="0.25">
      <c r="A42" s="226"/>
      <c r="B42" s="227"/>
      <c r="C42" s="256" t="s">
        <v>617</v>
      </c>
      <c r="D42" s="230"/>
      <c r="E42" s="231">
        <v>27.18</v>
      </c>
      <c r="F42" s="228"/>
      <c r="G42" s="228"/>
      <c r="H42" s="228"/>
      <c r="I42" s="228"/>
      <c r="J42" s="228"/>
      <c r="K42" s="228"/>
      <c r="L42" s="228"/>
      <c r="M42" s="228"/>
      <c r="N42" s="228"/>
      <c r="O42" s="228"/>
      <c r="P42" s="228"/>
      <c r="Q42" s="228"/>
      <c r="R42" s="228"/>
      <c r="S42" s="228"/>
      <c r="T42" s="228"/>
      <c r="U42" s="228"/>
      <c r="V42" s="228"/>
      <c r="W42" s="228"/>
      <c r="X42" s="228"/>
      <c r="Y42" s="209"/>
      <c r="Z42" s="209"/>
      <c r="AA42" s="209"/>
      <c r="AB42" s="209"/>
      <c r="AC42" s="209"/>
      <c r="AD42" s="209"/>
      <c r="AE42" s="209"/>
      <c r="AF42" s="209"/>
      <c r="AG42" s="209" t="s">
        <v>139</v>
      </c>
      <c r="AH42" s="209">
        <v>0</v>
      </c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1" x14ac:dyDescent="0.25">
      <c r="A43" s="226"/>
      <c r="B43" s="227"/>
      <c r="C43" s="256" t="s">
        <v>142</v>
      </c>
      <c r="D43" s="230"/>
      <c r="E43" s="231">
        <v>-1.7729999999999999</v>
      </c>
      <c r="F43" s="228"/>
      <c r="G43" s="228"/>
      <c r="H43" s="228"/>
      <c r="I43" s="228"/>
      <c r="J43" s="228"/>
      <c r="K43" s="228"/>
      <c r="L43" s="228"/>
      <c r="M43" s="228"/>
      <c r="N43" s="228"/>
      <c r="O43" s="228"/>
      <c r="P43" s="228"/>
      <c r="Q43" s="228"/>
      <c r="R43" s="228"/>
      <c r="S43" s="228"/>
      <c r="T43" s="228"/>
      <c r="U43" s="228"/>
      <c r="V43" s="228"/>
      <c r="W43" s="228"/>
      <c r="X43" s="228"/>
      <c r="Y43" s="209"/>
      <c r="Z43" s="209"/>
      <c r="AA43" s="209"/>
      <c r="AB43" s="209"/>
      <c r="AC43" s="209"/>
      <c r="AD43" s="209"/>
      <c r="AE43" s="209"/>
      <c r="AF43" s="209"/>
      <c r="AG43" s="209" t="s">
        <v>139</v>
      </c>
      <c r="AH43" s="209">
        <v>0</v>
      </c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1" x14ac:dyDescent="0.25">
      <c r="A44" s="226"/>
      <c r="B44" s="227"/>
      <c r="C44" s="256" t="s">
        <v>141</v>
      </c>
      <c r="D44" s="230"/>
      <c r="E44" s="231">
        <v>-4.7279999999999998</v>
      </c>
      <c r="F44" s="228"/>
      <c r="G44" s="228"/>
      <c r="H44" s="228"/>
      <c r="I44" s="228"/>
      <c r="J44" s="228"/>
      <c r="K44" s="228"/>
      <c r="L44" s="228"/>
      <c r="M44" s="228"/>
      <c r="N44" s="228"/>
      <c r="O44" s="228"/>
      <c r="P44" s="228"/>
      <c r="Q44" s="228"/>
      <c r="R44" s="228"/>
      <c r="S44" s="228"/>
      <c r="T44" s="228"/>
      <c r="U44" s="228"/>
      <c r="V44" s="228"/>
      <c r="W44" s="228"/>
      <c r="X44" s="228"/>
      <c r="Y44" s="209"/>
      <c r="Z44" s="209"/>
      <c r="AA44" s="209"/>
      <c r="AB44" s="209"/>
      <c r="AC44" s="209"/>
      <c r="AD44" s="209"/>
      <c r="AE44" s="209"/>
      <c r="AF44" s="209"/>
      <c r="AG44" s="209" t="s">
        <v>139</v>
      </c>
      <c r="AH44" s="209">
        <v>0</v>
      </c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1" x14ac:dyDescent="0.25">
      <c r="A45" s="226"/>
      <c r="B45" s="227"/>
      <c r="C45" s="256" t="s">
        <v>140</v>
      </c>
      <c r="D45" s="230"/>
      <c r="E45" s="231">
        <v>-1.1819999999999999</v>
      </c>
      <c r="F45" s="228"/>
      <c r="G45" s="228"/>
      <c r="H45" s="228"/>
      <c r="I45" s="228"/>
      <c r="J45" s="228"/>
      <c r="K45" s="228"/>
      <c r="L45" s="228"/>
      <c r="M45" s="228"/>
      <c r="N45" s="228"/>
      <c r="O45" s="228"/>
      <c r="P45" s="228"/>
      <c r="Q45" s="228"/>
      <c r="R45" s="228"/>
      <c r="S45" s="228"/>
      <c r="T45" s="228"/>
      <c r="U45" s="228"/>
      <c r="V45" s="228"/>
      <c r="W45" s="228"/>
      <c r="X45" s="228"/>
      <c r="Y45" s="209"/>
      <c r="Z45" s="209"/>
      <c r="AA45" s="209"/>
      <c r="AB45" s="209"/>
      <c r="AC45" s="209"/>
      <c r="AD45" s="209"/>
      <c r="AE45" s="209"/>
      <c r="AF45" s="209"/>
      <c r="AG45" s="209" t="s">
        <v>139</v>
      </c>
      <c r="AH45" s="209">
        <v>0</v>
      </c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1" x14ac:dyDescent="0.25">
      <c r="A46" s="226"/>
      <c r="B46" s="227"/>
      <c r="C46" s="256" t="s">
        <v>618</v>
      </c>
      <c r="D46" s="230"/>
      <c r="E46" s="231">
        <v>55.38</v>
      </c>
      <c r="F46" s="228"/>
      <c r="G46" s="228"/>
      <c r="H46" s="228"/>
      <c r="I46" s="228"/>
      <c r="J46" s="228"/>
      <c r="K46" s="228"/>
      <c r="L46" s="228"/>
      <c r="M46" s="228"/>
      <c r="N46" s="228"/>
      <c r="O46" s="228"/>
      <c r="P46" s="228"/>
      <c r="Q46" s="228"/>
      <c r="R46" s="228"/>
      <c r="S46" s="228"/>
      <c r="T46" s="228"/>
      <c r="U46" s="228"/>
      <c r="V46" s="228"/>
      <c r="W46" s="228"/>
      <c r="X46" s="228"/>
      <c r="Y46" s="209"/>
      <c r="Z46" s="209"/>
      <c r="AA46" s="209"/>
      <c r="AB46" s="209"/>
      <c r="AC46" s="209"/>
      <c r="AD46" s="209"/>
      <c r="AE46" s="209"/>
      <c r="AF46" s="209"/>
      <c r="AG46" s="209" t="s">
        <v>139</v>
      </c>
      <c r="AH46" s="209">
        <v>0</v>
      </c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1" x14ac:dyDescent="0.25">
      <c r="A47" s="226"/>
      <c r="B47" s="227"/>
      <c r="C47" s="256" t="s">
        <v>146</v>
      </c>
      <c r="D47" s="230"/>
      <c r="E47" s="231">
        <v>-1.5760000000000001</v>
      </c>
      <c r="F47" s="228"/>
      <c r="G47" s="228"/>
      <c r="H47" s="228"/>
      <c r="I47" s="228"/>
      <c r="J47" s="228"/>
      <c r="K47" s="228"/>
      <c r="L47" s="228"/>
      <c r="M47" s="228"/>
      <c r="N47" s="228"/>
      <c r="O47" s="228"/>
      <c r="P47" s="228"/>
      <c r="Q47" s="228"/>
      <c r="R47" s="228"/>
      <c r="S47" s="228"/>
      <c r="T47" s="228"/>
      <c r="U47" s="228"/>
      <c r="V47" s="228"/>
      <c r="W47" s="228"/>
      <c r="X47" s="228"/>
      <c r="Y47" s="209"/>
      <c r="Z47" s="209"/>
      <c r="AA47" s="209"/>
      <c r="AB47" s="209"/>
      <c r="AC47" s="209"/>
      <c r="AD47" s="209"/>
      <c r="AE47" s="209"/>
      <c r="AF47" s="209"/>
      <c r="AG47" s="209" t="s">
        <v>139</v>
      </c>
      <c r="AH47" s="209">
        <v>0</v>
      </c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1" x14ac:dyDescent="0.25">
      <c r="A48" s="226"/>
      <c r="B48" s="227"/>
      <c r="C48" s="256" t="s">
        <v>151</v>
      </c>
      <c r="D48" s="230"/>
      <c r="E48" s="231">
        <v>-4.18</v>
      </c>
      <c r="F48" s="228"/>
      <c r="G48" s="228"/>
      <c r="H48" s="228"/>
      <c r="I48" s="228"/>
      <c r="J48" s="228"/>
      <c r="K48" s="228"/>
      <c r="L48" s="228"/>
      <c r="M48" s="228"/>
      <c r="N48" s="228"/>
      <c r="O48" s="228"/>
      <c r="P48" s="228"/>
      <c r="Q48" s="228"/>
      <c r="R48" s="228"/>
      <c r="S48" s="228"/>
      <c r="T48" s="228"/>
      <c r="U48" s="228"/>
      <c r="V48" s="228"/>
      <c r="W48" s="228"/>
      <c r="X48" s="228"/>
      <c r="Y48" s="209"/>
      <c r="Z48" s="209"/>
      <c r="AA48" s="209"/>
      <c r="AB48" s="209"/>
      <c r="AC48" s="209"/>
      <c r="AD48" s="209"/>
      <c r="AE48" s="209"/>
      <c r="AF48" s="209"/>
      <c r="AG48" s="209" t="s">
        <v>139</v>
      </c>
      <c r="AH48" s="209">
        <v>0</v>
      </c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1" x14ac:dyDescent="0.25">
      <c r="A49" s="226"/>
      <c r="B49" s="227"/>
      <c r="C49" s="256" t="s">
        <v>619</v>
      </c>
      <c r="D49" s="230"/>
      <c r="E49" s="231">
        <v>42.84</v>
      </c>
      <c r="F49" s="228"/>
      <c r="G49" s="228"/>
      <c r="H49" s="228"/>
      <c r="I49" s="228"/>
      <c r="J49" s="228"/>
      <c r="K49" s="228"/>
      <c r="L49" s="228"/>
      <c r="M49" s="228"/>
      <c r="N49" s="228"/>
      <c r="O49" s="228"/>
      <c r="P49" s="228"/>
      <c r="Q49" s="228"/>
      <c r="R49" s="228"/>
      <c r="S49" s="228"/>
      <c r="T49" s="228"/>
      <c r="U49" s="228"/>
      <c r="V49" s="228"/>
      <c r="W49" s="228"/>
      <c r="X49" s="228"/>
      <c r="Y49" s="209"/>
      <c r="Z49" s="209"/>
      <c r="AA49" s="209"/>
      <c r="AB49" s="209"/>
      <c r="AC49" s="209"/>
      <c r="AD49" s="209"/>
      <c r="AE49" s="209"/>
      <c r="AF49" s="209"/>
      <c r="AG49" s="209" t="s">
        <v>139</v>
      </c>
      <c r="AH49" s="209">
        <v>0</v>
      </c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1" x14ac:dyDescent="0.25">
      <c r="A50" s="226"/>
      <c r="B50" s="227"/>
      <c r="C50" s="256" t="s">
        <v>146</v>
      </c>
      <c r="D50" s="230"/>
      <c r="E50" s="231">
        <v>-1.5760000000000001</v>
      </c>
      <c r="F50" s="228"/>
      <c r="G50" s="228"/>
      <c r="H50" s="228"/>
      <c r="I50" s="228"/>
      <c r="J50" s="228"/>
      <c r="K50" s="228"/>
      <c r="L50" s="228"/>
      <c r="M50" s="228"/>
      <c r="N50" s="228"/>
      <c r="O50" s="228"/>
      <c r="P50" s="228"/>
      <c r="Q50" s="228"/>
      <c r="R50" s="228"/>
      <c r="S50" s="228"/>
      <c r="T50" s="228"/>
      <c r="U50" s="228"/>
      <c r="V50" s="228"/>
      <c r="W50" s="228"/>
      <c r="X50" s="228"/>
      <c r="Y50" s="209"/>
      <c r="Z50" s="209"/>
      <c r="AA50" s="209"/>
      <c r="AB50" s="209"/>
      <c r="AC50" s="209"/>
      <c r="AD50" s="209"/>
      <c r="AE50" s="209"/>
      <c r="AF50" s="209"/>
      <c r="AG50" s="209" t="s">
        <v>139</v>
      </c>
      <c r="AH50" s="209">
        <v>0</v>
      </c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1" x14ac:dyDescent="0.25">
      <c r="A51" s="226"/>
      <c r="B51" s="227"/>
      <c r="C51" s="256" t="s">
        <v>146</v>
      </c>
      <c r="D51" s="230"/>
      <c r="E51" s="231">
        <v>-1.5760000000000001</v>
      </c>
      <c r="F51" s="228"/>
      <c r="G51" s="228"/>
      <c r="H51" s="228"/>
      <c r="I51" s="228"/>
      <c r="J51" s="228"/>
      <c r="K51" s="228"/>
      <c r="L51" s="228"/>
      <c r="M51" s="228"/>
      <c r="N51" s="228"/>
      <c r="O51" s="228"/>
      <c r="P51" s="228"/>
      <c r="Q51" s="228"/>
      <c r="R51" s="228"/>
      <c r="S51" s="228"/>
      <c r="T51" s="228"/>
      <c r="U51" s="228"/>
      <c r="V51" s="228"/>
      <c r="W51" s="228"/>
      <c r="X51" s="228"/>
      <c r="Y51" s="209"/>
      <c r="Z51" s="209"/>
      <c r="AA51" s="209"/>
      <c r="AB51" s="209"/>
      <c r="AC51" s="209"/>
      <c r="AD51" s="209"/>
      <c r="AE51" s="209"/>
      <c r="AF51" s="209"/>
      <c r="AG51" s="209" t="s">
        <v>139</v>
      </c>
      <c r="AH51" s="209">
        <v>0</v>
      </c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1" x14ac:dyDescent="0.25">
      <c r="A52" s="226"/>
      <c r="B52" s="227"/>
      <c r="C52" s="256" t="s">
        <v>620</v>
      </c>
      <c r="D52" s="230"/>
      <c r="E52" s="231">
        <v>18.059999999999999</v>
      </c>
      <c r="F52" s="228"/>
      <c r="G52" s="228"/>
      <c r="H52" s="228"/>
      <c r="I52" s="228"/>
      <c r="J52" s="228"/>
      <c r="K52" s="228"/>
      <c r="L52" s="228"/>
      <c r="M52" s="228"/>
      <c r="N52" s="228"/>
      <c r="O52" s="228"/>
      <c r="P52" s="228"/>
      <c r="Q52" s="228"/>
      <c r="R52" s="228"/>
      <c r="S52" s="228"/>
      <c r="T52" s="228"/>
      <c r="U52" s="228"/>
      <c r="V52" s="228"/>
      <c r="W52" s="228"/>
      <c r="X52" s="228"/>
      <c r="Y52" s="209"/>
      <c r="Z52" s="209"/>
      <c r="AA52" s="209"/>
      <c r="AB52" s="209"/>
      <c r="AC52" s="209"/>
      <c r="AD52" s="209"/>
      <c r="AE52" s="209"/>
      <c r="AF52" s="209"/>
      <c r="AG52" s="209" t="s">
        <v>139</v>
      </c>
      <c r="AH52" s="209">
        <v>0</v>
      </c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1" x14ac:dyDescent="0.25">
      <c r="A53" s="226"/>
      <c r="B53" s="227"/>
      <c r="C53" s="256" t="s">
        <v>146</v>
      </c>
      <c r="D53" s="230"/>
      <c r="E53" s="231">
        <v>-1.5760000000000001</v>
      </c>
      <c r="F53" s="228"/>
      <c r="G53" s="228"/>
      <c r="H53" s="228"/>
      <c r="I53" s="228"/>
      <c r="J53" s="228"/>
      <c r="K53" s="228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09"/>
      <c r="Z53" s="209"/>
      <c r="AA53" s="209"/>
      <c r="AB53" s="209"/>
      <c r="AC53" s="209"/>
      <c r="AD53" s="209"/>
      <c r="AE53" s="209"/>
      <c r="AF53" s="209"/>
      <c r="AG53" s="209" t="s">
        <v>139</v>
      </c>
      <c r="AH53" s="209">
        <v>0</v>
      </c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1" x14ac:dyDescent="0.25">
      <c r="A54" s="226"/>
      <c r="B54" s="227"/>
      <c r="C54" s="256" t="s">
        <v>621</v>
      </c>
      <c r="D54" s="230"/>
      <c r="E54" s="231">
        <v>-0.52249999999999996</v>
      </c>
      <c r="F54" s="228"/>
      <c r="G54" s="228"/>
      <c r="H54" s="228"/>
      <c r="I54" s="228"/>
      <c r="J54" s="228"/>
      <c r="K54" s="228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09"/>
      <c r="Z54" s="209"/>
      <c r="AA54" s="209"/>
      <c r="AB54" s="209"/>
      <c r="AC54" s="209"/>
      <c r="AD54" s="209"/>
      <c r="AE54" s="209"/>
      <c r="AF54" s="209"/>
      <c r="AG54" s="209" t="s">
        <v>139</v>
      </c>
      <c r="AH54" s="209">
        <v>0</v>
      </c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1" x14ac:dyDescent="0.25">
      <c r="A55" s="226"/>
      <c r="B55" s="227"/>
      <c r="C55" s="256" t="s">
        <v>622</v>
      </c>
      <c r="D55" s="230"/>
      <c r="E55" s="231">
        <v>8.6519999999999992</v>
      </c>
      <c r="F55" s="228"/>
      <c r="G55" s="228"/>
      <c r="H55" s="228"/>
      <c r="I55" s="228"/>
      <c r="J55" s="228"/>
      <c r="K55" s="228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09"/>
      <c r="Z55" s="209"/>
      <c r="AA55" s="209"/>
      <c r="AB55" s="209"/>
      <c r="AC55" s="209"/>
      <c r="AD55" s="209"/>
      <c r="AE55" s="209"/>
      <c r="AF55" s="209"/>
      <c r="AG55" s="209" t="s">
        <v>139</v>
      </c>
      <c r="AH55" s="209">
        <v>0</v>
      </c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1" x14ac:dyDescent="0.25">
      <c r="A56" s="226"/>
      <c r="B56" s="227"/>
      <c r="C56" s="256" t="s">
        <v>140</v>
      </c>
      <c r="D56" s="230"/>
      <c r="E56" s="231">
        <v>-1.1819999999999999</v>
      </c>
      <c r="F56" s="228"/>
      <c r="G56" s="228"/>
      <c r="H56" s="228"/>
      <c r="I56" s="228"/>
      <c r="J56" s="228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09"/>
      <c r="Z56" s="209"/>
      <c r="AA56" s="209"/>
      <c r="AB56" s="209"/>
      <c r="AC56" s="209"/>
      <c r="AD56" s="209"/>
      <c r="AE56" s="209"/>
      <c r="AF56" s="209"/>
      <c r="AG56" s="209" t="s">
        <v>139</v>
      </c>
      <c r="AH56" s="209">
        <v>0</v>
      </c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outlineLevel="1" x14ac:dyDescent="0.25">
      <c r="A57" s="247">
        <v>4</v>
      </c>
      <c r="B57" s="248" t="s">
        <v>159</v>
      </c>
      <c r="C57" s="257" t="s">
        <v>160</v>
      </c>
      <c r="D57" s="249" t="s">
        <v>161</v>
      </c>
      <c r="E57" s="250">
        <v>1</v>
      </c>
      <c r="F57" s="251"/>
      <c r="G57" s="252">
        <f>ROUND(E57*F57,2)</f>
        <v>0</v>
      </c>
      <c r="H57" s="229">
        <v>846.01</v>
      </c>
      <c r="I57" s="228">
        <f>ROUND(E57*H57,2)</f>
        <v>846.01</v>
      </c>
      <c r="J57" s="229">
        <v>2153.9899999999998</v>
      </c>
      <c r="K57" s="228">
        <f>ROUND(E57*J57,2)</f>
        <v>2153.9899999999998</v>
      </c>
      <c r="L57" s="228">
        <v>15</v>
      </c>
      <c r="M57" s="228">
        <f>G57*(1+L57/100)</f>
        <v>0</v>
      </c>
      <c r="N57" s="228">
        <v>4.0000000000000003E-5</v>
      </c>
      <c r="O57" s="228">
        <f>ROUND(E57*N57,2)</f>
        <v>0</v>
      </c>
      <c r="P57" s="228">
        <v>0</v>
      </c>
      <c r="Q57" s="228">
        <f>ROUND(E57*P57,2)</f>
        <v>0</v>
      </c>
      <c r="R57" s="228"/>
      <c r="S57" s="228" t="s">
        <v>134</v>
      </c>
      <c r="T57" s="228" t="s">
        <v>135</v>
      </c>
      <c r="U57" s="228">
        <v>7.8E-2</v>
      </c>
      <c r="V57" s="228">
        <f>ROUND(E57*U57,2)</f>
        <v>0.08</v>
      </c>
      <c r="W57" s="228"/>
      <c r="X57" s="228" t="s">
        <v>136</v>
      </c>
      <c r="Y57" s="209"/>
      <c r="Z57" s="209"/>
      <c r="AA57" s="209"/>
      <c r="AB57" s="209"/>
      <c r="AC57" s="209"/>
      <c r="AD57" s="209"/>
      <c r="AE57" s="209"/>
      <c r="AF57" s="209"/>
      <c r="AG57" s="209" t="s">
        <v>137</v>
      </c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ht="20.399999999999999" outlineLevel="1" x14ac:dyDescent="0.25">
      <c r="A58" s="241">
        <v>5</v>
      </c>
      <c r="B58" s="242" t="s">
        <v>162</v>
      </c>
      <c r="C58" s="255" t="s">
        <v>163</v>
      </c>
      <c r="D58" s="243" t="s">
        <v>133</v>
      </c>
      <c r="E58" s="244">
        <v>43.43</v>
      </c>
      <c r="F58" s="245"/>
      <c r="G58" s="246">
        <f>ROUND(E58*F58,2)</f>
        <v>0</v>
      </c>
      <c r="H58" s="229">
        <v>71.72</v>
      </c>
      <c r="I58" s="228">
        <f>ROUND(E58*H58,2)</f>
        <v>3114.8</v>
      </c>
      <c r="J58" s="229">
        <v>218.18</v>
      </c>
      <c r="K58" s="228">
        <f>ROUND(E58*J58,2)</f>
        <v>9475.56</v>
      </c>
      <c r="L58" s="228">
        <v>15</v>
      </c>
      <c r="M58" s="228">
        <f>G58*(1+L58/100)</f>
        <v>0</v>
      </c>
      <c r="N58" s="228">
        <v>1.184E-2</v>
      </c>
      <c r="O58" s="228">
        <f>ROUND(E58*N58,2)</f>
        <v>0.51</v>
      </c>
      <c r="P58" s="228">
        <v>0</v>
      </c>
      <c r="Q58" s="228">
        <f>ROUND(E58*P58,2)</f>
        <v>0</v>
      </c>
      <c r="R58" s="228"/>
      <c r="S58" s="228" t="s">
        <v>134</v>
      </c>
      <c r="T58" s="228" t="s">
        <v>135</v>
      </c>
      <c r="U58" s="228">
        <v>0.38947999999999999</v>
      </c>
      <c r="V58" s="228">
        <f>ROUND(E58*U58,2)</f>
        <v>16.920000000000002</v>
      </c>
      <c r="W58" s="228"/>
      <c r="X58" s="228" t="s">
        <v>136</v>
      </c>
      <c r="Y58" s="209"/>
      <c r="Z58" s="209"/>
      <c r="AA58" s="209"/>
      <c r="AB58" s="209"/>
      <c r="AC58" s="209"/>
      <c r="AD58" s="209"/>
      <c r="AE58" s="209"/>
      <c r="AF58" s="209"/>
      <c r="AG58" s="209" t="s">
        <v>137</v>
      </c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outlineLevel="1" x14ac:dyDescent="0.25">
      <c r="A59" s="226"/>
      <c r="B59" s="227"/>
      <c r="C59" s="256" t="s">
        <v>624</v>
      </c>
      <c r="D59" s="230"/>
      <c r="E59" s="231">
        <v>4.33</v>
      </c>
      <c r="F59" s="228"/>
      <c r="G59" s="228"/>
      <c r="H59" s="228"/>
      <c r="I59" s="228"/>
      <c r="J59" s="228"/>
      <c r="K59" s="228"/>
      <c r="L59" s="228"/>
      <c r="M59" s="228"/>
      <c r="N59" s="228"/>
      <c r="O59" s="228"/>
      <c r="P59" s="228"/>
      <c r="Q59" s="228"/>
      <c r="R59" s="228"/>
      <c r="S59" s="228"/>
      <c r="T59" s="228"/>
      <c r="U59" s="228"/>
      <c r="V59" s="228"/>
      <c r="W59" s="228"/>
      <c r="X59" s="228"/>
      <c r="Y59" s="209"/>
      <c r="Z59" s="209"/>
      <c r="AA59" s="209"/>
      <c r="AB59" s="209"/>
      <c r="AC59" s="209"/>
      <c r="AD59" s="209"/>
      <c r="AE59" s="209"/>
      <c r="AF59" s="209"/>
      <c r="AG59" s="209" t="s">
        <v>139</v>
      </c>
      <c r="AH59" s="209">
        <v>0</v>
      </c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1" x14ac:dyDescent="0.25">
      <c r="A60" s="226"/>
      <c r="B60" s="227"/>
      <c r="C60" s="256" t="s">
        <v>625</v>
      </c>
      <c r="D60" s="230"/>
      <c r="E60" s="231">
        <v>21.15</v>
      </c>
      <c r="F60" s="228"/>
      <c r="G60" s="228"/>
      <c r="H60" s="228"/>
      <c r="I60" s="228"/>
      <c r="J60" s="228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8"/>
      <c r="V60" s="228"/>
      <c r="W60" s="228"/>
      <c r="X60" s="228"/>
      <c r="Y60" s="209"/>
      <c r="Z60" s="209"/>
      <c r="AA60" s="209"/>
      <c r="AB60" s="209"/>
      <c r="AC60" s="209"/>
      <c r="AD60" s="209"/>
      <c r="AE60" s="209"/>
      <c r="AF60" s="209"/>
      <c r="AG60" s="209" t="s">
        <v>139</v>
      </c>
      <c r="AH60" s="209">
        <v>0</v>
      </c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1" x14ac:dyDescent="0.25">
      <c r="A61" s="226"/>
      <c r="B61" s="227"/>
      <c r="C61" s="256" t="s">
        <v>626</v>
      </c>
      <c r="D61" s="230"/>
      <c r="E61" s="231">
        <v>3.32</v>
      </c>
      <c r="F61" s="228"/>
      <c r="G61" s="228"/>
      <c r="H61" s="228"/>
      <c r="I61" s="228"/>
      <c r="J61" s="228"/>
      <c r="K61" s="228"/>
      <c r="L61" s="228"/>
      <c r="M61" s="228"/>
      <c r="N61" s="228"/>
      <c r="O61" s="228"/>
      <c r="P61" s="228"/>
      <c r="Q61" s="228"/>
      <c r="R61" s="228"/>
      <c r="S61" s="228"/>
      <c r="T61" s="228"/>
      <c r="U61" s="228"/>
      <c r="V61" s="228"/>
      <c r="W61" s="228"/>
      <c r="X61" s="228"/>
      <c r="Y61" s="209"/>
      <c r="Z61" s="209"/>
      <c r="AA61" s="209"/>
      <c r="AB61" s="209"/>
      <c r="AC61" s="209"/>
      <c r="AD61" s="209"/>
      <c r="AE61" s="209"/>
      <c r="AF61" s="209"/>
      <c r="AG61" s="209" t="s">
        <v>139</v>
      </c>
      <c r="AH61" s="209">
        <v>0</v>
      </c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1" x14ac:dyDescent="0.25">
      <c r="A62" s="226"/>
      <c r="B62" s="227"/>
      <c r="C62" s="256" t="s">
        <v>627</v>
      </c>
      <c r="D62" s="230"/>
      <c r="E62" s="231">
        <v>11.58</v>
      </c>
      <c r="F62" s="228"/>
      <c r="G62" s="228"/>
      <c r="H62" s="228"/>
      <c r="I62" s="228"/>
      <c r="J62" s="228"/>
      <c r="K62" s="228"/>
      <c r="L62" s="228"/>
      <c r="M62" s="228"/>
      <c r="N62" s="228"/>
      <c r="O62" s="228"/>
      <c r="P62" s="228"/>
      <c r="Q62" s="228"/>
      <c r="R62" s="228"/>
      <c r="S62" s="228"/>
      <c r="T62" s="228"/>
      <c r="U62" s="228"/>
      <c r="V62" s="228"/>
      <c r="W62" s="228"/>
      <c r="X62" s="228"/>
      <c r="Y62" s="209"/>
      <c r="Z62" s="209"/>
      <c r="AA62" s="209"/>
      <c r="AB62" s="209"/>
      <c r="AC62" s="209"/>
      <c r="AD62" s="209"/>
      <c r="AE62" s="209"/>
      <c r="AF62" s="209"/>
      <c r="AG62" s="209" t="s">
        <v>139</v>
      </c>
      <c r="AH62" s="209">
        <v>0</v>
      </c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1" x14ac:dyDescent="0.25">
      <c r="A63" s="226"/>
      <c r="B63" s="227"/>
      <c r="C63" s="256" t="s">
        <v>628</v>
      </c>
      <c r="D63" s="230"/>
      <c r="E63" s="231">
        <v>1.99</v>
      </c>
      <c r="F63" s="228"/>
      <c r="G63" s="228"/>
      <c r="H63" s="228"/>
      <c r="I63" s="228"/>
      <c r="J63" s="228"/>
      <c r="K63" s="228"/>
      <c r="L63" s="228"/>
      <c r="M63" s="228"/>
      <c r="N63" s="228"/>
      <c r="O63" s="228"/>
      <c r="P63" s="228"/>
      <c r="Q63" s="228"/>
      <c r="R63" s="228"/>
      <c r="S63" s="228"/>
      <c r="T63" s="228"/>
      <c r="U63" s="228"/>
      <c r="V63" s="228"/>
      <c r="W63" s="228"/>
      <c r="X63" s="228"/>
      <c r="Y63" s="209"/>
      <c r="Z63" s="209"/>
      <c r="AA63" s="209"/>
      <c r="AB63" s="209"/>
      <c r="AC63" s="209"/>
      <c r="AD63" s="209"/>
      <c r="AE63" s="209"/>
      <c r="AF63" s="209"/>
      <c r="AG63" s="209" t="s">
        <v>139</v>
      </c>
      <c r="AH63" s="209">
        <v>0</v>
      </c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1" x14ac:dyDescent="0.25">
      <c r="A64" s="226"/>
      <c r="B64" s="227"/>
      <c r="C64" s="256" t="s">
        <v>629</v>
      </c>
      <c r="D64" s="230"/>
      <c r="E64" s="231">
        <v>1.06</v>
      </c>
      <c r="F64" s="228"/>
      <c r="G64" s="228"/>
      <c r="H64" s="228"/>
      <c r="I64" s="228"/>
      <c r="J64" s="228"/>
      <c r="K64" s="228"/>
      <c r="L64" s="228"/>
      <c r="M64" s="228"/>
      <c r="N64" s="228"/>
      <c r="O64" s="228"/>
      <c r="P64" s="228"/>
      <c r="Q64" s="228"/>
      <c r="R64" s="228"/>
      <c r="S64" s="228"/>
      <c r="T64" s="228"/>
      <c r="U64" s="228"/>
      <c r="V64" s="228"/>
      <c r="W64" s="228"/>
      <c r="X64" s="228"/>
      <c r="Y64" s="209"/>
      <c r="Z64" s="209"/>
      <c r="AA64" s="209"/>
      <c r="AB64" s="209"/>
      <c r="AC64" s="209"/>
      <c r="AD64" s="209"/>
      <c r="AE64" s="209"/>
      <c r="AF64" s="209"/>
      <c r="AG64" s="209" t="s">
        <v>139</v>
      </c>
      <c r="AH64" s="209">
        <v>0</v>
      </c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60" outlineLevel="1" x14ac:dyDescent="0.25">
      <c r="A65" s="241">
        <v>6</v>
      </c>
      <c r="B65" s="242" t="s">
        <v>171</v>
      </c>
      <c r="C65" s="255" t="s">
        <v>172</v>
      </c>
      <c r="D65" s="243" t="s">
        <v>133</v>
      </c>
      <c r="E65" s="244">
        <v>8.2080000000000002</v>
      </c>
      <c r="F65" s="245"/>
      <c r="G65" s="246">
        <f>ROUND(E65*F65,2)</f>
        <v>0</v>
      </c>
      <c r="H65" s="229">
        <v>106.76</v>
      </c>
      <c r="I65" s="228">
        <f>ROUND(E65*H65,2)</f>
        <v>876.29</v>
      </c>
      <c r="J65" s="229">
        <v>693.64</v>
      </c>
      <c r="K65" s="228">
        <f>ROUND(E65*J65,2)</f>
        <v>5693.4</v>
      </c>
      <c r="L65" s="228">
        <v>15</v>
      </c>
      <c r="M65" s="228">
        <f>G65*(1+L65/100)</f>
        <v>0</v>
      </c>
      <c r="N65" s="228">
        <v>5.3690000000000002E-2</v>
      </c>
      <c r="O65" s="228">
        <f>ROUND(E65*N65,2)</f>
        <v>0.44</v>
      </c>
      <c r="P65" s="228">
        <v>0</v>
      </c>
      <c r="Q65" s="228">
        <f>ROUND(E65*P65,2)</f>
        <v>0</v>
      </c>
      <c r="R65" s="228"/>
      <c r="S65" s="228" t="s">
        <v>134</v>
      </c>
      <c r="T65" s="228" t="s">
        <v>135</v>
      </c>
      <c r="U65" s="228">
        <v>1.17717</v>
      </c>
      <c r="V65" s="228">
        <f>ROUND(E65*U65,2)</f>
        <v>9.66</v>
      </c>
      <c r="W65" s="228"/>
      <c r="X65" s="228" t="s">
        <v>136</v>
      </c>
      <c r="Y65" s="209"/>
      <c r="Z65" s="209"/>
      <c r="AA65" s="209"/>
      <c r="AB65" s="209"/>
      <c r="AC65" s="209"/>
      <c r="AD65" s="209"/>
      <c r="AE65" s="209"/>
      <c r="AF65" s="209"/>
      <c r="AG65" s="209" t="s">
        <v>137</v>
      </c>
      <c r="AH65" s="209"/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1" x14ac:dyDescent="0.25">
      <c r="A66" s="226"/>
      <c r="B66" s="227"/>
      <c r="C66" s="256" t="s">
        <v>174</v>
      </c>
      <c r="D66" s="230"/>
      <c r="E66" s="231">
        <v>1.4219999999999999</v>
      </c>
      <c r="F66" s="228"/>
      <c r="G66" s="228"/>
      <c r="H66" s="228"/>
      <c r="I66" s="228"/>
      <c r="J66" s="228"/>
      <c r="K66" s="228"/>
      <c r="L66" s="228"/>
      <c r="M66" s="228"/>
      <c r="N66" s="228"/>
      <c r="O66" s="228"/>
      <c r="P66" s="228"/>
      <c r="Q66" s="228"/>
      <c r="R66" s="228"/>
      <c r="S66" s="228"/>
      <c r="T66" s="228"/>
      <c r="U66" s="228"/>
      <c r="V66" s="228"/>
      <c r="W66" s="228"/>
      <c r="X66" s="228"/>
      <c r="Y66" s="209"/>
      <c r="Z66" s="209"/>
      <c r="AA66" s="209"/>
      <c r="AB66" s="209"/>
      <c r="AC66" s="209"/>
      <c r="AD66" s="209"/>
      <c r="AE66" s="209"/>
      <c r="AF66" s="209"/>
      <c r="AG66" s="209" t="s">
        <v>139</v>
      </c>
      <c r="AH66" s="209">
        <v>0</v>
      </c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1" x14ac:dyDescent="0.25">
      <c r="A67" s="226"/>
      <c r="B67" s="227"/>
      <c r="C67" s="256" t="s">
        <v>175</v>
      </c>
      <c r="D67" s="230"/>
      <c r="E67" s="231">
        <v>0.71099999999999997</v>
      </c>
      <c r="F67" s="228"/>
      <c r="G67" s="228"/>
      <c r="H67" s="228"/>
      <c r="I67" s="228"/>
      <c r="J67" s="228"/>
      <c r="K67" s="228"/>
      <c r="L67" s="228"/>
      <c r="M67" s="228"/>
      <c r="N67" s="228"/>
      <c r="O67" s="228"/>
      <c r="P67" s="228"/>
      <c r="Q67" s="228"/>
      <c r="R67" s="228"/>
      <c r="S67" s="228"/>
      <c r="T67" s="228"/>
      <c r="U67" s="228"/>
      <c r="V67" s="228"/>
      <c r="W67" s="228"/>
      <c r="X67" s="228"/>
      <c r="Y67" s="209"/>
      <c r="Z67" s="209"/>
      <c r="AA67" s="209"/>
      <c r="AB67" s="209"/>
      <c r="AC67" s="209"/>
      <c r="AD67" s="209"/>
      <c r="AE67" s="209"/>
      <c r="AF67" s="209"/>
      <c r="AG67" s="209" t="s">
        <v>139</v>
      </c>
      <c r="AH67" s="209">
        <v>0</v>
      </c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outlineLevel="1" x14ac:dyDescent="0.25">
      <c r="A68" s="226"/>
      <c r="B68" s="227"/>
      <c r="C68" s="256" t="s">
        <v>630</v>
      </c>
      <c r="D68" s="230"/>
      <c r="E68" s="231">
        <v>1.175</v>
      </c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  <c r="V68" s="228"/>
      <c r="W68" s="228"/>
      <c r="X68" s="228"/>
      <c r="Y68" s="209"/>
      <c r="Z68" s="209"/>
      <c r="AA68" s="209"/>
      <c r="AB68" s="209"/>
      <c r="AC68" s="209"/>
      <c r="AD68" s="209"/>
      <c r="AE68" s="209"/>
      <c r="AF68" s="209"/>
      <c r="AG68" s="209" t="s">
        <v>139</v>
      </c>
      <c r="AH68" s="209">
        <v>0</v>
      </c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outlineLevel="1" x14ac:dyDescent="0.25">
      <c r="A69" s="226"/>
      <c r="B69" s="227"/>
      <c r="C69" s="256" t="s">
        <v>631</v>
      </c>
      <c r="D69" s="230"/>
      <c r="E69" s="231">
        <v>4.9000000000000004</v>
      </c>
      <c r="F69" s="228"/>
      <c r="G69" s="228"/>
      <c r="H69" s="228"/>
      <c r="I69" s="228"/>
      <c r="J69" s="228"/>
      <c r="K69" s="228"/>
      <c r="L69" s="228"/>
      <c r="M69" s="228"/>
      <c r="N69" s="228"/>
      <c r="O69" s="228"/>
      <c r="P69" s="228"/>
      <c r="Q69" s="228"/>
      <c r="R69" s="228"/>
      <c r="S69" s="228"/>
      <c r="T69" s="228"/>
      <c r="U69" s="228"/>
      <c r="V69" s="228"/>
      <c r="W69" s="228"/>
      <c r="X69" s="228"/>
      <c r="Y69" s="209"/>
      <c r="Z69" s="209"/>
      <c r="AA69" s="209"/>
      <c r="AB69" s="209"/>
      <c r="AC69" s="209"/>
      <c r="AD69" s="209"/>
      <c r="AE69" s="209"/>
      <c r="AF69" s="209"/>
      <c r="AG69" s="209" t="s">
        <v>139</v>
      </c>
      <c r="AH69" s="209">
        <v>0</v>
      </c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</row>
    <row r="70" spans="1:60" outlineLevel="1" x14ac:dyDescent="0.25">
      <c r="A70" s="241">
        <v>7</v>
      </c>
      <c r="B70" s="242" t="s">
        <v>178</v>
      </c>
      <c r="C70" s="255" t="s">
        <v>179</v>
      </c>
      <c r="D70" s="243" t="s">
        <v>133</v>
      </c>
      <c r="E70" s="244">
        <v>132.2405</v>
      </c>
      <c r="F70" s="245"/>
      <c r="G70" s="246">
        <f>ROUND(E70*F70,2)</f>
        <v>0</v>
      </c>
      <c r="H70" s="229">
        <v>40.32</v>
      </c>
      <c r="I70" s="228">
        <f>ROUND(E70*H70,2)</f>
        <v>5331.94</v>
      </c>
      <c r="J70" s="229">
        <v>42.88</v>
      </c>
      <c r="K70" s="228">
        <f>ROUND(E70*J70,2)</f>
        <v>5670.47</v>
      </c>
      <c r="L70" s="228">
        <v>15</v>
      </c>
      <c r="M70" s="228">
        <f>G70*(1+L70/100)</f>
        <v>0</v>
      </c>
      <c r="N70" s="228">
        <v>2.5999999999999998E-4</v>
      </c>
      <c r="O70" s="228">
        <f>ROUND(E70*N70,2)</f>
        <v>0.03</v>
      </c>
      <c r="P70" s="228">
        <v>0</v>
      </c>
      <c r="Q70" s="228">
        <f>ROUND(E70*P70,2)</f>
        <v>0</v>
      </c>
      <c r="R70" s="228"/>
      <c r="S70" s="228" t="s">
        <v>134</v>
      </c>
      <c r="T70" s="228" t="s">
        <v>135</v>
      </c>
      <c r="U70" s="228">
        <v>0.09</v>
      </c>
      <c r="V70" s="228">
        <f>ROUND(E70*U70,2)</f>
        <v>11.9</v>
      </c>
      <c r="W70" s="228"/>
      <c r="X70" s="228" t="s">
        <v>136</v>
      </c>
      <c r="Y70" s="209"/>
      <c r="Z70" s="209"/>
      <c r="AA70" s="209"/>
      <c r="AB70" s="209"/>
      <c r="AC70" s="209"/>
      <c r="AD70" s="209"/>
      <c r="AE70" s="209"/>
      <c r="AF70" s="209"/>
      <c r="AG70" s="209" t="s">
        <v>137</v>
      </c>
      <c r="AH70" s="209"/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</row>
    <row r="71" spans="1:60" outlineLevel="1" x14ac:dyDescent="0.25">
      <c r="A71" s="226"/>
      <c r="B71" s="227"/>
      <c r="C71" s="256" t="s">
        <v>617</v>
      </c>
      <c r="D71" s="230"/>
      <c r="E71" s="231">
        <v>27.18</v>
      </c>
      <c r="F71" s="228"/>
      <c r="G71" s="228"/>
      <c r="H71" s="228"/>
      <c r="I71" s="228"/>
      <c r="J71" s="228"/>
      <c r="K71" s="228"/>
      <c r="L71" s="228"/>
      <c r="M71" s="228"/>
      <c r="N71" s="228"/>
      <c r="O71" s="228"/>
      <c r="P71" s="228"/>
      <c r="Q71" s="228"/>
      <c r="R71" s="228"/>
      <c r="S71" s="228"/>
      <c r="T71" s="228"/>
      <c r="U71" s="228"/>
      <c r="V71" s="228"/>
      <c r="W71" s="228"/>
      <c r="X71" s="228"/>
      <c r="Y71" s="209"/>
      <c r="Z71" s="209"/>
      <c r="AA71" s="209"/>
      <c r="AB71" s="209"/>
      <c r="AC71" s="209"/>
      <c r="AD71" s="209"/>
      <c r="AE71" s="209"/>
      <c r="AF71" s="209"/>
      <c r="AG71" s="209" t="s">
        <v>139</v>
      </c>
      <c r="AH71" s="209">
        <v>0</v>
      </c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</row>
    <row r="72" spans="1:60" outlineLevel="1" x14ac:dyDescent="0.25">
      <c r="A72" s="226"/>
      <c r="B72" s="227"/>
      <c r="C72" s="256" t="s">
        <v>142</v>
      </c>
      <c r="D72" s="230"/>
      <c r="E72" s="231">
        <v>-1.7729999999999999</v>
      </c>
      <c r="F72" s="228"/>
      <c r="G72" s="228"/>
      <c r="H72" s="228"/>
      <c r="I72" s="228"/>
      <c r="J72" s="228"/>
      <c r="K72" s="228"/>
      <c r="L72" s="228"/>
      <c r="M72" s="228"/>
      <c r="N72" s="228"/>
      <c r="O72" s="228"/>
      <c r="P72" s="228"/>
      <c r="Q72" s="228"/>
      <c r="R72" s="228"/>
      <c r="S72" s="228"/>
      <c r="T72" s="228"/>
      <c r="U72" s="228"/>
      <c r="V72" s="228"/>
      <c r="W72" s="228"/>
      <c r="X72" s="228"/>
      <c r="Y72" s="209"/>
      <c r="Z72" s="209"/>
      <c r="AA72" s="209"/>
      <c r="AB72" s="209"/>
      <c r="AC72" s="209"/>
      <c r="AD72" s="209"/>
      <c r="AE72" s="209"/>
      <c r="AF72" s="209"/>
      <c r="AG72" s="209" t="s">
        <v>139</v>
      </c>
      <c r="AH72" s="209">
        <v>0</v>
      </c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outlineLevel="1" x14ac:dyDescent="0.25">
      <c r="A73" s="226"/>
      <c r="B73" s="227"/>
      <c r="C73" s="256" t="s">
        <v>141</v>
      </c>
      <c r="D73" s="230"/>
      <c r="E73" s="231">
        <v>-4.7279999999999998</v>
      </c>
      <c r="F73" s="228"/>
      <c r="G73" s="228"/>
      <c r="H73" s="228"/>
      <c r="I73" s="228"/>
      <c r="J73" s="228"/>
      <c r="K73" s="228"/>
      <c r="L73" s="228"/>
      <c r="M73" s="228"/>
      <c r="N73" s="228"/>
      <c r="O73" s="228"/>
      <c r="P73" s="228"/>
      <c r="Q73" s="228"/>
      <c r="R73" s="228"/>
      <c r="S73" s="228"/>
      <c r="T73" s="228"/>
      <c r="U73" s="228"/>
      <c r="V73" s="228"/>
      <c r="W73" s="228"/>
      <c r="X73" s="228"/>
      <c r="Y73" s="209"/>
      <c r="Z73" s="209"/>
      <c r="AA73" s="209"/>
      <c r="AB73" s="209"/>
      <c r="AC73" s="209"/>
      <c r="AD73" s="209"/>
      <c r="AE73" s="209"/>
      <c r="AF73" s="209"/>
      <c r="AG73" s="209" t="s">
        <v>139</v>
      </c>
      <c r="AH73" s="209">
        <v>0</v>
      </c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outlineLevel="1" x14ac:dyDescent="0.25">
      <c r="A74" s="226"/>
      <c r="B74" s="227"/>
      <c r="C74" s="256" t="s">
        <v>140</v>
      </c>
      <c r="D74" s="230"/>
      <c r="E74" s="231">
        <v>-1.1819999999999999</v>
      </c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09"/>
      <c r="Z74" s="209"/>
      <c r="AA74" s="209"/>
      <c r="AB74" s="209"/>
      <c r="AC74" s="209"/>
      <c r="AD74" s="209"/>
      <c r="AE74" s="209"/>
      <c r="AF74" s="209"/>
      <c r="AG74" s="209" t="s">
        <v>139</v>
      </c>
      <c r="AH74" s="209">
        <v>0</v>
      </c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1" x14ac:dyDescent="0.25">
      <c r="A75" s="226"/>
      <c r="B75" s="227"/>
      <c r="C75" s="256" t="s">
        <v>618</v>
      </c>
      <c r="D75" s="230"/>
      <c r="E75" s="231">
        <v>55.38</v>
      </c>
      <c r="F75" s="228"/>
      <c r="G75" s="228"/>
      <c r="H75" s="228"/>
      <c r="I75" s="228"/>
      <c r="J75" s="228"/>
      <c r="K75" s="228"/>
      <c r="L75" s="228"/>
      <c r="M75" s="228"/>
      <c r="N75" s="228"/>
      <c r="O75" s="228"/>
      <c r="P75" s="228"/>
      <c r="Q75" s="228"/>
      <c r="R75" s="228"/>
      <c r="S75" s="228"/>
      <c r="T75" s="228"/>
      <c r="U75" s="228"/>
      <c r="V75" s="228"/>
      <c r="W75" s="228"/>
      <c r="X75" s="228"/>
      <c r="Y75" s="209"/>
      <c r="Z75" s="209"/>
      <c r="AA75" s="209"/>
      <c r="AB75" s="209"/>
      <c r="AC75" s="209"/>
      <c r="AD75" s="209"/>
      <c r="AE75" s="209"/>
      <c r="AF75" s="209"/>
      <c r="AG75" s="209" t="s">
        <v>139</v>
      </c>
      <c r="AH75" s="209">
        <v>0</v>
      </c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outlineLevel="1" x14ac:dyDescent="0.25">
      <c r="A76" s="226"/>
      <c r="B76" s="227"/>
      <c r="C76" s="256" t="s">
        <v>146</v>
      </c>
      <c r="D76" s="230"/>
      <c r="E76" s="231">
        <v>-1.5760000000000001</v>
      </c>
      <c r="F76" s="228"/>
      <c r="G76" s="228"/>
      <c r="H76" s="228"/>
      <c r="I76" s="228"/>
      <c r="J76" s="228"/>
      <c r="K76" s="228"/>
      <c r="L76" s="228"/>
      <c r="M76" s="228"/>
      <c r="N76" s="228"/>
      <c r="O76" s="228"/>
      <c r="P76" s="228"/>
      <c r="Q76" s="228"/>
      <c r="R76" s="228"/>
      <c r="S76" s="228"/>
      <c r="T76" s="228"/>
      <c r="U76" s="228"/>
      <c r="V76" s="228"/>
      <c r="W76" s="228"/>
      <c r="X76" s="228"/>
      <c r="Y76" s="209"/>
      <c r="Z76" s="209"/>
      <c r="AA76" s="209"/>
      <c r="AB76" s="209"/>
      <c r="AC76" s="209"/>
      <c r="AD76" s="209"/>
      <c r="AE76" s="209"/>
      <c r="AF76" s="209"/>
      <c r="AG76" s="209" t="s">
        <v>139</v>
      </c>
      <c r="AH76" s="209">
        <v>0</v>
      </c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09"/>
      <c r="BD76" s="209"/>
      <c r="BE76" s="209"/>
      <c r="BF76" s="209"/>
      <c r="BG76" s="209"/>
      <c r="BH76" s="209"/>
    </row>
    <row r="77" spans="1:60" outlineLevel="1" x14ac:dyDescent="0.25">
      <c r="A77" s="226"/>
      <c r="B77" s="227"/>
      <c r="C77" s="256" t="s">
        <v>151</v>
      </c>
      <c r="D77" s="230"/>
      <c r="E77" s="231">
        <v>-4.18</v>
      </c>
      <c r="F77" s="228"/>
      <c r="G77" s="228"/>
      <c r="H77" s="228"/>
      <c r="I77" s="228"/>
      <c r="J77" s="228"/>
      <c r="K77" s="228"/>
      <c r="L77" s="228"/>
      <c r="M77" s="228"/>
      <c r="N77" s="228"/>
      <c r="O77" s="228"/>
      <c r="P77" s="228"/>
      <c r="Q77" s="228"/>
      <c r="R77" s="228"/>
      <c r="S77" s="228"/>
      <c r="T77" s="228"/>
      <c r="U77" s="228"/>
      <c r="V77" s="228"/>
      <c r="W77" s="228"/>
      <c r="X77" s="228"/>
      <c r="Y77" s="209"/>
      <c r="Z77" s="209"/>
      <c r="AA77" s="209"/>
      <c r="AB77" s="209"/>
      <c r="AC77" s="209"/>
      <c r="AD77" s="209"/>
      <c r="AE77" s="209"/>
      <c r="AF77" s="209"/>
      <c r="AG77" s="209" t="s">
        <v>139</v>
      </c>
      <c r="AH77" s="209">
        <v>0</v>
      </c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1" x14ac:dyDescent="0.25">
      <c r="A78" s="226"/>
      <c r="B78" s="227"/>
      <c r="C78" s="256" t="s">
        <v>619</v>
      </c>
      <c r="D78" s="230"/>
      <c r="E78" s="231">
        <v>42.84</v>
      </c>
      <c r="F78" s="228"/>
      <c r="G78" s="228"/>
      <c r="H78" s="228"/>
      <c r="I78" s="228"/>
      <c r="J78" s="228"/>
      <c r="K78" s="228"/>
      <c r="L78" s="228"/>
      <c r="M78" s="228"/>
      <c r="N78" s="228"/>
      <c r="O78" s="228"/>
      <c r="P78" s="228"/>
      <c r="Q78" s="228"/>
      <c r="R78" s="228"/>
      <c r="S78" s="228"/>
      <c r="T78" s="228"/>
      <c r="U78" s="228"/>
      <c r="V78" s="228"/>
      <c r="W78" s="228"/>
      <c r="X78" s="228"/>
      <c r="Y78" s="209"/>
      <c r="Z78" s="209"/>
      <c r="AA78" s="209"/>
      <c r="AB78" s="209"/>
      <c r="AC78" s="209"/>
      <c r="AD78" s="209"/>
      <c r="AE78" s="209"/>
      <c r="AF78" s="209"/>
      <c r="AG78" s="209" t="s">
        <v>139</v>
      </c>
      <c r="AH78" s="209">
        <v>0</v>
      </c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outlineLevel="1" x14ac:dyDescent="0.25">
      <c r="A79" s="226"/>
      <c r="B79" s="227"/>
      <c r="C79" s="256" t="s">
        <v>146</v>
      </c>
      <c r="D79" s="230"/>
      <c r="E79" s="231">
        <v>-1.5760000000000001</v>
      </c>
      <c r="F79" s="228"/>
      <c r="G79" s="228"/>
      <c r="H79" s="228"/>
      <c r="I79" s="228"/>
      <c r="J79" s="228"/>
      <c r="K79" s="228"/>
      <c r="L79" s="228"/>
      <c r="M79" s="228"/>
      <c r="N79" s="228"/>
      <c r="O79" s="228"/>
      <c r="P79" s="228"/>
      <c r="Q79" s="228"/>
      <c r="R79" s="228"/>
      <c r="S79" s="228"/>
      <c r="T79" s="228"/>
      <c r="U79" s="228"/>
      <c r="V79" s="228"/>
      <c r="W79" s="228"/>
      <c r="X79" s="228"/>
      <c r="Y79" s="209"/>
      <c r="Z79" s="209"/>
      <c r="AA79" s="209"/>
      <c r="AB79" s="209"/>
      <c r="AC79" s="209"/>
      <c r="AD79" s="209"/>
      <c r="AE79" s="209"/>
      <c r="AF79" s="209"/>
      <c r="AG79" s="209" t="s">
        <v>139</v>
      </c>
      <c r="AH79" s="209">
        <v>0</v>
      </c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</row>
    <row r="80" spans="1:60" outlineLevel="1" x14ac:dyDescent="0.25">
      <c r="A80" s="226"/>
      <c r="B80" s="227"/>
      <c r="C80" s="256" t="s">
        <v>146</v>
      </c>
      <c r="D80" s="230"/>
      <c r="E80" s="231">
        <v>-1.5760000000000001</v>
      </c>
      <c r="F80" s="228"/>
      <c r="G80" s="228"/>
      <c r="H80" s="228"/>
      <c r="I80" s="228"/>
      <c r="J80" s="228"/>
      <c r="K80" s="228"/>
      <c r="L80" s="228"/>
      <c r="M80" s="228"/>
      <c r="N80" s="228"/>
      <c r="O80" s="228"/>
      <c r="P80" s="228"/>
      <c r="Q80" s="228"/>
      <c r="R80" s="228"/>
      <c r="S80" s="228"/>
      <c r="T80" s="228"/>
      <c r="U80" s="228"/>
      <c r="V80" s="228"/>
      <c r="W80" s="228"/>
      <c r="X80" s="228"/>
      <c r="Y80" s="209"/>
      <c r="Z80" s="209"/>
      <c r="AA80" s="209"/>
      <c r="AB80" s="209"/>
      <c r="AC80" s="209"/>
      <c r="AD80" s="209"/>
      <c r="AE80" s="209"/>
      <c r="AF80" s="209"/>
      <c r="AG80" s="209" t="s">
        <v>139</v>
      </c>
      <c r="AH80" s="209">
        <v>0</v>
      </c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</row>
    <row r="81" spans="1:60" outlineLevel="1" x14ac:dyDescent="0.25">
      <c r="A81" s="226"/>
      <c r="B81" s="227"/>
      <c r="C81" s="256" t="s">
        <v>620</v>
      </c>
      <c r="D81" s="230"/>
      <c r="E81" s="231">
        <v>18.059999999999999</v>
      </c>
      <c r="F81" s="228"/>
      <c r="G81" s="228"/>
      <c r="H81" s="228"/>
      <c r="I81" s="228"/>
      <c r="J81" s="228"/>
      <c r="K81" s="228"/>
      <c r="L81" s="228"/>
      <c r="M81" s="228"/>
      <c r="N81" s="228"/>
      <c r="O81" s="228"/>
      <c r="P81" s="228"/>
      <c r="Q81" s="228"/>
      <c r="R81" s="228"/>
      <c r="S81" s="228"/>
      <c r="T81" s="228"/>
      <c r="U81" s="228"/>
      <c r="V81" s="228"/>
      <c r="W81" s="228"/>
      <c r="X81" s="228"/>
      <c r="Y81" s="209"/>
      <c r="Z81" s="209"/>
      <c r="AA81" s="209"/>
      <c r="AB81" s="209"/>
      <c r="AC81" s="209"/>
      <c r="AD81" s="209"/>
      <c r="AE81" s="209"/>
      <c r="AF81" s="209"/>
      <c r="AG81" s="209" t="s">
        <v>139</v>
      </c>
      <c r="AH81" s="209">
        <v>0</v>
      </c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outlineLevel="1" x14ac:dyDescent="0.25">
      <c r="A82" s="226"/>
      <c r="B82" s="227"/>
      <c r="C82" s="256" t="s">
        <v>146</v>
      </c>
      <c r="D82" s="230"/>
      <c r="E82" s="231">
        <v>-1.5760000000000001</v>
      </c>
      <c r="F82" s="228"/>
      <c r="G82" s="228"/>
      <c r="H82" s="228"/>
      <c r="I82" s="228"/>
      <c r="J82" s="228"/>
      <c r="K82" s="228"/>
      <c r="L82" s="228"/>
      <c r="M82" s="228"/>
      <c r="N82" s="228"/>
      <c r="O82" s="228"/>
      <c r="P82" s="228"/>
      <c r="Q82" s="228"/>
      <c r="R82" s="228"/>
      <c r="S82" s="228"/>
      <c r="T82" s="228"/>
      <c r="U82" s="228"/>
      <c r="V82" s="228"/>
      <c r="W82" s="228"/>
      <c r="X82" s="228"/>
      <c r="Y82" s="209"/>
      <c r="Z82" s="209"/>
      <c r="AA82" s="209"/>
      <c r="AB82" s="209"/>
      <c r="AC82" s="209"/>
      <c r="AD82" s="209"/>
      <c r="AE82" s="209"/>
      <c r="AF82" s="209"/>
      <c r="AG82" s="209" t="s">
        <v>139</v>
      </c>
      <c r="AH82" s="209">
        <v>0</v>
      </c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</row>
    <row r="83" spans="1:60" outlineLevel="1" x14ac:dyDescent="0.25">
      <c r="A83" s="226"/>
      <c r="B83" s="227"/>
      <c r="C83" s="256" t="s">
        <v>621</v>
      </c>
      <c r="D83" s="230"/>
      <c r="E83" s="231">
        <v>-0.52249999999999996</v>
      </c>
      <c r="F83" s="228"/>
      <c r="G83" s="228"/>
      <c r="H83" s="228"/>
      <c r="I83" s="228"/>
      <c r="J83" s="228"/>
      <c r="K83" s="228"/>
      <c r="L83" s="228"/>
      <c r="M83" s="228"/>
      <c r="N83" s="228"/>
      <c r="O83" s="228"/>
      <c r="P83" s="228"/>
      <c r="Q83" s="228"/>
      <c r="R83" s="228"/>
      <c r="S83" s="228"/>
      <c r="T83" s="228"/>
      <c r="U83" s="228"/>
      <c r="V83" s="228"/>
      <c r="W83" s="228"/>
      <c r="X83" s="228"/>
      <c r="Y83" s="209"/>
      <c r="Z83" s="209"/>
      <c r="AA83" s="209"/>
      <c r="AB83" s="209"/>
      <c r="AC83" s="209"/>
      <c r="AD83" s="209"/>
      <c r="AE83" s="209"/>
      <c r="AF83" s="209"/>
      <c r="AG83" s="209" t="s">
        <v>139</v>
      </c>
      <c r="AH83" s="209">
        <v>0</v>
      </c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1" x14ac:dyDescent="0.25">
      <c r="A84" s="226"/>
      <c r="B84" s="227"/>
      <c r="C84" s="256" t="s">
        <v>622</v>
      </c>
      <c r="D84" s="230"/>
      <c r="E84" s="231">
        <v>8.6519999999999992</v>
      </c>
      <c r="F84" s="228"/>
      <c r="G84" s="228"/>
      <c r="H84" s="228"/>
      <c r="I84" s="228"/>
      <c r="J84" s="228"/>
      <c r="K84" s="228"/>
      <c r="L84" s="228"/>
      <c r="M84" s="228"/>
      <c r="N84" s="228"/>
      <c r="O84" s="228"/>
      <c r="P84" s="228"/>
      <c r="Q84" s="228"/>
      <c r="R84" s="228"/>
      <c r="S84" s="228"/>
      <c r="T84" s="228"/>
      <c r="U84" s="228"/>
      <c r="V84" s="228"/>
      <c r="W84" s="228"/>
      <c r="X84" s="228"/>
      <c r="Y84" s="209"/>
      <c r="Z84" s="209"/>
      <c r="AA84" s="209"/>
      <c r="AB84" s="209"/>
      <c r="AC84" s="209"/>
      <c r="AD84" s="209"/>
      <c r="AE84" s="209"/>
      <c r="AF84" s="209"/>
      <c r="AG84" s="209" t="s">
        <v>139</v>
      </c>
      <c r="AH84" s="209">
        <v>0</v>
      </c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outlineLevel="1" x14ac:dyDescent="0.25">
      <c r="A85" s="226"/>
      <c r="B85" s="227"/>
      <c r="C85" s="256" t="s">
        <v>140</v>
      </c>
      <c r="D85" s="230"/>
      <c r="E85" s="231">
        <v>-1.1819999999999999</v>
      </c>
      <c r="F85" s="228"/>
      <c r="G85" s="228"/>
      <c r="H85" s="228"/>
      <c r="I85" s="228"/>
      <c r="J85" s="228"/>
      <c r="K85" s="228"/>
      <c r="L85" s="228"/>
      <c r="M85" s="228"/>
      <c r="N85" s="228"/>
      <c r="O85" s="228"/>
      <c r="P85" s="228"/>
      <c r="Q85" s="228"/>
      <c r="R85" s="228"/>
      <c r="S85" s="228"/>
      <c r="T85" s="228"/>
      <c r="U85" s="228"/>
      <c r="V85" s="228"/>
      <c r="W85" s="228"/>
      <c r="X85" s="228"/>
      <c r="Y85" s="209"/>
      <c r="Z85" s="209"/>
      <c r="AA85" s="209"/>
      <c r="AB85" s="209"/>
      <c r="AC85" s="209"/>
      <c r="AD85" s="209"/>
      <c r="AE85" s="209"/>
      <c r="AF85" s="209"/>
      <c r="AG85" s="209" t="s">
        <v>139</v>
      </c>
      <c r="AH85" s="209">
        <v>0</v>
      </c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</row>
    <row r="86" spans="1:60" x14ac:dyDescent="0.25">
      <c r="A86" s="235" t="s">
        <v>129</v>
      </c>
      <c r="B86" s="236" t="s">
        <v>53</v>
      </c>
      <c r="C86" s="254" t="s">
        <v>54</v>
      </c>
      <c r="D86" s="237"/>
      <c r="E86" s="238"/>
      <c r="F86" s="239"/>
      <c r="G86" s="240">
        <f>SUMIF(AG87:AG134,"&lt;&gt;NOR",G87:G134)</f>
        <v>0</v>
      </c>
      <c r="H86" s="234"/>
      <c r="I86" s="234">
        <f>SUM(I87:I134)</f>
        <v>52809.910000000011</v>
      </c>
      <c r="J86" s="234"/>
      <c r="K86" s="234">
        <f>SUM(K87:K134)</f>
        <v>28218.99</v>
      </c>
      <c r="L86" s="234"/>
      <c r="M86" s="234">
        <f>SUM(M87:M134)</f>
        <v>0</v>
      </c>
      <c r="N86" s="234"/>
      <c r="O86" s="234">
        <f>SUM(O87:O134)</f>
        <v>7.82</v>
      </c>
      <c r="P86" s="234"/>
      <c r="Q86" s="234">
        <f>SUM(Q87:Q134)</f>
        <v>0</v>
      </c>
      <c r="R86" s="234"/>
      <c r="S86" s="234"/>
      <c r="T86" s="234"/>
      <c r="U86" s="234"/>
      <c r="V86" s="234">
        <f>SUM(V87:V134)</f>
        <v>43.25</v>
      </c>
      <c r="W86" s="234"/>
      <c r="X86" s="234"/>
      <c r="AG86" t="s">
        <v>130</v>
      </c>
    </row>
    <row r="87" spans="1:60" outlineLevel="1" x14ac:dyDescent="0.25">
      <c r="A87" s="241">
        <v>8</v>
      </c>
      <c r="B87" s="242" t="s">
        <v>180</v>
      </c>
      <c r="C87" s="255" t="s">
        <v>181</v>
      </c>
      <c r="D87" s="243" t="s">
        <v>182</v>
      </c>
      <c r="E87" s="244">
        <v>3.2088000000000001</v>
      </c>
      <c r="F87" s="245"/>
      <c r="G87" s="246">
        <f>ROUND(E87*F87,2)</f>
        <v>0</v>
      </c>
      <c r="H87" s="229">
        <v>3052.42</v>
      </c>
      <c r="I87" s="228">
        <f>ROUND(E87*H87,2)</f>
        <v>9794.61</v>
      </c>
      <c r="J87" s="229">
        <v>2139.88</v>
      </c>
      <c r="K87" s="228">
        <f>ROUND(E87*J87,2)</f>
        <v>6866.45</v>
      </c>
      <c r="L87" s="228">
        <v>15</v>
      </c>
      <c r="M87" s="228">
        <f>G87*(1+L87/100)</f>
        <v>0</v>
      </c>
      <c r="N87" s="228">
        <v>0.65498999999999996</v>
      </c>
      <c r="O87" s="228">
        <f>ROUND(E87*N87,2)</f>
        <v>2.1</v>
      </c>
      <c r="P87" s="228">
        <v>0</v>
      </c>
      <c r="Q87" s="228">
        <f>ROUND(E87*P87,2)</f>
        <v>0</v>
      </c>
      <c r="R87" s="228"/>
      <c r="S87" s="228" t="s">
        <v>134</v>
      </c>
      <c r="T87" s="228" t="s">
        <v>135</v>
      </c>
      <c r="U87" s="228">
        <v>4.1459999999999999</v>
      </c>
      <c r="V87" s="228">
        <f>ROUND(E87*U87,2)</f>
        <v>13.3</v>
      </c>
      <c r="W87" s="228"/>
      <c r="X87" s="228" t="s">
        <v>136</v>
      </c>
      <c r="Y87" s="209"/>
      <c r="Z87" s="209"/>
      <c r="AA87" s="209"/>
      <c r="AB87" s="209"/>
      <c r="AC87" s="209"/>
      <c r="AD87" s="209"/>
      <c r="AE87" s="209"/>
      <c r="AF87" s="209"/>
      <c r="AG87" s="209" t="s">
        <v>137</v>
      </c>
      <c r="AH87" s="209"/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</row>
    <row r="88" spans="1:60" outlineLevel="1" x14ac:dyDescent="0.25">
      <c r="A88" s="226"/>
      <c r="B88" s="227"/>
      <c r="C88" s="258" t="s">
        <v>183</v>
      </c>
      <c r="D88" s="232"/>
      <c r="E88" s="233"/>
      <c r="F88" s="228"/>
      <c r="G88" s="228"/>
      <c r="H88" s="228"/>
      <c r="I88" s="228"/>
      <c r="J88" s="228"/>
      <c r="K88" s="228"/>
      <c r="L88" s="228"/>
      <c r="M88" s="228"/>
      <c r="N88" s="228"/>
      <c r="O88" s="228"/>
      <c r="P88" s="228"/>
      <c r="Q88" s="228"/>
      <c r="R88" s="228"/>
      <c r="S88" s="228"/>
      <c r="T88" s="228"/>
      <c r="U88" s="228"/>
      <c r="V88" s="228"/>
      <c r="W88" s="228"/>
      <c r="X88" s="228"/>
      <c r="Y88" s="209"/>
      <c r="Z88" s="209"/>
      <c r="AA88" s="209"/>
      <c r="AB88" s="209"/>
      <c r="AC88" s="209"/>
      <c r="AD88" s="209"/>
      <c r="AE88" s="209"/>
      <c r="AF88" s="209"/>
      <c r="AG88" s="209" t="s">
        <v>139</v>
      </c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</row>
    <row r="89" spans="1:60" outlineLevel="1" x14ac:dyDescent="0.25">
      <c r="A89" s="226"/>
      <c r="B89" s="227"/>
      <c r="C89" s="259" t="s">
        <v>632</v>
      </c>
      <c r="D89" s="232"/>
      <c r="E89" s="233">
        <v>4.33</v>
      </c>
      <c r="F89" s="228"/>
      <c r="G89" s="228"/>
      <c r="H89" s="228"/>
      <c r="I89" s="228"/>
      <c r="J89" s="228"/>
      <c r="K89" s="228"/>
      <c r="L89" s="228"/>
      <c r="M89" s="228"/>
      <c r="N89" s="228"/>
      <c r="O89" s="228"/>
      <c r="P89" s="228"/>
      <c r="Q89" s="228"/>
      <c r="R89" s="228"/>
      <c r="S89" s="228"/>
      <c r="T89" s="228"/>
      <c r="U89" s="228"/>
      <c r="V89" s="228"/>
      <c r="W89" s="228"/>
      <c r="X89" s="228"/>
      <c r="Y89" s="209"/>
      <c r="Z89" s="209"/>
      <c r="AA89" s="209"/>
      <c r="AB89" s="209"/>
      <c r="AC89" s="209"/>
      <c r="AD89" s="209"/>
      <c r="AE89" s="209"/>
      <c r="AF89" s="209"/>
      <c r="AG89" s="209" t="s">
        <v>139</v>
      </c>
      <c r="AH89" s="209">
        <v>2</v>
      </c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</row>
    <row r="90" spans="1:60" outlineLevel="1" x14ac:dyDescent="0.25">
      <c r="A90" s="226"/>
      <c r="B90" s="227"/>
      <c r="C90" s="259" t="s">
        <v>633</v>
      </c>
      <c r="D90" s="232"/>
      <c r="E90" s="233">
        <v>21.15</v>
      </c>
      <c r="F90" s="228"/>
      <c r="G90" s="228"/>
      <c r="H90" s="228"/>
      <c r="I90" s="228"/>
      <c r="J90" s="228"/>
      <c r="K90" s="228"/>
      <c r="L90" s="228"/>
      <c r="M90" s="228"/>
      <c r="N90" s="228"/>
      <c r="O90" s="228"/>
      <c r="P90" s="228"/>
      <c r="Q90" s="228"/>
      <c r="R90" s="228"/>
      <c r="S90" s="228"/>
      <c r="T90" s="228"/>
      <c r="U90" s="228"/>
      <c r="V90" s="228"/>
      <c r="W90" s="228"/>
      <c r="X90" s="228"/>
      <c r="Y90" s="209"/>
      <c r="Z90" s="209"/>
      <c r="AA90" s="209"/>
      <c r="AB90" s="209"/>
      <c r="AC90" s="209"/>
      <c r="AD90" s="209"/>
      <c r="AE90" s="209"/>
      <c r="AF90" s="209"/>
      <c r="AG90" s="209" t="s">
        <v>139</v>
      </c>
      <c r="AH90" s="209">
        <v>2</v>
      </c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</row>
    <row r="91" spans="1:60" outlineLevel="1" x14ac:dyDescent="0.25">
      <c r="A91" s="226"/>
      <c r="B91" s="227"/>
      <c r="C91" s="259" t="s">
        <v>634</v>
      </c>
      <c r="D91" s="232"/>
      <c r="E91" s="233">
        <v>11.58</v>
      </c>
      <c r="F91" s="228"/>
      <c r="G91" s="228"/>
      <c r="H91" s="228"/>
      <c r="I91" s="228"/>
      <c r="J91" s="228"/>
      <c r="K91" s="228"/>
      <c r="L91" s="228"/>
      <c r="M91" s="228"/>
      <c r="N91" s="228"/>
      <c r="O91" s="228"/>
      <c r="P91" s="228"/>
      <c r="Q91" s="228"/>
      <c r="R91" s="228"/>
      <c r="S91" s="228"/>
      <c r="T91" s="228"/>
      <c r="U91" s="228"/>
      <c r="V91" s="228"/>
      <c r="W91" s="228"/>
      <c r="X91" s="228"/>
      <c r="Y91" s="209"/>
      <c r="Z91" s="209"/>
      <c r="AA91" s="209"/>
      <c r="AB91" s="209"/>
      <c r="AC91" s="209"/>
      <c r="AD91" s="209"/>
      <c r="AE91" s="209"/>
      <c r="AF91" s="209"/>
      <c r="AG91" s="209" t="s">
        <v>139</v>
      </c>
      <c r="AH91" s="209">
        <v>2</v>
      </c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</row>
    <row r="92" spans="1:60" outlineLevel="1" x14ac:dyDescent="0.25">
      <c r="A92" s="226"/>
      <c r="B92" s="227"/>
      <c r="C92" s="259" t="s">
        <v>635</v>
      </c>
      <c r="D92" s="232"/>
      <c r="E92" s="233">
        <v>1.99</v>
      </c>
      <c r="F92" s="228"/>
      <c r="G92" s="228"/>
      <c r="H92" s="228"/>
      <c r="I92" s="228"/>
      <c r="J92" s="228"/>
      <c r="K92" s="228"/>
      <c r="L92" s="228"/>
      <c r="M92" s="228"/>
      <c r="N92" s="228"/>
      <c r="O92" s="228"/>
      <c r="P92" s="228"/>
      <c r="Q92" s="228"/>
      <c r="R92" s="228"/>
      <c r="S92" s="228"/>
      <c r="T92" s="228"/>
      <c r="U92" s="228"/>
      <c r="V92" s="228"/>
      <c r="W92" s="228"/>
      <c r="X92" s="228"/>
      <c r="Y92" s="209"/>
      <c r="Z92" s="209"/>
      <c r="AA92" s="209"/>
      <c r="AB92" s="209"/>
      <c r="AC92" s="209"/>
      <c r="AD92" s="209"/>
      <c r="AE92" s="209"/>
      <c r="AF92" s="209"/>
      <c r="AG92" s="209" t="s">
        <v>139</v>
      </c>
      <c r="AH92" s="209">
        <v>2</v>
      </c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</row>
    <row r="93" spans="1:60" outlineLevel="1" x14ac:dyDescent="0.25">
      <c r="A93" s="226"/>
      <c r="B93" s="227"/>
      <c r="C93" s="259" t="s">
        <v>636</v>
      </c>
      <c r="D93" s="232"/>
      <c r="E93" s="233">
        <v>1.06</v>
      </c>
      <c r="F93" s="228"/>
      <c r="G93" s="228"/>
      <c r="H93" s="228"/>
      <c r="I93" s="228"/>
      <c r="J93" s="228"/>
      <c r="K93" s="228"/>
      <c r="L93" s="228"/>
      <c r="M93" s="228"/>
      <c r="N93" s="228"/>
      <c r="O93" s="228"/>
      <c r="P93" s="228"/>
      <c r="Q93" s="228"/>
      <c r="R93" s="228"/>
      <c r="S93" s="228"/>
      <c r="T93" s="228"/>
      <c r="U93" s="228"/>
      <c r="V93" s="228"/>
      <c r="W93" s="228"/>
      <c r="X93" s="228"/>
      <c r="Y93" s="209"/>
      <c r="Z93" s="209"/>
      <c r="AA93" s="209"/>
      <c r="AB93" s="209"/>
      <c r="AC93" s="209"/>
      <c r="AD93" s="209"/>
      <c r="AE93" s="209"/>
      <c r="AF93" s="209"/>
      <c r="AG93" s="209" t="s">
        <v>139</v>
      </c>
      <c r="AH93" s="209">
        <v>2</v>
      </c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</row>
    <row r="94" spans="1:60" outlineLevel="1" x14ac:dyDescent="0.25">
      <c r="A94" s="226"/>
      <c r="B94" s="227"/>
      <c r="C94" s="258" t="s">
        <v>189</v>
      </c>
      <c r="D94" s="232"/>
      <c r="E94" s="233"/>
      <c r="F94" s="228"/>
      <c r="G94" s="228"/>
      <c r="H94" s="228"/>
      <c r="I94" s="228"/>
      <c r="J94" s="228"/>
      <c r="K94" s="228"/>
      <c r="L94" s="228"/>
      <c r="M94" s="228"/>
      <c r="N94" s="228"/>
      <c r="O94" s="228"/>
      <c r="P94" s="228"/>
      <c r="Q94" s="228"/>
      <c r="R94" s="228"/>
      <c r="S94" s="228"/>
      <c r="T94" s="228"/>
      <c r="U94" s="228"/>
      <c r="V94" s="228"/>
      <c r="W94" s="228"/>
      <c r="X94" s="228"/>
      <c r="Y94" s="209"/>
      <c r="Z94" s="209"/>
      <c r="AA94" s="209"/>
      <c r="AB94" s="209"/>
      <c r="AC94" s="209"/>
      <c r="AD94" s="209"/>
      <c r="AE94" s="209"/>
      <c r="AF94" s="209"/>
      <c r="AG94" s="209" t="s">
        <v>139</v>
      </c>
      <c r="AH94" s="209"/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</row>
    <row r="95" spans="1:60" outlineLevel="1" x14ac:dyDescent="0.25">
      <c r="A95" s="226"/>
      <c r="B95" s="227"/>
      <c r="C95" s="256" t="s">
        <v>637</v>
      </c>
      <c r="D95" s="230"/>
      <c r="E95" s="231">
        <v>3.2088000000000001</v>
      </c>
      <c r="F95" s="228"/>
      <c r="G95" s="228"/>
      <c r="H95" s="228"/>
      <c r="I95" s="228"/>
      <c r="J95" s="228"/>
      <c r="K95" s="228"/>
      <c r="L95" s="228"/>
      <c r="M95" s="228"/>
      <c r="N95" s="228"/>
      <c r="O95" s="228"/>
      <c r="P95" s="228"/>
      <c r="Q95" s="228"/>
      <c r="R95" s="228"/>
      <c r="S95" s="228"/>
      <c r="T95" s="228"/>
      <c r="U95" s="228"/>
      <c r="V95" s="228"/>
      <c r="W95" s="228"/>
      <c r="X95" s="228"/>
      <c r="Y95" s="209"/>
      <c r="Z95" s="209"/>
      <c r="AA95" s="209"/>
      <c r="AB95" s="209"/>
      <c r="AC95" s="209"/>
      <c r="AD95" s="209"/>
      <c r="AE95" s="209"/>
      <c r="AF95" s="209"/>
      <c r="AG95" s="209" t="s">
        <v>139</v>
      </c>
      <c r="AH95" s="209">
        <v>0</v>
      </c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</row>
    <row r="96" spans="1:60" outlineLevel="1" x14ac:dyDescent="0.25">
      <c r="A96" s="241">
        <v>9</v>
      </c>
      <c r="B96" s="242" t="s">
        <v>191</v>
      </c>
      <c r="C96" s="255" t="s">
        <v>192</v>
      </c>
      <c r="D96" s="243" t="s">
        <v>193</v>
      </c>
      <c r="E96" s="244">
        <v>0.15798999999999999</v>
      </c>
      <c r="F96" s="245"/>
      <c r="G96" s="246">
        <f>ROUND(E96*F96,2)</f>
        <v>0</v>
      </c>
      <c r="H96" s="229">
        <v>60849.98</v>
      </c>
      <c r="I96" s="228">
        <f>ROUND(E96*H96,2)</f>
        <v>9613.69</v>
      </c>
      <c r="J96" s="229">
        <v>9012.52</v>
      </c>
      <c r="K96" s="228">
        <f>ROUND(E96*J96,2)</f>
        <v>1423.89</v>
      </c>
      <c r="L96" s="228">
        <v>15</v>
      </c>
      <c r="M96" s="228">
        <f>G96*(1+L96/100)</f>
        <v>0</v>
      </c>
      <c r="N96" s="228">
        <v>1.0662499999999999</v>
      </c>
      <c r="O96" s="228">
        <f>ROUND(E96*N96,2)</f>
        <v>0.17</v>
      </c>
      <c r="P96" s="228">
        <v>0</v>
      </c>
      <c r="Q96" s="228">
        <f>ROUND(E96*P96,2)</f>
        <v>0</v>
      </c>
      <c r="R96" s="228"/>
      <c r="S96" s="228" t="s">
        <v>134</v>
      </c>
      <c r="T96" s="228" t="s">
        <v>135</v>
      </c>
      <c r="U96" s="228">
        <v>15.231</v>
      </c>
      <c r="V96" s="228">
        <f>ROUND(E96*U96,2)</f>
        <v>2.41</v>
      </c>
      <c r="W96" s="228"/>
      <c r="X96" s="228" t="s">
        <v>136</v>
      </c>
      <c r="Y96" s="209"/>
      <c r="Z96" s="209"/>
      <c r="AA96" s="209"/>
      <c r="AB96" s="209"/>
      <c r="AC96" s="209"/>
      <c r="AD96" s="209"/>
      <c r="AE96" s="209"/>
      <c r="AF96" s="209"/>
      <c r="AG96" s="209" t="s">
        <v>137</v>
      </c>
      <c r="AH96" s="209"/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</row>
    <row r="97" spans="1:60" outlineLevel="1" x14ac:dyDescent="0.25">
      <c r="A97" s="226"/>
      <c r="B97" s="227"/>
      <c r="C97" s="258" t="s">
        <v>183</v>
      </c>
      <c r="D97" s="232"/>
      <c r="E97" s="233"/>
      <c r="F97" s="228"/>
      <c r="G97" s="228"/>
      <c r="H97" s="228"/>
      <c r="I97" s="228"/>
      <c r="J97" s="228"/>
      <c r="K97" s="228"/>
      <c r="L97" s="228"/>
      <c r="M97" s="228"/>
      <c r="N97" s="228"/>
      <c r="O97" s="228"/>
      <c r="P97" s="228"/>
      <c r="Q97" s="228"/>
      <c r="R97" s="228"/>
      <c r="S97" s="228"/>
      <c r="T97" s="228"/>
      <c r="U97" s="228"/>
      <c r="V97" s="228"/>
      <c r="W97" s="228"/>
      <c r="X97" s="228"/>
      <c r="Y97" s="209"/>
      <c r="Z97" s="209"/>
      <c r="AA97" s="209"/>
      <c r="AB97" s="209"/>
      <c r="AC97" s="209"/>
      <c r="AD97" s="209"/>
      <c r="AE97" s="209"/>
      <c r="AF97" s="209"/>
      <c r="AG97" s="209" t="s">
        <v>139</v>
      </c>
      <c r="AH97" s="209"/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</row>
    <row r="98" spans="1:60" outlineLevel="1" x14ac:dyDescent="0.25">
      <c r="A98" s="226"/>
      <c r="B98" s="227"/>
      <c r="C98" s="259" t="s">
        <v>632</v>
      </c>
      <c r="D98" s="232"/>
      <c r="E98" s="233">
        <v>4.33</v>
      </c>
      <c r="F98" s="228"/>
      <c r="G98" s="228"/>
      <c r="H98" s="228"/>
      <c r="I98" s="228"/>
      <c r="J98" s="228"/>
      <c r="K98" s="228"/>
      <c r="L98" s="228"/>
      <c r="M98" s="228"/>
      <c r="N98" s="228"/>
      <c r="O98" s="228"/>
      <c r="P98" s="228"/>
      <c r="Q98" s="228"/>
      <c r="R98" s="228"/>
      <c r="S98" s="228"/>
      <c r="T98" s="228"/>
      <c r="U98" s="228"/>
      <c r="V98" s="228"/>
      <c r="W98" s="228"/>
      <c r="X98" s="228"/>
      <c r="Y98" s="209"/>
      <c r="Z98" s="209"/>
      <c r="AA98" s="209"/>
      <c r="AB98" s="209"/>
      <c r="AC98" s="209"/>
      <c r="AD98" s="209"/>
      <c r="AE98" s="209"/>
      <c r="AF98" s="209"/>
      <c r="AG98" s="209" t="s">
        <v>139</v>
      </c>
      <c r="AH98" s="209">
        <v>2</v>
      </c>
      <c r="AI98" s="209"/>
      <c r="AJ98" s="209"/>
      <c r="AK98" s="209"/>
      <c r="AL98" s="209"/>
      <c r="AM98" s="209"/>
      <c r="AN98" s="209"/>
      <c r="AO98" s="209"/>
      <c r="AP98" s="209"/>
      <c r="AQ98" s="209"/>
      <c r="AR98" s="209"/>
      <c r="AS98" s="209"/>
      <c r="AT98" s="209"/>
      <c r="AU98" s="209"/>
      <c r="AV98" s="209"/>
      <c r="AW98" s="209"/>
      <c r="AX98" s="209"/>
      <c r="AY98" s="209"/>
      <c r="AZ98" s="209"/>
      <c r="BA98" s="209"/>
      <c r="BB98" s="209"/>
      <c r="BC98" s="209"/>
      <c r="BD98" s="209"/>
      <c r="BE98" s="209"/>
      <c r="BF98" s="209"/>
      <c r="BG98" s="209"/>
      <c r="BH98" s="209"/>
    </row>
    <row r="99" spans="1:60" outlineLevel="1" x14ac:dyDescent="0.25">
      <c r="A99" s="226"/>
      <c r="B99" s="227"/>
      <c r="C99" s="259" t="s">
        <v>633</v>
      </c>
      <c r="D99" s="232"/>
      <c r="E99" s="233">
        <v>21.15</v>
      </c>
      <c r="F99" s="228"/>
      <c r="G99" s="228"/>
      <c r="H99" s="228"/>
      <c r="I99" s="228"/>
      <c r="J99" s="228"/>
      <c r="K99" s="228"/>
      <c r="L99" s="228"/>
      <c r="M99" s="228"/>
      <c r="N99" s="228"/>
      <c r="O99" s="228"/>
      <c r="P99" s="228"/>
      <c r="Q99" s="228"/>
      <c r="R99" s="228"/>
      <c r="S99" s="228"/>
      <c r="T99" s="228"/>
      <c r="U99" s="228"/>
      <c r="V99" s="228"/>
      <c r="W99" s="228"/>
      <c r="X99" s="228"/>
      <c r="Y99" s="209"/>
      <c r="Z99" s="209"/>
      <c r="AA99" s="209"/>
      <c r="AB99" s="209"/>
      <c r="AC99" s="209"/>
      <c r="AD99" s="209"/>
      <c r="AE99" s="209"/>
      <c r="AF99" s="209"/>
      <c r="AG99" s="209" t="s">
        <v>139</v>
      </c>
      <c r="AH99" s="209">
        <v>2</v>
      </c>
      <c r="AI99" s="209"/>
      <c r="AJ99" s="209"/>
      <c r="AK99" s="209"/>
      <c r="AL99" s="209"/>
      <c r="AM99" s="209"/>
      <c r="AN99" s="209"/>
      <c r="AO99" s="209"/>
      <c r="AP99" s="209"/>
      <c r="AQ99" s="209"/>
      <c r="AR99" s="209"/>
      <c r="AS99" s="209"/>
      <c r="AT99" s="209"/>
      <c r="AU99" s="209"/>
      <c r="AV99" s="209"/>
      <c r="AW99" s="209"/>
      <c r="AX99" s="209"/>
      <c r="AY99" s="209"/>
      <c r="AZ99" s="209"/>
      <c r="BA99" s="209"/>
      <c r="BB99" s="209"/>
      <c r="BC99" s="209"/>
      <c r="BD99" s="209"/>
      <c r="BE99" s="209"/>
      <c r="BF99" s="209"/>
      <c r="BG99" s="209"/>
      <c r="BH99" s="209"/>
    </row>
    <row r="100" spans="1:60" outlineLevel="1" x14ac:dyDescent="0.25">
      <c r="A100" s="226"/>
      <c r="B100" s="227"/>
      <c r="C100" s="259" t="s">
        <v>634</v>
      </c>
      <c r="D100" s="232"/>
      <c r="E100" s="233">
        <v>11.58</v>
      </c>
      <c r="F100" s="228"/>
      <c r="G100" s="228"/>
      <c r="H100" s="228"/>
      <c r="I100" s="228"/>
      <c r="J100" s="228"/>
      <c r="K100" s="228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09"/>
      <c r="Z100" s="209"/>
      <c r="AA100" s="209"/>
      <c r="AB100" s="209"/>
      <c r="AC100" s="209"/>
      <c r="AD100" s="209"/>
      <c r="AE100" s="209"/>
      <c r="AF100" s="209"/>
      <c r="AG100" s="209" t="s">
        <v>139</v>
      </c>
      <c r="AH100" s="209">
        <v>2</v>
      </c>
      <c r="AI100" s="209"/>
      <c r="AJ100" s="209"/>
      <c r="AK100" s="209"/>
      <c r="AL100" s="209"/>
      <c r="AM100" s="209"/>
      <c r="AN100" s="209"/>
      <c r="AO100" s="209"/>
      <c r="AP100" s="209"/>
      <c r="AQ100" s="209"/>
      <c r="AR100" s="209"/>
      <c r="AS100" s="209"/>
      <c r="AT100" s="209"/>
      <c r="AU100" s="209"/>
      <c r="AV100" s="209"/>
      <c r="AW100" s="209"/>
      <c r="AX100" s="209"/>
      <c r="AY100" s="209"/>
      <c r="AZ100" s="209"/>
      <c r="BA100" s="209"/>
      <c r="BB100" s="209"/>
      <c r="BC100" s="209"/>
      <c r="BD100" s="209"/>
      <c r="BE100" s="209"/>
      <c r="BF100" s="209"/>
      <c r="BG100" s="209"/>
      <c r="BH100" s="209"/>
    </row>
    <row r="101" spans="1:60" outlineLevel="1" x14ac:dyDescent="0.25">
      <c r="A101" s="226"/>
      <c r="B101" s="227"/>
      <c r="C101" s="259" t="s">
        <v>635</v>
      </c>
      <c r="D101" s="232"/>
      <c r="E101" s="233">
        <v>1.99</v>
      </c>
      <c r="F101" s="228"/>
      <c r="G101" s="228"/>
      <c r="H101" s="228"/>
      <c r="I101" s="228"/>
      <c r="J101" s="228"/>
      <c r="K101" s="228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09"/>
      <c r="Z101" s="209"/>
      <c r="AA101" s="209"/>
      <c r="AB101" s="209"/>
      <c r="AC101" s="209"/>
      <c r="AD101" s="209"/>
      <c r="AE101" s="209"/>
      <c r="AF101" s="209"/>
      <c r="AG101" s="209" t="s">
        <v>139</v>
      </c>
      <c r="AH101" s="209">
        <v>2</v>
      </c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/>
      <c r="AS101" s="209"/>
      <c r="AT101" s="209"/>
      <c r="AU101" s="209"/>
      <c r="AV101" s="209"/>
      <c r="AW101" s="209"/>
      <c r="AX101" s="209"/>
      <c r="AY101" s="209"/>
      <c r="AZ101" s="209"/>
      <c r="BA101" s="209"/>
      <c r="BB101" s="209"/>
      <c r="BC101" s="209"/>
      <c r="BD101" s="209"/>
      <c r="BE101" s="209"/>
      <c r="BF101" s="209"/>
      <c r="BG101" s="209"/>
      <c r="BH101" s="209"/>
    </row>
    <row r="102" spans="1:60" outlineLevel="1" x14ac:dyDescent="0.25">
      <c r="A102" s="226"/>
      <c r="B102" s="227"/>
      <c r="C102" s="259" t="s">
        <v>636</v>
      </c>
      <c r="D102" s="232"/>
      <c r="E102" s="233">
        <v>1.06</v>
      </c>
      <c r="F102" s="228"/>
      <c r="G102" s="228"/>
      <c r="H102" s="228"/>
      <c r="I102" s="228"/>
      <c r="J102" s="228"/>
      <c r="K102" s="228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09"/>
      <c r="Z102" s="209"/>
      <c r="AA102" s="209"/>
      <c r="AB102" s="209"/>
      <c r="AC102" s="209"/>
      <c r="AD102" s="209"/>
      <c r="AE102" s="209"/>
      <c r="AF102" s="209"/>
      <c r="AG102" s="209" t="s">
        <v>139</v>
      </c>
      <c r="AH102" s="209">
        <v>2</v>
      </c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/>
      <c r="AS102" s="209"/>
      <c r="AT102" s="209"/>
      <c r="AU102" s="209"/>
      <c r="AV102" s="209"/>
      <c r="AW102" s="209"/>
      <c r="AX102" s="209"/>
      <c r="AY102" s="209"/>
      <c r="AZ102" s="209"/>
      <c r="BA102" s="209"/>
      <c r="BB102" s="209"/>
      <c r="BC102" s="209"/>
      <c r="BD102" s="209"/>
      <c r="BE102" s="209"/>
      <c r="BF102" s="209"/>
      <c r="BG102" s="209"/>
      <c r="BH102" s="209"/>
    </row>
    <row r="103" spans="1:60" outlineLevel="1" x14ac:dyDescent="0.25">
      <c r="A103" s="226"/>
      <c r="B103" s="227"/>
      <c r="C103" s="258" t="s">
        <v>189</v>
      </c>
      <c r="D103" s="232"/>
      <c r="E103" s="233"/>
      <c r="F103" s="228"/>
      <c r="G103" s="228"/>
      <c r="H103" s="228"/>
      <c r="I103" s="228"/>
      <c r="J103" s="228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28"/>
      <c r="X103" s="228"/>
      <c r="Y103" s="209"/>
      <c r="Z103" s="209"/>
      <c r="AA103" s="209"/>
      <c r="AB103" s="209"/>
      <c r="AC103" s="209"/>
      <c r="AD103" s="209"/>
      <c r="AE103" s="209"/>
      <c r="AF103" s="209"/>
      <c r="AG103" s="209" t="s">
        <v>139</v>
      </c>
      <c r="AH103" s="209"/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</row>
    <row r="104" spans="1:60" outlineLevel="1" x14ac:dyDescent="0.25">
      <c r="A104" s="226"/>
      <c r="B104" s="227"/>
      <c r="C104" s="256" t="s">
        <v>638</v>
      </c>
      <c r="D104" s="230"/>
      <c r="E104" s="231">
        <v>0.15798999999999999</v>
      </c>
      <c r="F104" s="228"/>
      <c r="G104" s="228"/>
      <c r="H104" s="228"/>
      <c r="I104" s="228"/>
      <c r="J104" s="228"/>
      <c r="K104" s="228"/>
      <c r="L104" s="228"/>
      <c r="M104" s="228"/>
      <c r="N104" s="228"/>
      <c r="O104" s="228"/>
      <c r="P104" s="228"/>
      <c r="Q104" s="228"/>
      <c r="R104" s="228"/>
      <c r="S104" s="228"/>
      <c r="T104" s="228"/>
      <c r="U104" s="228"/>
      <c r="V104" s="228"/>
      <c r="W104" s="228"/>
      <c r="X104" s="228"/>
      <c r="Y104" s="209"/>
      <c r="Z104" s="209"/>
      <c r="AA104" s="209"/>
      <c r="AB104" s="209"/>
      <c r="AC104" s="209"/>
      <c r="AD104" s="209"/>
      <c r="AE104" s="209"/>
      <c r="AF104" s="209"/>
      <c r="AG104" s="209" t="s">
        <v>139</v>
      </c>
      <c r="AH104" s="209">
        <v>0</v>
      </c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</row>
    <row r="105" spans="1:60" ht="20.399999999999999" outlineLevel="1" x14ac:dyDescent="0.25">
      <c r="A105" s="241">
        <v>10</v>
      </c>
      <c r="B105" s="242" t="s">
        <v>195</v>
      </c>
      <c r="C105" s="255" t="s">
        <v>196</v>
      </c>
      <c r="D105" s="243" t="s">
        <v>133</v>
      </c>
      <c r="E105" s="244">
        <v>40.11</v>
      </c>
      <c r="F105" s="245"/>
      <c r="G105" s="246">
        <f>ROUND(E105*F105,2)</f>
        <v>0</v>
      </c>
      <c r="H105" s="229">
        <v>503.06</v>
      </c>
      <c r="I105" s="228">
        <f>ROUND(E105*H105,2)</f>
        <v>20177.740000000002</v>
      </c>
      <c r="J105" s="229">
        <v>222.64</v>
      </c>
      <c r="K105" s="228">
        <f>ROUND(E105*J105,2)</f>
        <v>8930.09</v>
      </c>
      <c r="L105" s="228">
        <v>15</v>
      </c>
      <c r="M105" s="228">
        <f>G105*(1+L105/100)</f>
        <v>0</v>
      </c>
      <c r="N105" s="228">
        <v>2.699E-2</v>
      </c>
      <c r="O105" s="228">
        <f>ROUND(E105*N105,2)</f>
        <v>1.08</v>
      </c>
      <c r="P105" s="228">
        <v>0</v>
      </c>
      <c r="Q105" s="228">
        <f>ROUND(E105*P105,2)</f>
        <v>0</v>
      </c>
      <c r="R105" s="228"/>
      <c r="S105" s="228" t="s">
        <v>134</v>
      </c>
      <c r="T105" s="228" t="s">
        <v>135</v>
      </c>
      <c r="U105" s="228">
        <v>0.38750000000000001</v>
      </c>
      <c r="V105" s="228">
        <f>ROUND(E105*U105,2)</f>
        <v>15.54</v>
      </c>
      <c r="W105" s="228"/>
      <c r="X105" s="228" t="s">
        <v>136</v>
      </c>
      <c r="Y105" s="209"/>
      <c r="Z105" s="209"/>
      <c r="AA105" s="209"/>
      <c r="AB105" s="209"/>
      <c r="AC105" s="209"/>
      <c r="AD105" s="209"/>
      <c r="AE105" s="209"/>
      <c r="AF105" s="209"/>
      <c r="AG105" s="209" t="s">
        <v>137</v>
      </c>
      <c r="AH105" s="209"/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</row>
    <row r="106" spans="1:60" outlineLevel="1" x14ac:dyDescent="0.25">
      <c r="A106" s="226"/>
      <c r="B106" s="227"/>
      <c r="C106" s="256" t="s">
        <v>624</v>
      </c>
      <c r="D106" s="230"/>
      <c r="E106" s="231">
        <v>4.33</v>
      </c>
      <c r="F106" s="228"/>
      <c r="G106" s="228"/>
      <c r="H106" s="228"/>
      <c r="I106" s="228"/>
      <c r="J106" s="228"/>
      <c r="K106" s="228"/>
      <c r="L106" s="228"/>
      <c r="M106" s="228"/>
      <c r="N106" s="228"/>
      <c r="O106" s="228"/>
      <c r="P106" s="228"/>
      <c r="Q106" s="228"/>
      <c r="R106" s="228"/>
      <c r="S106" s="228"/>
      <c r="T106" s="228"/>
      <c r="U106" s="228"/>
      <c r="V106" s="228"/>
      <c r="W106" s="228"/>
      <c r="X106" s="228"/>
      <c r="Y106" s="209"/>
      <c r="Z106" s="209"/>
      <c r="AA106" s="209"/>
      <c r="AB106" s="209"/>
      <c r="AC106" s="209"/>
      <c r="AD106" s="209"/>
      <c r="AE106" s="209"/>
      <c r="AF106" s="209"/>
      <c r="AG106" s="209" t="s">
        <v>139</v>
      </c>
      <c r="AH106" s="209">
        <v>0</v>
      </c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</row>
    <row r="107" spans="1:60" outlineLevel="1" x14ac:dyDescent="0.25">
      <c r="A107" s="226"/>
      <c r="B107" s="227"/>
      <c r="C107" s="256" t="s">
        <v>625</v>
      </c>
      <c r="D107" s="230"/>
      <c r="E107" s="231">
        <v>21.15</v>
      </c>
      <c r="F107" s="228"/>
      <c r="G107" s="228"/>
      <c r="H107" s="228"/>
      <c r="I107" s="228"/>
      <c r="J107" s="228"/>
      <c r="K107" s="228"/>
      <c r="L107" s="228"/>
      <c r="M107" s="228"/>
      <c r="N107" s="228"/>
      <c r="O107" s="228"/>
      <c r="P107" s="228"/>
      <c r="Q107" s="228"/>
      <c r="R107" s="228"/>
      <c r="S107" s="228"/>
      <c r="T107" s="228"/>
      <c r="U107" s="228"/>
      <c r="V107" s="228"/>
      <c r="W107" s="228"/>
      <c r="X107" s="228"/>
      <c r="Y107" s="209"/>
      <c r="Z107" s="209"/>
      <c r="AA107" s="209"/>
      <c r="AB107" s="209"/>
      <c r="AC107" s="209"/>
      <c r="AD107" s="209"/>
      <c r="AE107" s="209"/>
      <c r="AF107" s="209"/>
      <c r="AG107" s="209" t="s">
        <v>139</v>
      </c>
      <c r="AH107" s="209">
        <v>0</v>
      </c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</row>
    <row r="108" spans="1:60" outlineLevel="1" x14ac:dyDescent="0.25">
      <c r="A108" s="226"/>
      <c r="B108" s="227"/>
      <c r="C108" s="256" t="s">
        <v>627</v>
      </c>
      <c r="D108" s="230"/>
      <c r="E108" s="231">
        <v>11.58</v>
      </c>
      <c r="F108" s="228"/>
      <c r="G108" s="228"/>
      <c r="H108" s="228"/>
      <c r="I108" s="228"/>
      <c r="J108" s="228"/>
      <c r="K108" s="228"/>
      <c r="L108" s="228"/>
      <c r="M108" s="228"/>
      <c r="N108" s="228"/>
      <c r="O108" s="228"/>
      <c r="P108" s="228"/>
      <c r="Q108" s="228"/>
      <c r="R108" s="228"/>
      <c r="S108" s="228"/>
      <c r="T108" s="228"/>
      <c r="U108" s="228"/>
      <c r="V108" s="228"/>
      <c r="W108" s="228"/>
      <c r="X108" s="228"/>
      <c r="Y108" s="209"/>
      <c r="Z108" s="209"/>
      <c r="AA108" s="209"/>
      <c r="AB108" s="209"/>
      <c r="AC108" s="209"/>
      <c r="AD108" s="209"/>
      <c r="AE108" s="209"/>
      <c r="AF108" s="209"/>
      <c r="AG108" s="209" t="s">
        <v>139</v>
      </c>
      <c r="AH108" s="209">
        <v>0</v>
      </c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</row>
    <row r="109" spans="1:60" outlineLevel="1" x14ac:dyDescent="0.25">
      <c r="A109" s="226"/>
      <c r="B109" s="227"/>
      <c r="C109" s="256" t="s">
        <v>628</v>
      </c>
      <c r="D109" s="230"/>
      <c r="E109" s="231">
        <v>1.99</v>
      </c>
      <c r="F109" s="228"/>
      <c r="G109" s="228"/>
      <c r="H109" s="228"/>
      <c r="I109" s="228"/>
      <c r="J109" s="228"/>
      <c r="K109" s="228"/>
      <c r="L109" s="228"/>
      <c r="M109" s="228"/>
      <c r="N109" s="228"/>
      <c r="O109" s="228"/>
      <c r="P109" s="228"/>
      <c r="Q109" s="228"/>
      <c r="R109" s="228"/>
      <c r="S109" s="228"/>
      <c r="T109" s="228"/>
      <c r="U109" s="228"/>
      <c r="V109" s="228"/>
      <c r="W109" s="228"/>
      <c r="X109" s="228"/>
      <c r="Y109" s="209"/>
      <c r="Z109" s="209"/>
      <c r="AA109" s="209"/>
      <c r="AB109" s="209"/>
      <c r="AC109" s="209"/>
      <c r="AD109" s="209"/>
      <c r="AE109" s="209"/>
      <c r="AF109" s="209"/>
      <c r="AG109" s="209" t="s">
        <v>139</v>
      </c>
      <c r="AH109" s="209">
        <v>0</v>
      </c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</row>
    <row r="110" spans="1:60" outlineLevel="1" x14ac:dyDescent="0.25">
      <c r="A110" s="226"/>
      <c r="B110" s="227"/>
      <c r="C110" s="256" t="s">
        <v>629</v>
      </c>
      <c r="D110" s="230"/>
      <c r="E110" s="231">
        <v>1.06</v>
      </c>
      <c r="F110" s="228"/>
      <c r="G110" s="228"/>
      <c r="H110" s="228"/>
      <c r="I110" s="228"/>
      <c r="J110" s="228"/>
      <c r="K110" s="228"/>
      <c r="L110" s="228"/>
      <c r="M110" s="228"/>
      <c r="N110" s="228"/>
      <c r="O110" s="228"/>
      <c r="P110" s="228"/>
      <c r="Q110" s="228"/>
      <c r="R110" s="228"/>
      <c r="S110" s="228"/>
      <c r="T110" s="228"/>
      <c r="U110" s="228"/>
      <c r="V110" s="228"/>
      <c r="W110" s="228"/>
      <c r="X110" s="228"/>
      <c r="Y110" s="209"/>
      <c r="Z110" s="209"/>
      <c r="AA110" s="209"/>
      <c r="AB110" s="209"/>
      <c r="AC110" s="209"/>
      <c r="AD110" s="209"/>
      <c r="AE110" s="209"/>
      <c r="AF110" s="209"/>
      <c r="AG110" s="209" t="s">
        <v>139</v>
      </c>
      <c r="AH110" s="209">
        <v>0</v>
      </c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09"/>
      <c r="AU110" s="209"/>
      <c r="AV110" s="209"/>
      <c r="AW110" s="209"/>
      <c r="AX110" s="209"/>
      <c r="AY110" s="209"/>
      <c r="AZ110" s="209"/>
      <c r="BA110" s="209"/>
      <c r="BB110" s="209"/>
      <c r="BC110" s="209"/>
      <c r="BD110" s="209"/>
      <c r="BE110" s="209"/>
      <c r="BF110" s="209"/>
      <c r="BG110" s="209"/>
      <c r="BH110" s="209"/>
    </row>
    <row r="111" spans="1:60" outlineLevel="1" x14ac:dyDescent="0.25">
      <c r="A111" s="241">
        <v>11</v>
      </c>
      <c r="B111" s="242" t="s">
        <v>197</v>
      </c>
      <c r="C111" s="255" t="s">
        <v>198</v>
      </c>
      <c r="D111" s="243" t="s">
        <v>133</v>
      </c>
      <c r="E111" s="244">
        <v>40.11</v>
      </c>
      <c r="F111" s="245"/>
      <c r="G111" s="246">
        <f>ROUND(E111*F111,2)</f>
        <v>0</v>
      </c>
      <c r="H111" s="229">
        <v>0</v>
      </c>
      <c r="I111" s="228">
        <f>ROUND(E111*H111,2)</f>
        <v>0</v>
      </c>
      <c r="J111" s="229">
        <v>49.2</v>
      </c>
      <c r="K111" s="228">
        <f>ROUND(E111*J111,2)</f>
        <v>1973.41</v>
      </c>
      <c r="L111" s="228">
        <v>15</v>
      </c>
      <c r="M111" s="228">
        <f>G111*(1+L111/100)</f>
        <v>0</v>
      </c>
      <c r="N111" s="228">
        <v>0</v>
      </c>
      <c r="O111" s="228">
        <f>ROUND(E111*N111,2)</f>
        <v>0</v>
      </c>
      <c r="P111" s="228">
        <v>0</v>
      </c>
      <c r="Q111" s="228">
        <f>ROUND(E111*P111,2)</f>
        <v>0</v>
      </c>
      <c r="R111" s="228"/>
      <c r="S111" s="228" t="s">
        <v>134</v>
      </c>
      <c r="T111" s="228" t="s">
        <v>135</v>
      </c>
      <c r="U111" s="228">
        <v>0.05</v>
      </c>
      <c r="V111" s="228">
        <f>ROUND(E111*U111,2)</f>
        <v>2.0099999999999998</v>
      </c>
      <c r="W111" s="228"/>
      <c r="X111" s="228" t="s">
        <v>136</v>
      </c>
      <c r="Y111" s="209"/>
      <c r="Z111" s="209"/>
      <c r="AA111" s="209"/>
      <c r="AB111" s="209"/>
      <c r="AC111" s="209"/>
      <c r="AD111" s="209"/>
      <c r="AE111" s="209"/>
      <c r="AF111" s="209"/>
      <c r="AG111" s="209" t="s">
        <v>137</v>
      </c>
      <c r="AH111" s="209"/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09"/>
      <c r="BC111" s="209"/>
      <c r="BD111" s="209"/>
      <c r="BE111" s="209"/>
      <c r="BF111" s="209"/>
      <c r="BG111" s="209"/>
      <c r="BH111" s="209"/>
    </row>
    <row r="112" spans="1:60" outlineLevel="1" x14ac:dyDescent="0.25">
      <c r="A112" s="226"/>
      <c r="B112" s="227"/>
      <c r="C112" s="256" t="s">
        <v>624</v>
      </c>
      <c r="D112" s="230"/>
      <c r="E112" s="231">
        <v>4.33</v>
      </c>
      <c r="F112" s="228"/>
      <c r="G112" s="228"/>
      <c r="H112" s="228"/>
      <c r="I112" s="228"/>
      <c r="J112" s="228"/>
      <c r="K112" s="228"/>
      <c r="L112" s="228"/>
      <c r="M112" s="228"/>
      <c r="N112" s="228"/>
      <c r="O112" s="228"/>
      <c r="P112" s="228"/>
      <c r="Q112" s="228"/>
      <c r="R112" s="228"/>
      <c r="S112" s="228"/>
      <c r="T112" s="228"/>
      <c r="U112" s="228"/>
      <c r="V112" s="228"/>
      <c r="W112" s="228"/>
      <c r="X112" s="228"/>
      <c r="Y112" s="209"/>
      <c r="Z112" s="209"/>
      <c r="AA112" s="209"/>
      <c r="AB112" s="209"/>
      <c r="AC112" s="209"/>
      <c r="AD112" s="209"/>
      <c r="AE112" s="209"/>
      <c r="AF112" s="209"/>
      <c r="AG112" s="209" t="s">
        <v>139</v>
      </c>
      <c r="AH112" s="209">
        <v>0</v>
      </c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09"/>
      <c r="BF112" s="209"/>
      <c r="BG112" s="209"/>
      <c r="BH112" s="209"/>
    </row>
    <row r="113" spans="1:60" outlineLevel="1" x14ac:dyDescent="0.25">
      <c r="A113" s="226"/>
      <c r="B113" s="227"/>
      <c r="C113" s="256" t="s">
        <v>625</v>
      </c>
      <c r="D113" s="230"/>
      <c r="E113" s="231">
        <v>21.15</v>
      </c>
      <c r="F113" s="228"/>
      <c r="G113" s="228"/>
      <c r="H113" s="228"/>
      <c r="I113" s="228"/>
      <c r="J113" s="228"/>
      <c r="K113" s="228"/>
      <c r="L113" s="228"/>
      <c r="M113" s="228"/>
      <c r="N113" s="228"/>
      <c r="O113" s="228"/>
      <c r="P113" s="228"/>
      <c r="Q113" s="228"/>
      <c r="R113" s="228"/>
      <c r="S113" s="228"/>
      <c r="T113" s="228"/>
      <c r="U113" s="228"/>
      <c r="V113" s="228"/>
      <c r="W113" s="228"/>
      <c r="X113" s="228"/>
      <c r="Y113" s="209"/>
      <c r="Z113" s="209"/>
      <c r="AA113" s="209"/>
      <c r="AB113" s="209"/>
      <c r="AC113" s="209"/>
      <c r="AD113" s="209"/>
      <c r="AE113" s="209"/>
      <c r="AF113" s="209"/>
      <c r="AG113" s="209" t="s">
        <v>139</v>
      </c>
      <c r="AH113" s="209">
        <v>0</v>
      </c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09"/>
      <c r="BF113" s="209"/>
      <c r="BG113" s="209"/>
      <c r="BH113" s="209"/>
    </row>
    <row r="114" spans="1:60" outlineLevel="1" x14ac:dyDescent="0.25">
      <c r="A114" s="226"/>
      <c r="B114" s="227"/>
      <c r="C114" s="256" t="s">
        <v>627</v>
      </c>
      <c r="D114" s="230"/>
      <c r="E114" s="231">
        <v>11.58</v>
      </c>
      <c r="F114" s="228"/>
      <c r="G114" s="228"/>
      <c r="H114" s="228"/>
      <c r="I114" s="228"/>
      <c r="J114" s="228"/>
      <c r="K114" s="228"/>
      <c r="L114" s="228"/>
      <c r="M114" s="228"/>
      <c r="N114" s="228"/>
      <c r="O114" s="228"/>
      <c r="P114" s="228"/>
      <c r="Q114" s="228"/>
      <c r="R114" s="228"/>
      <c r="S114" s="228"/>
      <c r="T114" s="228"/>
      <c r="U114" s="228"/>
      <c r="V114" s="228"/>
      <c r="W114" s="228"/>
      <c r="X114" s="228"/>
      <c r="Y114" s="209"/>
      <c r="Z114" s="209"/>
      <c r="AA114" s="209"/>
      <c r="AB114" s="209"/>
      <c r="AC114" s="209"/>
      <c r="AD114" s="209"/>
      <c r="AE114" s="209"/>
      <c r="AF114" s="209"/>
      <c r="AG114" s="209" t="s">
        <v>139</v>
      </c>
      <c r="AH114" s="209">
        <v>0</v>
      </c>
      <c r="AI114" s="209"/>
      <c r="AJ114" s="209"/>
      <c r="AK114" s="209"/>
      <c r="AL114" s="209"/>
      <c r="AM114" s="209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09"/>
      <c r="BF114" s="209"/>
      <c r="BG114" s="209"/>
      <c r="BH114" s="209"/>
    </row>
    <row r="115" spans="1:60" outlineLevel="1" x14ac:dyDescent="0.25">
      <c r="A115" s="226"/>
      <c r="B115" s="227"/>
      <c r="C115" s="256" t="s">
        <v>628</v>
      </c>
      <c r="D115" s="230"/>
      <c r="E115" s="231">
        <v>1.99</v>
      </c>
      <c r="F115" s="228"/>
      <c r="G115" s="228"/>
      <c r="H115" s="228"/>
      <c r="I115" s="228"/>
      <c r="J115" s="228"/>
      <c r="K115" s="228"/>
      <c r="L115" s="228"/>
      <c r="M115" s="228"/>
      <c r="N115" s="228"/>
      <c r="O115" s="228"/>
      <c r="P115" s="228"/>
      <c r="Q115" s="228"/>
      <c r="R115" s="228"/>
      <c r="S115" s="228"/>
      <c r="T115" s="228"/>
      <c r="U115" s="228"/>
      <c r="V115" s="228"/>
      <c r="W115" s="228"/>
      <c r="X115" s="228"/>
      <c r="Y115" s="209"/>
      <c r="Z115" s="209"/>
      <c r="AA115" s="209"/>
      <c r="AB115" s="209"/>
      <c r="AC115" s="209"/>
      <c r="AD115" s="209"/>
      <c r="AE115" s="209"/>
      <c r="AF115" s="209"/>
      <c r="AG115" s="209" t="s">
        <v>139</v>
      </c>
      <c r="AH115" s="209">
        <v>0</v>
      </c>
      <c r="AI115" s="209"/>
      <c r="AJ115" s="209"/>
      <c r="AK115" s="209"/>
      <c r="AL115" s="209"/>
      <c r="AM115" s="209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09"/>
      <c r="BF115" s="209"/>
      <c r="BG115" s="209"/>
      <c r="BH115" s="209"/>
    </row>
    <row r="116" spans="1:60" outlineLevel="1" x14ac:dyDescent="0.25">
      <c r="A116" s="226"/>
      <c r="B116" s="227"/>
      <c r="C116" s="256" t="s">
        <v>629</v>
      </c>
      <c r="D116" s="230"/>
      <c r="E116" s="231">
        <v>1.06</v>
      </c>
      <c r="F116" s="228"/>
      <c r="G116" s="228"/>
      <c r="H116" s="228"/>
      <c r="I116" s="228"/>
      <c r="J116" s="228"/>
      <c r="K116" s="228"/>
      <c r="L116" s="228"/>
      <c r="M116" s="228"/>
      <c r="N116" s="228"/>
      <c r="O116" s="228"/>
      <c r="P116" s="228"/>
      <c r="Q116" s="228"/>
      <c r="R116" s="228"/>
      <c r="S116" s="228"/>
      <c r="T116" s="228"/>
      <c r="U116" s="228"/>
      <c r="V116" s="228"/>
      <c r="W116" s="228"/>
      <c r="X116" s="228"/>
      <c r="Y116" s="209"/>
      <c r="Z116" s="209"/>
      <c r="AA116" s="209"/>
      <c r="AB116" s="209"/>
      <c r="AC116" s="209"/>
      <c r="AD116" s="209"/>
      <c r="AE116" s="209"/>
      <c r="AF116" s="209"/>
      <c r="AG116" s="209" t="s">
        <v>139</v>
      </c>
      <c r="AH116" s="209">
        <v>0</v>
      </c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09"/>
      <c r="BF116" s="209"/>
      <c r="BG116" s="209"/>
      <c r="BH116" s="209"/>
    </row>
    <row r="117" spans="1:60" outlineLevel="1" x14ac:dyDescent="0.25">
      <c r="A117" s="241">
        <v>12</v>
      </c>
      <c r="B117" s="242" t="s">
        <v>199</v>
      </c>
      <c r="C117" s="255" t="s">
        <v>200</v>
      </c>
      <c r="D117" s="243" t="s">
        <v>133</v>
      </c>
      <c r="E117" s="244">
        <v>40.11</v>
      </c>
      <c r="F117" s="245"/>
      <c r="G117" s="246">
        <f>ROUND(E117*F117,2)</f>
        <v>0</v>
      </c>
      <c r="H117" s="229">
        <v>329.69</v>
      </c>
      <c r="I117" s="228">
        <f>ROUND(E117*H117,2)</f>
        <v>13223.87</v>
      </c>
      <c r="J117" s="229">
        <v>121.11</v>
      </c>
      <c r="K117" s="228">
        <f>ROUND(E117*J117,2)</f>
        <v>4857.72</v>
      </c>
      <c r="L117" s="228">
        <v>15</v>
      </c>
      <c r="M117" s="228">
        <f>G117*(1+L117/100)</f>
        <v>0</v>
      </c>
      <c r="N117" s="228">
        <v>0.1111</v>
      </c>
      <c r="O117" s="228">
        <f>ROUND(E117*N117,2)</f>
        <v>4.46</v>
      </c>
      <c r="P117" s="228">
        <v>0</v>
      </c>
      <c r="Q117" s="228">
        <f>ROUND(E117*P117,2)</f>
        <v>0</v>
      </c>
      <c r="R117" s="228"/>
      <c r="S117" s="228" t="s">
        <v>134</v>
      </c>
      <c r="T117" s="228" t="s">
        <v>135</v>
      </c>
      <c r="U117" s="228">
        <v>0.153</v>
      </c>
      <c r="V117" s="228">
        <f>ROUND(E117*U117,2)</f>
        <v>6.14</v>
      </c>
      <c r="W117" s="228"/>
      <c r="X117" s="228" t="s">
        <v>136</v>
      </c>
      <c r="Y117" s="209"/>
      <c r="Z117" s="209"/>
      <c r="AA117" s="209"/>
      <c r="AB117" s="209"/>
      <c r="AC117" s="209"/>
      <c r="AD117" s="209"/>
      <c r="AE117" s="209"/>
      <c r="AF117" s="209"/>
      <c r="AG117" s="209" t="s">
        <v>137</v>
      </c>
      <c r="AH117" s="209"/>
      <c r="AI117" s="209"/>
      <c r="AJ117" s="209"/>
      <c r="AK117" s="209"/>
      <c r="AL117" s="209"/>
      <c r="AM117" s="209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09"/>
      <c r="BF117" s="209"/>
      <c r="BG117" s="209"/>
      <c r="BH117" s="209"/>
    </row>
    <row r="118" spans="1:60" outlineLevel="1" x14ac:dyDescent="0.25">
      <c r="A118" s="226"/>
      <c r="B118" s="227"/>
      <c r="C118" s="256" t="s">
        <v>624</v>
      </c>
      <c r="D118" s="230"/>
      <c r="E118" s="231">
        <v>4.33</v>
      </c>
      <c r="F118" s="228"/>
      <c r="G118" s="228"/>
      <c r="H118" s="228"/>
      <c r="I118" s="228"/>
      <c r="J118" s="228"/>
      <c r="K118" s="228"/>
      <c r="L118" s="228"/>
      <c r="M118" s="228"/>
      <c r="N118" s="228"/>
      <c r="O118" s="228"/>
      <c r="P118" s="228"/>
      <c r="Q118" s="228"/>
      <c r="R118" s="228"/>
      <c r="S118" s="228"/>
      <c r="T118" s="228"/>
      <c r="U118" s="228"/>
      <c r="V118" s="228"/>
      <c r="W118" s="228"/>
      <c r="X118" s="228"/>
      <c r="Y118" s="209"/>
      <c r="Z118" s="209"/>
      <c r="AA118" s="209"/>
      <c r="AB118" s="209"/>
      <c r="AC118" s="209"/>
      <c r="AD118" s="209"/>
      <c r="AE118" s="209"/>
      <c r="AF118" s="209"/>
      <c r="AG118" s="209" t="s">
        <v>139</v>
      </c>
      <c r="AH118" s="209">
        <v>0</v>
      </c>
      <c r="AI118" s="209"/>
      <c r="AJ118" s="209"/>
      <c r="AK118" s="209"/>
      <c r="AL118" s="209"/>
      <c r="AM118" s="209"/>
      <c r="AN118" s="209"/>
      <c r="AO118" s="209"/>
      <c r="AP118" s="209"/>
      <c r="AQ118" s="209"/>
      <c r="AR118" s="209"/>
      <c r="AS118" s="209"/>
      <c r="AT118" s="209"/>
      <c r="AU118" s="209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09"/>
      <c r="BF118" s="209"/>
      <c r="BG118" s="209"/>
      <c r="BH118" s="209"/>
    </row>
    <row r="119" spans="1:60" outlineLevel="1" x14ac:dyDescent="0.25">
      <c r="A119" s="226"/>
      <c r="B119" s="227"/>
      <c r="C119" s="256" t="s">
        <v>625</v>
      </c>
      <c r="D119" s="230"/>
      <c r="E119" s="231">
        <v>21.15</v>
      </c>
      <c r="F119" s="228"/>
      <c r="G119" s="228"/>
      <c r="H119" s="228"/>
      <c r="I119" s="228"/>
      <c r="J119" s="228"/>
      <c r="K119" s="228"/>
      <c r="L119" s="228"/>
      <c r="M119" s="228"/>
      <c r="N119" s="228"/>
      <c r="O119" s="228"/>
      <c r="P119" s="228"/>
      <c r="Q119" s="228"/>
      <c r="R119" s="228"/>
      <c r="S119" s="228"/>
      <c r="T119" s="228"/>
      <c r="U119" s="228"/>
      <c r="V119" s="228"/>
      <c r="W119" s="228"/>
      <c r="X119" s="228"/>
      <c r="Y119" s="209"/>
      <c r="Z119" s="209"/>
      <c r="AA119" s="209"/>
      <c r="AB119" s="209"/>
      <c r="AC119" s="209"/>
      <c r="AD119" s="209"/>
      <c r="AE119" s="209"/>
      <c r="AF119" s="209"/>
      <c r="AG119" s="209" t="s">
        <v>139</v>
      </c>
      <c r="AH119" s="209">
        <v>0</v>
      </c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209"/>
      <c r="AT119" s="209"/>
      <c r="AU119" s="209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09"/>
      <c r="BF119" s="209"/>
      <c r="BG119" s="209"/>
      <c r="BH119" s="209"/>
    </row>
    <row r="120" spans="1:60" outlineLevel="1" x14ac:dyDescent="0.25">
      <c r="A120" s="226"/>
      <c r="B120" s="227"/>
      <c r="C120" s="256" t="s">
        <v>627</v>
      </c>
      <c r="D120" s="230"/>
      <c r="E120" s="231">
        <v>11.58</v>
      </c>
      <c r="F120" s="228"/>
      <c r="G120" s="228"/>
      <c r="H120" s="228"/>
      <c r="I120" s="228"/>
      <c r="J120" s="228"/>
      <c r="K120" s="228"/>
      <c r="L120" s="228"/>
      <c r="M120" s="228"/>
      <c r="N120" s="228"/>
      <c r="O120" s="228"/>
      <c r="P120" s="228"/>
      <c r="Q120" s="228"/>
      <c r="R120" s="228"/>
      <c r="S120" s="228"/>
      <c r="T120" s="228"/>
      <c r="U120" s="228"/>
      <c r="V120" s="228"/>
      <c r="W120" s="228"/>
      <c r="X120" s="228"/>
      <c r="Y120" s="209"/>
      <c r="Z120" s="209"/>
      <c r="AA120" s="209"/>
      <c r="AB120" s="209"/>
      <c r="AC120" s="209"/>
      <c r="AD120" s="209"/>
      <c r="AE120" s="209"/>
      <c r="AF120" s="209"/>
      <c r="AG120" s="209" t="s">
        <v>139</v>
      </c>
      <c r="AH120" s="209">
        <v>0</v>
      </c>
      <c r="AI120" s="209"/>
      <c r="AJ120" s="209"/>
      <c r="AK120" s="209"/>
      <c r="AL120" s="209"/>
      <c r="AM120" s="209"/>
      <c r="AN120" s="209"/>
      <c r="AO120" s="209"/>
      <c r="AP120" s="209"/>
      <c r="AQ120" s="209"/>
      <c r="AR120" s="209"/>
      <c r="AS120" s="209"/>
      <c r="AT120" s="209"/>
      <c r="AU120" s="209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09"/>
      <c r="BF120" s="209"/>
      <c r="BG120" s="209"/>
      <c r="BH120" s="209"/>
    </row>
    <row r="121" spans="1:60" outlineLevel="1" x14ac:dyDescent="0.25">
      <c r="A121" s="226"/>
      <c r="B121" s="227"/>
      <c r="C121" s="256" t="s">
        <v>628</v>
      </c>
      <c r="D121" s="230"/>
      <c r="E121" s="231">
        <v>1.99</v>
      </c>
      <c r="F121" s="228"/>
      <c r="G121" s="228"/>
      <c r="H121" s="228"/>
      <c r="I121" s="228"/>
      <c r="J121" s="228"/>
      <c r="K121" s="228"/>
      <c r="L121" s="228"/>
      <c r="M121" s="228"/>
      <c r="N121" s="228"/>
      <c r="O121" s="228"/>
      <c r="P121" s="228"/>
      <c r="Q121" s="228"/>
      <c r="R121" s="228"/>
      <c r="S121" s="228"/>
      <c r="T121" s="228"/>
      <c r="U121" s="228"/>
      <c r="V121" s="228"/>
      <c r="W121" s="228"/>
      <c r="X121" s="228"/>
      <c r="Y121" s="209"/>
      <c r="Z121" s="209"/>
      <c r="AA121" s="209"/>
      <c r="AB121" s="209"/>
      <c r="AC121" s="209"/>
      <c r="AD121" s="209"/>
      <c r="AE121" s="209"/>
      <c r="AF121" s="209"/>
      <c r="AG121" s="209" t="s">
        <v>139</v>
      </c>
      <c r="AH121" s="209">
        <v>0</v>
      </c>
      <c r="AI121" s="209"/>
      <c r="AJ121" s="209"/>
      <c r="AK121" s="209"/>
      <c r="AL121" s="209"/>
      <c r="AM121" s="209"/>
      <c r="AN121" s="209"/>
      <c r="AO121" s="209"/>
      <c r="AP121" s="209"/>
      <c r="AQ121" s="209"/>
      <c r="AR121" s="209"/>
      <c r="AS121" s="209"/>
      <c r="AT121" s="209"/>
      <c r="AU121" s="209"/>
      <c r="AV121" s="209"/>
      <c r="AW121" s="209"/>
      <c r="AX121" s="209"/>
      <c r="AY121" s="209"/>
      <c r="AZ121" s="209"/>
      <c r="BA121" s="209"/>
      <c r="BB121" s="209"/>
      <c r="BC121" s="209"/>
      <c r="BD121" s="209"/>
      <c r="BE121" s="209"/>
      <c r="BF121" s="209"/>
      <c r="BG121" s="209"/>
      <c r="BH121" s="209"/>
    </row>
    <row r="122" spans="1:60" outlineLevel="1" x14ac:dyDescent="0.25">
      <c r="A122" s="226"/>
      <c r="B122" s="227"/>
      <c r="C122" s="256" t="s">
        <v>629</v>
      </c>
      <c r="D122" s="230"/>
      <c r="E122" s="231">
        <v>1.06</v>
      </c>
      <c r="F122" s="228"/>
      <c r="G122" s="228"/>
      <c r="H122" s="228"/>
      <c r="I122" s="228"/>
      <c r="J122" s="228"/>
      <c r="K122" s="228"/>
      <c r="L122" s="228"/>
      <c r="M122" s="228"/>
      <c r="N122" s="228"/>
      <c r="O122" s="228"/>
      <c r="P122" s="228"/>
      <c r="Q122" s="228"/>
      <c r="R122" s="228"/>
      <c r="S122" s="228"/>
      <c r="T122" s="228"/>
      <c r="U122" s="228"/>
      <c r="V122" s="228"/>
      <c r="W122" s="228"/>
      <c r="X122" s="228"/>
      <c r="Y122" s="209"/>
      <c r="Z122" s="209"/>
      <c r="AA122" s="209"/>
      <c r="AB122" s="209"/>
      <c r="AC122" s="209"/>
      <c r="AD122" s="209"/>
      <c r="AE122" s="209"/>
      <c r="AF122" s="209"/>
      <c r="AG122" s="209" t="s">
        <v>139</v>
      </c>
      <c r="AH122" s="209">
        <v>0</v>
      </c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</row>
    <row r="123" spans="1:60" outlineLevel="1" x14ac:dyDescent="0.25">
      <c r="A123" s="241">
        <v>13</v>
      </c>
      <c r="B123" s="242" t="s">
        <v>201</v>
      </c>
      <c r="C123" s="255" t="s">
        <v>202</v>
      </c>
      <c r="D123" s="243" t="s">
        <v>133</v>
      </c>
      <c r="E123" s="244">
        <v>40.11</v>
      </c>
      <c r="F123" s="245"/>
      <c r="G123" s="246">
        <f>ROUND(E123*F123,2)</f>
        <v>0</v>
      </c>
      <c r="H123" s="229">
        <v>0</v>
      </c>
      <c r="I123" s="228">
        <f>ROUND(E123*H123,2)</f>
        <v>0</v>
      </c>
      <c r="J123" s="229">
        <v>8.1999999999999993</v>
      </c>
      <c r="K123" s="228">
        <f>ROUND(E123*J123,2)</f>
        <v>328.9</v>
      </c>
      <c r="L123" s="228">
        <v>15</v>
      </c>
      <c r="M123" s="228">
        <f>G123*(1+L123/100)</f>
        <v>0</v>
      </c>
      <c r="N123" s="228">
        <v>0</v>
      </c>
      <c r="O123" s="228">
        <f>ROUND(E123*N123,2)</f>
        <v>0</v>
      </c>
      <c r="P123" s="228">
        <v>0</v>
      </c>
      <c r="Q123" s="228">
        <f>ROUND(E123*P123,2)</f>
        <v>0</v>
      </c>
      <c r="R123" s="228"/>
      <c r="S123" s="228" t="s">
        <v>134</v>
      </c>
      <c r="T123" s="228" t="s">
        <v>135</v>
      </c>
      <c r="U123" s="228">
        <v>1.6E-2</v>
      </c>
      <c r="V123" s="228">
        <f>ROUND(E123*U123,2)</f>
        <v>0.64</v>
      </c>
      <c r="W123" s="228"/>
      <c r="X123" s="228" t="s">
        <v>136</v>
      </c>
      <c r="Y123" s="209"/>
      <c r="Z123" s="209"/>
      <c r="AA123" s="209"/>
      <c r="AB123" s="209"/>
      <c r="AC123" s="209"/>
      <c r="AD123" s="209"/>
      <c r="AE123" s="209"/>
      <c r="AF123" s="209"/>
      <c r="AG123" s="209" t="s">
        <v>137</v>
      </c>
      <c r="AH123" s="209"/>
      <c r="AI123" s="209"/>
      <c r="AJ123" s="209"/>
      <c r="AK123" s="209"/>
      <c r="AL123" s="209"/>
      <c r="AM123" s="209"/>
      <c r="AN123" s="209"/>
      <c r="AO123" s="209"/>
      <c r="AP123" s="209"/>
      <c r="AQ123" s="209"/>
      <c r="AR123" s="209"/>
      <c r="AS123" s="209"/>
      <c r="AT123" s="209"/>
      <c r="AU123" s="209"/>
      <c r="AV123" s="209"/>
      <c r="AW123" s="209"/>
      <c r="AX123" s="209"/>
      <c r="AY123" s="209"/>
      <c r="AZ123" s="209"/>
      <c r="BA123" s="209"/>
      <c r="BB123" s="209"/>
      <c r="BC123" s="209"/>
      <c r="BD123" s="209"/>
      <c r="BE123" s="209"/>
      <c r="BF123" s="209"/>
      <c r="BG123" s="209"/>
      <c r="BH123" s="209"/>
    </row>
    <row r="124" spans="1:60" outlineLevel="1" x14ac:dyDescent="0.25">
      <c r="A124" s="226"/>
      <c r="B124" s="227"/>
      <c r="C124" s="256" t="s">
        <v>624</v>
      </c>
      <c r="D124" s="230"/>
      <c r="E124" s="231">
        <v>4.33</v>
      </c>
      <c r="F124" s="228"/>
      <c r="G124" s="228"/>
      <c r="H124" s="228"/>
      <c r="I124" s="228"/>
      <c r="J124" s="228"/>
      <c r="K124" s="228"/>
      <c r="L124" s="228"/>
      <c r="M124" s="228"/>
      <c r="N124" s="228"/>
      <c r="O124" s="228"/>
      <c r="P124" s="228"/>
      <c r="Q124" s="228"/>
      <c r="R124" s="228"/>
      <c r="S124" s="228"/>
      <c r="T124" s="228"/>
      <c r="U124" s="228"/>
      <c r="V124" s="228"/>
      <c r="W124" s="228"/>
      <c r="X124" s="228"/>
      <c r="Y124" s="209"/>
      <c r="Z124" s="209"/>
      <c r="AA124" s="209"/>
      <c r="AB124" s="209"/>
      <c r="AC124" s="209"/>
      <c r="AD124" s="209"/>
      <c r="AE124" s="209"/>
      <c r="AF124" s="209"/>
      <c r="AG124" s="209" t="s">
        <v>139</v>
      </c>
      <c r="AH124" s="209">
        <v>0</v>
      </c>
      <c r="AI124" s="209"/>
      <c r="AJ124" s="209"/>
      <c r="AK124" s="209"/>
      <c r="AL124" s="209"/>
      <c r="AM124" s="209"/>
      <c r="AN124" s="209"/>
      <c r="AO124" s="209"/>
      <c r="AP124" s="209"/>
      <c r="AQ124" s="209"/>
      <c r="AR124" s="209"/>
      <c r="AS124" s="209"/>
      <c r="AT124" s="209"/>
      <c r="AU124" s="209"/>
      <c r="AV124" s="209"/>
      <c r="AW124" s="209"/>
      <c r="AX124" s="209"/>
      <c r="AY124" s="209"/>
      <c r="AZ124" s="209"/>
      <c r="BA124" s="209"/>
      <c r="BB124" s="209"/>
      <c r="BC124" s="209"/>
      <c r="BD124" s="209"/>
      <c r="BE124" s="209"/>
      <c r="BF124" s="209"/>
      <c r="BG124" s="209"/>
      <c r="BH124" s="209"/>
    </row>
    <row r="125" spans="1:60" outlineLevel="1" x14ac:dyDescent="0.25">
      <c r="A125" s="226"/>
      <c r="B125" s="227"/>
      <c r="C125" s="256" t="s">
        <v>625</v>
      </c>
      <c r="D125" s="230"/>
      <c r="E125" s="231">
        <v>21.15</v>
      </c>
      <c r="F125" s="228"/>
      <c r="G125" s="228"/>
      <c r="H125" s="228"/>
      <c r="I125" s="228"/>
      <c r="J125" s="228"/>
      <c r="K125" s="228"/>
      <c r="L125" s="228"/>
      <c r="M125" s="228"/>
      <c r="N125" s="228"/>
      <c r="O125" s="228"/>
      <c r="P125" s="228"/>
      <c r="Q125" s="228"/>
      <c r="R125" s="228"/>
      <c r="S125" s="228"/>
      <c r="T125" s="228"/>
      <c r="U125" s="228"/>
      <c r="V125" s="228"/>
      <c r="W125" s="228"/>
      <c r="X125" s="228"/>
      <c r="Y125" s="209"/>
      <c r="Z125" s="209"/>
      <c r="AA125" s="209"/>
      <c r="AB125" s="209"/>
      <c r="AC125" s="209"/>
      <c r="AD125" s="209"/>
      <c r="AE125" s="209"/>
      <c r="AF125" s="209"/>
      <c r="AG125" s="209" t="s">
        <v>139</v>
      </c>
      <c r="AH125" s="209">
        <v>0</v>
      </c>
      <c r="AI125" s="209"/>
      <c r="AJ125" s="209"/>
      <c r="AK125" s="209"/>
      <c r="AL125" s="209"/>
      <c r="AM125" s="209"/>
      <c r="AN125" s="209"/>
      <c r="AO125" s="209"/>
      <c r="AP125" s="209"/>
      <c r="AQ125" s="209"/>
      <c r="AR125" s="209"/>
      <c r="AS125" s="209"/>
      <c r="AT125" s="209"/>
      <c r="AU125" s="209"/>
      <c r="AV125" s="209"/>
      <c r="AW125" s="209"/>
      <c r="AX125" s="209"/>
      <c r="AY125" s="209"/>
      <c r="AZ125" s="209"/>
      <c r="BA125" s="209"/>
      <c r="BB125" s="209"/>
      <c r="BC125" s="209"/>
      <c r="BD125" s="209"/>
      <c r="BE125" s="209"/>
      <c r="BF125" s="209"/>
      <c r="BG125" s="209"/>
      <c r="BH125" s="209"/>
    </row>
    <row r="126" spans="1:60" outlineLevel="1" x14ac:dyDescent="0.25">
      <c r="A126" s="226"/>
      <c r="B126" s="227"/>
      <c r="C126" s="256" t="s">
        <v>627</v>
      </c>
      <c r="D126" s="230"/>
      <c r="E126" s="231">
        <v>11.58</v>
      </c>
      <c r="F126" s="228"/>
      <c r="G126" s="228"/>
      <c r="H126" s="228"/>
      <c r="I126" s="228"/>
      <c r="J126" s="228"/>
      <c r="K126" s="228"/>
      <c r="L126" s="228"/>
      <c r="M126" s="228"/>
      <c r="N126" s="228"/>
      <c r="O126" s="228"/>
      <c r="P126" s="228"/>
      <c r="Q126" s="228"/>
      <c r="R126" s="228"/>
      <c r="S126" s="228"/>
      <c r="T126" s="228"/>
      <c r="U126" s="228"/>
      <c r="V126" s="228"/>
      <c r="W126" s="228"/>
      <c r="X126" s="228"/>
      <c r="Y126" s="209"/>
      <c r="Z126" s="209"/>
      <c r="AA126" s="209"/>
      <c r="AB126" s="209"/>
      <c r="AC126" s="209"/>
      <c r="AD126" s="209"/>
      <c r="AE126" s="209"/>
      <c r="AF126" s="209"/>
      <c r="AG126" s="209" t="s">
        <v>139</v>
      </c>
      <c r="AH126" s="209">
        <v>0</v>
      </c>
      <c r="AI126" s="209"/>
      <c r="AJ126" s="209"/>
      <c r="AK126" s="209"/>
      <c r="AL126" s="209"/>
      <c r="AM126" s="209"/>
      <c r="AN126" s="209"/>
      <c r="AO126" s="209"/>
      <c r="AP126" s="209"/>
      <c r="AQ126" s="209"/>
      <c r="AR126" s="209"/>
      <c r="AS126" s="209"/>
      <c r="AT126" s="209"/>
      <c r="AU126" s="209"/>
      <c r="AV126" s="209"/>
      <c r="AW126" s="209"/>
      <c r="AX126" s="209"/>
      <c r="AY126" s="209"/>
      <c r="AZ126" s="209"/>
      <c r="BA126" s="209"/>
      <c r="BB126" s="209"/>
      <c r="BC126" s="209"/>
      <c r="BD126" s="209"/>
      <c r="BE126" s="209"/>
      <c r="BF126" s="209"/>
      <c r="BG126" s="209"/>
      <c r="BH126" s="209"/>
    </row>
    <row r="127" spans="1:60" outlineLevel="1" x14ac:dyDescent="0.25">
      <c r="A127" s="226"/>
      <c r="B127" s="227"/>
      <c r="C127" s="256" t="s">
        <v>628</v>
      </c>
      <c r="D127" s="230"/>
      <c r="E127" s="231">
        <v>1.99</v>
      </c>
      <c r="F127" s="228"/>
      <c r="G127" s="228"/>
      <c r="H127" s="228"/>
      <c r="I127" s="228"/>
      <c r="J127" s="228"/>
      <c r="K127" s="228"/>
      <c r="L127" s="228"/>
      <c r="M127" s="228"/>
      <c r="N127" s="228"/>
      <c r="O127" s="228"/>
      <c r="P127" s="228"/>
      <c r="Q127" s="228"/>
      <c r="R127" s="228"/>
      <c r="S127" s="228"/>
      <c r="T127" s="228"/>
      <c r="U127" s="228"/>
      <c r="V127" s="228"/>
      <c r="W127" s="228"/>
      <c r="X127" s="228"/>
      <c r="Y127" s="209"/>
      <c r="Z127" s="209"/>
      <c r="AA127" s="209"/>
      <c r="AB127" s="209"/>
      <c r="AC127" s="209"/>
      <c r="AD127" s="209"/>
      <c r="AE127" s="209"/>
      <c r="AF127" s="209"/>
      <c r="AG127" s="209" t="s">
        <v>139</v>
      </c>
      <c r="AH127" s="209">
        <v>0</v>
      </c>
      <c r="AI127" s="209"/>
      <c r="AJ127" s="209"/>
      <c r="AK127" s="209"/>
      <c r="AL127" s="209"/>
      <c r="AM127" s="209"/>
      <c r="AN127" s="209"/>
      <c r="AO127" s="209"/>
      <c r="AP127" s="209"/>
      <c r="AQ127" s="209"/>
      <c r="AR127" s="209"/>
      <c r="AS127" s="209"/>
      <c r="AT127" s="209"/>
      <c r="AU127" s="209"/>
      <c r="AV127" s="209"/>
      <c r="AW127" s="209"/>
      <c r="AX127" s="209"/>
      <c r="AY127" s="209"/>
      <c r="AZ127" s="209"/>
      <c r="BA127" s="209"/>
      <c r="BB127" s="209"/>
      <c r="BC127" s="209"/>
      <c r="BD127" s="209"/>
      <c r="BE127" s="209"/>
      <c r="BF127" s="209"/>
      <c r="BG127" s="209"/>
      <c r="BH127" s="209"/>
    </row>
    <row r="128" spans="1:60" outlineLevel="1" x14ac:dyDescent="0.25">
      <c r="A128" s="226"/>
      <c r="B128" s="227"/>
      <c r="C128" s="256" t="s">
        <v>629</v>
      </c>
      <c r="D128" s="230"/>
      <c r="E128" s="231">
        <v>1.06</v>
      </c>
      <c r="F128" s="228"/>
      <c r="G128" s="228"/>
      <c r="H128" s="228"/>
      <c r="I128" s="228"/>
      <c r="J128" s="228"/>
      <c r="K128" s="228"/>
      <c r="L128" s="228"/>
      <c r="M128" s="228"/>
      <c r="N128" s="228"/>
      <c r="O128" s="228"/>
      <c r="P128" s="228"/>
      <c r="Q128" s="228"/>
      <c r="R128" s="228"/>
      <c r="S128" s="228"/>
      <c r="T128" s="228"/>
      <c r="U128" s="228"/>
      <c r="V128" s="228"/>
      <c r="W128" s="228"/>
      <c r="X128" s="228"/>
      <c r="Y128" s="209"/>
      <c r="Z128" s="209"/>
      <c r="AA128" s="209"/>
      <c r="AB128" s="209"/>
      <c r="AC128" s="209"/>
      <c r="AD128" s="209"/>
      <c r="AE128" s="209"/>
      <c r="AF128" s="209"/>
      <c r="AG128" s="209" t="s">
        <v>139</v>
      </c>
      <c r="AH128" s="209">
        <v>0</v>
      </c>
      <c r="AI128" s="209"/>
      <c r="AJ128" s="209"/>
      <c r="AK128" s="209"/>
      <c r="AL128" s="209"/>
      <c r="AM128" s="209"/>
      <c r="AN128" s="209"/>
      <c r="AO128" s="209"/>
      <c r="AP128" s="209"/>
      <c r="AQ128" s="209"/>
      <c r="AR128" s="209"/>
      <c r="AS128" s="209"/>
      <c r="AT128" s="209"/>
      <c r="AU128" s="209"/>
      <c r="AV128" s="209"/>
      <c r="AW128" s="209"/>
      <c r="AX128" s="209"/>
      <c r="AY128" s="209"/>
      <c r="AZ128" s="209"/>
      <c r="BA128" s="209"/>
      <c r="BB128" s="209"/>
      <c r="BC128" s="209"/>
      <c r="BD128" s="209"/>
      <c r="BE128" s="209"/>
      <c r="BF128" s="209"/>
      <c r="BG128" s="209"/>
      <c r="BH128" s="209"/>
    </row>
    <row r="129" spans="1:60" outlineLevel="1" x14ac:dyDescent="0.25">
      <c r="A129" s="241">
        <v>14</v>
      </c>
      <c r="B129" s="242" t="s">
        <v>203</v>
      </c>
      <c r="C129" s="255" t="s">
        <v>179</v>
      </c>
      <c r="D129" s="243" t="s">
        <v>133</v>
      </c>
      <c r="E129" s="244">
        <v>40.11</v>
      </c>
      <c r="F129" s="245"/>
      <c r="G129" s="246">
        <f>ROUND(E129*F129,2)</f>
        <v>0</v>
      </c>
      <c r="H129" s="229">
        <v>0</v>
      </c>
      <c r="I129" s="228">
        <f>ROUND(E129*H129,2)</f>
        <v>0</v>
      </c>
      <c r="J129" s="229">
        <v>95.7</v>
      </c>
      <c r="K129" s="228">
        <f>ROUND(E129*J129,2)</f>
        <v>3838.53</v>
      </c>
      <c r="L129" s="228">
        <v>15</v>
      </c>
      <c r="M129" s="228">
        <f>G129*(1+L129/100)</f>
        <v>0</v>
      </c>
      <c r="N129" s="228">
        <v>2.5999999999999998E-4</v>
      </c>
      <c r="O129" s="228">
        <f>ROUND(E129*N129,2)</f>
        <v>0.01</v>
      </c>
      <c r="P129" s="228">
        <v>0</v>
      </c>
      <c r="Q129" s="228">
        <f>ROUND(E129*P129,2)</f>
        <v>0</v>
      </c>
      <c r="R129" s="228"/>
      <c r="S129" s="228" t="s">
        <v>204</v>
      </c>
      <c r="T129" s="228" t="s">
        <v>135</v>
      </c>
      <c r="U129" s="228">
        <v>0.08</v>
      </c>
      <c r="V129" s="228">
        <f>ROUND(E129*U129,2)</f>
        <v>3.21</v>
      </c>
      <c r="W129" s="228"/>
      <c r="X129" s="228" t="s">
        <v>136</v>
      </c>
      <c r="Y129" s="209"/>
      <c r="Z129" s="209"/>
      <c r="AA129" s="209"/>
      <c r="AB129" s="209"/>
      <c r="AC129" s="209"/>
      <c r="AD129" s="209"/>
      <c r="AE129" s="209"/>
      <c r="AF129" s="209"/>
      <c r="AG129" s="209" t="s">
        <v>137</v>
      </c>
      <c r="AH129" s="209"/>
      <c r="AI129" s="209"/>
      <c r="AJ129" s="209"/>
      <c r="AK129" s="209"/>
      <c r="AL129" s="209"/>
      <c r="AM129" s="209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209"/>
      <c r="AY129" s="209"/>
      <c r="AZ129" s="209"/>
      <c r="BA129" s="209"/>
      <c r="BB129" s="209"/>
      <c r="BC129" s="209"/>
      <c r="BD129" s="209"/>
      <c r="BE129" s="209"/>
      <c r="BF129" s="209"/>
      <c r="BG129" s="209"/>
      <c r="BH129" s="209"/>
    </row>
    <row r="130" spans="1:60" outlineLevel="1" x14ac:dyDescent="0.25">
      <c r="A130" s="226"/>
      <c r="B130" s="227"/>
      <c r="C130" s="256" t="s">
        <v>624</v>
      </c>
      <c r="D130" s="230"/>
      <c r="E130" s="231">
        <v>4.33</v>
      </c>
      <c r="F130" s="228"/>
      <c r="G130" s="228"/>
      <c r="H130" s="228"/>
      <c r="I130" s="228"/>
      <c r="J130" s="228"/>
      <c r="K130" s="228"/>
      <c r="L130" s="228"/>
      <c r="M130" s="228"/>
      <c r="N130" s="228"/>
      <c r="O130" s="228"/>
      <c r="P130" s="228"/>
      <c r="Q130" s="228"/>
      <c r="R130" s="228"/>
      <c r="S130" s="228"/>
      <c r="T130" s="228"/>
      <c r="U130" s="228"/>
      <c r="V130" s="228"/>
      <c r="W130" s="228"/>
      <c r="X130" s="228"/>
      <c r="Y130" s="209"/>
      <c r="Z130" s="209"/>
      <c r="AA130" s="209"/>
      <c r="AB130" s="209"/>
      <c r="AC130" s="209"/>
      <c r="AD130" s="209"/>
      <c r="AE130" s="209"/>
      <c r="AF130" s="209"/>
      <c r="AG130" s="209" t="s">
        <v>139</v>
      </c>
      <c r="AH130" s="209">
        <v>0</v>
      </c>
      <c r="AI130" s="209"/>
      <c r="AJ130" s="209"/>
      <c r="AK130" s="209"/>
      <c r="AL130" s="209"/>
      <c r="AM130" s="209"/>
      <c r="AN130" s="209"/>
      <c r="AO130" s="209"/>
      <c r="AP130" s="209"/>
      <c r="AQ130" s="209"/>
      <c r="AR130" s="209"/>
      <c r="AS130" s="209"/>
      <c r="AT130" s="209"/>
      <c r="AU130" s="209"/>
      <c r="AV130" s="209"/>
      <c r="AW130" s="209"/>
      <c r="AX130" s="209"/>
      <c r="AY130" s="209"/>
      <c r="AZ130" s="209"/>
      <c r="BA130" s="209"/>
      <c r="BB130" s="209"/>
      <c r="BC130" s="209"/>
      <c r="BD130" s="209"/>
      <c r="BE130" s="209"/>
      <c r="BF130" s="209"/>
      <c r="BG130" s="209"/>
      <c r="BH130" s="209"/>
    </row>
    <row r="131" spans="1:60" outlineLevel="1" x14ac:dyDescent="0.25">
      <c r="A131" s="226"/>
      <c r="B131" s="227"/>
      <c r="C131" s="256" t="s">
        <v>625</v>
      </c>
      <c r="D131" s="230"/>
      <c r="E131" s="231">
        <v>21.15</v>
      </c>
      <c r="F131" s="228"/>
      <c r="G131" s="228"/>
      <c r="H131" s="228"/>
      <c r="I131" s="228"/>
      <c r="J131" s="228"/>
      <c r="K131" s="228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09"/>
      <c r="Z131" s="209"/>
      <c r="AA131" s="209"/>
      <c r="AB131" s="209"/>
      <c r="AC131" s="209"/>
      <c r="AD131" s="209"/>
      <c r="AE131" s="209"/>
      <c r="AF131" s="209"/>
      <c r="AG131" s="209" t="s">
        <v>139</v>
      </c>
      <c r="AH131" s="209">
        <v>0</v>
      </c>
      <c r="AI131" s="209"/>
      <c r="AJ131" s="209"/>
      <c r="AK131" s="209"/>
      <c r="AL131" s="209"/>
      <c r="AM131" s="209"/>
      <c r="AN131" s="209"/>
      <c r="AO131" s="209"/>
      <c r="AP131" s="209"/>
      <c r="AQ131" s="209"/>
      <c r="AR131" s="209"/>
      <c r="AS131" s="209"/>
      <c r="AT131" s="209"/>
      <c r="AU131" s="209"/>
      <c r="AV131" s="209"/>
      <c r="AW131" s="209"/>
      <c r="AX131" s="209"/>
      <c r="AY131" s="209"/>
      <c r="AZ131" s="209"/>
      <c r="BA131" s="209"/>
      <c r="BB131" s="209"/>
      <c r="BC131" s="209"/>
      <c r="BD131" s="209"/>
      <c r="BE131" s="209"/>
      <c r="BF131" s="209"/>
      <c r="BG131" s="209"/>
      <c r="BH131" s="209"/>
    </row>
    <row r="132" spans="1:60" outlineLevel="1" x14ac:dyDescent="0.25">
      <c r="A132" s="226"/>
      <c r="B132" s="227"/>
      <c r="C132" s="256" t="s">
        <v>627</v>
      </c>
      <c r="D132" s="230"/>
      <c r="E132" s="231">
        <v>11.58</v>
      </c>
      <c r="F132" s="228"/>
      <c r="G132" s="228"/>
      <c r="H132" s="228"/>
      <c r="I132" s="228"/>
      <c r="J132" s="228"/>
      <c r="K132" s="228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09"/>
      <c r="Z132" s="209"/>
      <c r="AA132" s="209"/>
      <c r="AB132" s="209"/>
      <c r="AC132" s="209"/>
      <c r="AD132" s="209"/>
      <c r="AE132" s="209"/>
      <c r="AF132" s="209"/>
      <c r="AG132" s="209" t="s">
        <v>139</v>
      </c>
      <c r="AH132" s="209">
        <v>0</v>
      </c>
      <c r="AI132" s="209"/>
      <c r="AJ132" s="209"/>
      <c r="AK132" s="209"/>
      <c r="AL132" s="209"/>
      <c r="AM132" s="209"/>
      <c r="AN132" s="209"/>
      <c r="AO132" s="209"/>
      <c r="AP132" s="209"/>
      <c r="AQ132" s="209"/>
      <c r="AR132" s="209"/>
      <c r="AS132" s="209"/>
      <c r="AT132" s="209"/>
      <c r="AU132" s="209"/>
      <c r="AV132" s="209"/>
      <c r="AW132" s="209"/>
      <c r="AX132" s="209"/>
      <c r="AY132" s="209"/>
      <c r="AZ132" s="209"/>
      <c r="BA132" s="209"/>
      <c r="BB132" s="209"/>
      <c r="BC132" s="209"/>
      <c r="BD132" s="209"/>
      <c r="BE132" s="209"/>
      <c r="BF132" s="209"/>
      <c r="BG132" s="209"/>
      <c r="BH132" s="209"/>
    </row>
    <row r="133" spans="1:60" outlineLevel="1" x14ac:dyDescent="0.25">
      <c r="A133" s="226"/>
      <c r="B133" s="227"/>
      <c r="C133" s="256" t="s">
        <v>628</v>
      </c>
      <c r="D133" s="230"/>
      <c r="E133" s="231">
        <v>1.99</v>
      </c>
      <c r="F133" s="228"/>
      <c r="G133" s="228"/>
      <c r="H133" s="228"/>
      <c r="I133" s="228"/>
      <c r="J133" s="228"/>
      <c r="K133" s="228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09"/>
      <c r="Z133" s="209"/>
      <c r="AA133" s="209"/>
      <c r="AB133" s="209"/>
      <c r="AC133" s="209"/>
      <c r="AD133" s="209"/>
      <c r="AE133" s="209"/>
      <c r="AF133" s="209"/>
      <c r="AG133" s="209" t="s">
        <v>139</v>
      </c>
      <c r="AH133" s="209">
        <v>0</v>
      </c>
      <c r="AI133" s="209"/>
      <c r="AJ133" s="209"/>
      <c r="AK133" s="209"/>
      <c r="AL133" s="209"/>
      <c r="AM133" s="209"/>
      <c r="AN133" s="209"/>
      <c r="AO133" s="209"/>
      <c r="AP133" s="209"/>
      <c r="AQ133" s="209"/>
      <c r="AR133" s="209"/>
      <c r="AS133" s="209"/>
      <c r="AT133" s="209"/>
      <c r="AU133" s="209"/>
      <c r="AV133" s="209"/>
      <c r="AW133" s="209"/>
      <c r="AX133" s="209"/>
      <c r="AY133" s="209"/>
      <c r="AZ133" s="209"/>
      <c r="BA133" s="209"/>
      <c r="BB133" s="209"/>
      <c r="BC133" s="209"/>
      <c r="BD133" s="209"/>
      <c r="BE133" s="209"/>
      <c r="BF133" s="209"/>
      <c r="BG133" s="209"/>
      <c r="BH133" s="209"/>
    </row>
    <row r="134" spans="1:60" outlineLevel="1" x14ac:dyDescent="0.25">
      <c r="A134" s="226"/>
      <c r="B134" s="227"/>
      <c r="C134" s="256" t="s">
        <v>629</v>
      </c>
      <c r="D134" s="230"/>
      <c r="E134" s="231">
        <v>1.06</v>
      </c>
      <c r="F134" s="228"/>
      <c r="G134" s="228"/>
      <c r="H134" s="228"/>
      <c r="I134" s="228"/>
      <c r="J134" s="228"/>
      <c r="K134" s="228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09"/>
      <c r="Z134" s="209"/>
      <c r="AA134" s="209"/>
      <c r="AB134" s="209"/>
      <c r="AC134" s="209"/>
      <c r="AD134" s="209"/>
      <c r="AE134" s="209"/>
      <c r="AF134" s="209"/>
      <c r="AG134" s="209" t="s">
        <v>139</v>
      </c>
      <c r="AH134" s="209">
        <v>0</v>
      </c>
      <c r="AI134" s="209"/>
      <c r="AJ134" s="209"/>
      <c r="AK134" s="209"/>
      <c r="AL134" s="209"/>
      <c r="AM134" s="209"/>
      <c r="AN134" s="209"/>
      <c r="AO134" s="209"/>
      <c r="AP134" s="209"/>
      <c r="AQ134" s="209"/>
      <c r="AR134" s="209"/>
      <c r="AS134" s="209"/>
      <c r="AT134" s="209"/>
      <c r="AU134" s="209"/>
      <c r="AV134" s="209"/>
      <c r="AW134" s="209"/>
      <c r="AX134" s="209"/>
      <c r="AY134" s="209"/>
      <c r="AZ134" s="209"/>
      <c r="BA134" s="209"/>
      <c r="BB134" s="209"/>
      <c r="BC134" s="209"/>
      <c r="BD134" s="209"/>
      <c r="BE134" s="209"/>
      <c r="BF134" s="209"/>
      <c r="BG134" s="209"/>
      <c r="BH134" s="209"/>
    </row>
    <row r="135" spans="1:60" x14ac:dyDescent="0.25">
      <c r="A135" s="235" t="s">
        <v>129</v>
      </c>
      <c r="B135" s="236" t="s">
        <v>55</v>
      </c>
      <c r="C135" s="254" t="s">
        <v>56</v>
      </c>
      <c r="D135" s="237"/>
      <c r="E135" s="238"/>
      <c r="F135" s="239"/>
      <c r="G135" s="240">
        <f>SUMIF(AG136:AG141,"&lt;&gt;NOR",G136:G141)</f>
        <v>0</v>
      </c>
      <c r="H135" s="234"/>
      <c r="I135" s="234">
        <f>SUM(I136:I141)</f>
        <v>8351.36</v>
      </c>
      <c r="J135" s="234"/>
      <c r="K135" s="234">
        <f>SUM(K136:K141)</f>
        <v>6910.4500000000007</v>
      </c>
      <c r="L135" s="234"/>
      <c r="M135" s="234">
        <f>SUM(M136:M141)</f>
        <v>0</v>
      </c>
      <c r="N135" s="234"/>
      <c r="O135" s="234">
        <f>SUM(O136:O141)</f>
        <v>0.19999999999999998</v>
      </c>
      <c r="P135" s="234"/>
      <c r="Q135" s="234">
        <f>SUM(Q136:Q141)</f>
        <v>0</v>
      </c>
      <c r="R135" s="234"/>
      <c r="S135" s="234"/>
      <c r="T135" s="234"/>
      <c r="U135" s="234"/>
      <c r="V135" s="234">
        <f>SUM(V136:V141)</f>
        <v>12.33</v>
      </c>
      <c r="W135" s="234"/>
      <c r="X135" s="234"/>
      <c r="AG135" t="s">
        <v>130</v>
      </c>
    </row>
    <row r="136" spans="1:60" ht="30.6" outlineLevel="1" x14ac:dyDescent="0.25">
      <c r="A136" s="247">
        <v>15</v>
      </c>
      <c r="B136" s="248" t="s">
        <v>205</v>
      </c>
      <c r="C136" s="257" t="s">
        <v>206</v>
      </c>
      <c r="D136" s="249" t="s">
        <v>207</v>
      </c>
      <c r="E136" s="250">
        <v>1</v>
      </c>
      <c r="F136" s="251"/>
      <c r="G136" s="252">
        <f>ROUND(E136*F136,2)</f>
        <v>0</v>
      </c>
      <c r="H136" s="229">
        <v>1226.4000000000001</v>
      </c>
      <c r="I136" s="228">
        <f>ROUND(E136*H136,2)</f>
        <v>1226.4000000000001</v>
      </c>
      <c r="J136" s="229">
        <v>1034.0999999999999</v>
      </c>
      <c r="K136" s="228">
        <f>ROUND(E136*J136,2)</f>
        <v>1034.0999999999999</v>
      </c>
      <c r="L136" s="228">
        <v>15</v>
      </c>
      <c r="M136" s="228">
        <f>G136*(1+L136/100)</f>
        <v>0</v>
      </c>
      <c r="N136" s="228">
        <v>2.9170000000000001E-2</v>
      </c>
      <c r="O136" s="228">
        <f>ROUND(E136*N136,2)</f>
        <v>0.03</v>
      </c>
      <c r="P136" s="228">
        <v>0</v>
      </c>
      <c r="Q136" s="228">
        <f>ROUND(E136*P136,2)</f>
        <v>0</v>
      </c>
      <c r="R136" s="228"/>
      <c r="S136" s="228" t="s">
        <v>134</v>
      </c>
      <c r="T136" s="228" t="s">
        <v>135</v>
      </c>
      <c r="U136" s="228">
        <v>1.86</v>
      </c>
      <c r="V136" s="228">
        <f>ROUND(E136*U136,2)</f>
        <v>1.86</v>
      </c>
      <c r="W136" s="228"/>
      <c r="X136" s="228" t="s">
        <v>136</v>
      </c>
      <c r="Y136" s="209"/>
      <c r="Z136" s="209"/>
      <c r="AA136" s="209"/>
      <c r="AB136" s="209"/>
      <c r="AC136" s="209"/>
      <c r="AD136" s="209"/>
      <c r="AE136" s="209"/>
      <c r="AF136" s="209"/>
      <c r="AG136" s="209" t="s">
        <v>137</v>
      </c>
      <c r="AH136" s="209"/>
      <c r="AI136" s="209"/>
      <c r="AJ136" s="209"/>
      <c r="AK136" s="209"/>
      <c r="AL136" s="209"/>
      <c r="AM136" s="209"/>
      <c r="AN136" s="209"/>
      <c r="AO136" s="209"/>
      <c r="AP136" s="209"/>
      <c r="AQ136" s="209"/>
      <c r="AR136" s="209"/>
      <c r="AS136" s="209"/>
      <c r="AT136" s="209"/>
      <c r="AU136" s="209"/>
      <c r="AV136" s="209"/>
      <c r="AW136" s="209"/>
      <c r="AX136" s="209"/>
      <c r="AY136" s="209"/>
      <c r="AZ136" s="209"/>
      <c r="BA136" s="209"/>
      <c r="BB136" s="209"/>
      <c r="BC136" s="209"/>
      <c r="BD136" s="209"/>
      <c r="BE136" s="209"/>
      <c r="BF136" s="209"/>
      <c r="BG136" s="209"/>
      <c r="BH136" s="209"/>
    </row>
    <row r="137" spans="1:60" ht="30.6" outlineLevel="1" x14ac:dyDescent="0.25">
      <c r="A137" s="247">
        <v>16</v>
      </c>
      <c r="B137" s="248" t="s">
        <v>205</v>
      </c>
      <c r="C137" s="257" t="s">
        <v>208</v>
      </c>
      <c r="D137" s="249" t="s">
        <v>207</v>
      </c>
      <c r="E137" s="250">
        <v>4</v>
      </c>
      <c r="F137" s="251"/>
      <c r="G137" s="252">
        <f>ROUND(E137*F137,2)</f>
        <v>0</v>
      </c>
      <c r="H137" s="229">
        <v>1167</v>
      </c>
      <c r="I137" s="228">
        <f>ROUND(E137*H137,2)</f>
        <v>4668</v>
      </c>
      <c r="J137" s="229">
        <v>1033</v>
      </c>
      <c r="K137" s="228">
        <f>ROUND(E137*J137,2)</f>
        <v>4132</v>
      </c>
      <c r="L137" s="228">
        <v>15</v>
      </c>
      <c r="M137" s="228">
        <f>G137*(1+L137/100)</f>
        <v>0</v>
      </c>
      <c r="N137" s="228">
        <v>2.937E-2</v>
      </c>
      <c r="O137" s="228">
        <f>ROUND(E137*N137,2)</f>
        <v>0.12</v>
      </c>
      <c r="P137" s="228">
        <v>0</v>
      </c>
      <c r="Q137" s="228">
        <f>ROUND(E137*P137,2)</f>
        <v>0</v>
      </c>
      <c r="R137" s="228"/>
      <c r="S137" s="228" t="s">
        <v>134</v>
      </c>
      <c r="T137" s="228" t="s">
        <v>135</v>
      </c>
      <c r="U137" s="228">
        <v>1.86</v>
      </c>
      <c r="V137" s="228">
        <f>ROUND(E137*U137,2)</f>
        <v>7.44</v>
      </c>
      <c r="W137" s="228"/>
      <c r="X137" s="228" t="s">
        <v>136</v>
      </c>
      <c r="Y137" s="209"/>
      <c r="Z137" s="209"/>
      <c r="AA137" s="209"/>
      <c r="AB137" s="209"/>
      <c r="AC137" s="209"/>
      <c r="AD137" s="209"/>
      <c r="AE137" s="209"/>
      <c r="AF137" s="209"/>
      <c r="AG137" s="209" t="s">
        <v>137</v>
      </c>
      <c r="AH137" s="209"/>
      <c r="AI137" s="209"/>
      <c r="AJ137" s="209"/>
      <c r="AK137" s="209"/>
      <c r="AL137" s="209"/>
      <c r="AM137" s="209"/>
      <c r="AN137" s="209"/>
      <c r="AO137" s="209"/>
      <c r="AP137" s="209"/>
      <c r="AQ137" s="209"/>
      <c r="AR137" s="209"/>
      <c r="AS137" s="209"/>
      <c r="AT137" s="209"/>
      <c r="AU137" s="209"/>
      <c r="AV137" s="209"/>
      <c r="AW137" s="209"/>
      <c r="AX137" s="209"/>
      <c r="AY137" s="209"/>
      <c r="AZ137" s="209"/>
      <c r="BA137" s="209"/>
      <c r="BB137" s="209"/>
      <c r="BC137" s="209"/>
      <c r="BD137" s="209"/>
      <c r="BE137" s="209"/>
      <c r="BF137" s="209"/>
      <c r="BG137" s="209"/>
      <c r="BH137" s="209"/>
    </row>
    <row r="138" spans="1:60" ht="30.6" outlineLevel="1" x14ac:dyDescent="0.25">
      <c r="A138" s="247">
        <v>17</v>
      </c>
      <c r="B138" s="248" t="s">
        <v>205</v>
      </c>
      <c r="C138" s="257" t="s">
        <v>209</v>
      </c>
      <c r="D138" s="249" t="s">
        <v>207</v>
      </c>
      <c r="E138" s="250">
        <v>1</v>
      </c>
      <c r="F138" s="251"/>
      <c r="G138" s="252">
        <f>ROUND(E138*F138,2)</f>
        <v>0</v>
      </c>
      <c r="H138" s="229">
        <v>1337.54</v>
      </c>
      <c r="I138" s="228">
        <f>ROUND(E138*H138,2)</f>
        <v>1337.54</v>
      </c>
      <c r="J138" s="229">
        <v>1067.46</v>
      </c>
      <c r="K138" s="228">
        <f>ROUND(E138*J138,2)</f>
        <v>1067.46</v>
      </c>
      <c r="L138" s="228">
        <v>15</v>
      </c>
      <c r="M138" s="228">
        <f>G138*(1+L138/100)</f>
        <v>0</v>
      </c>
      <c r="N138" s="228">
        <v>2.9770000000000001E-2</v>
      </c>
      <c r="O138" s="228">
        <f>ROUND(E138*N138,2)</f>
        <v>0.03</v>
      </c>
      <c r="P138" s="228">
        <v>0</v>
      </c>
      <c r="Q138" s="228">
        <f>ROUND(E138*P138,2)</f>
        <v>0</v>
      </c>
      <c r="R138" s="228"/>
      <c r="S138" s="228" t="s">
        <v>134</v>
      </c>
      <c r="T138" s="228" t="s">
        <v>135</v>
      </c>
      <c r="U138" s="228">
        <v>1.86</v>
      </c>
      <c r="V138" s="228">
        <f>ROUND(E138*U138,2)</f>
        <v>1.86</v>
      </c>
      <c r="W138" s="228"/>
      <c r="X138" s="228" t="s">
        <v>136</v>
      </c>
      <c r="Y138" s="209"/>
      <c r="Z138" s="209"/>
      <c r="AA138" s="209"/>
      <c r="AB138" s="209"/>
      <c r="AC138" s="209"/>
      <c r="AD138" s="209"/>
      <c r="AE138" s="209"/>
      <c r="AF138" s="209"/>
      <c r="AG138" s="209" t="s">
        <v>137</v>
      </c>
      <c r="AH138" s="209"/>
      <c r="AI138" s="209"/>
      <c r="AJ138" s="209"/>
      <c r="AK138" s="209"/>
      <c r="AL138" s="209"/>
      <c r="AM138" s="209"/>
      <c r="AN138" s="209"/>
      <c r="AO138" s="209"/>
      <c r="AP138" s="209"/>
      <c r="AQ138" s="209"/>
      <c r="AR138" s="209"/>
      <c r="AS138" s="209"/>
      <c r="AT138" s="209"/>
      <c r="AU138" s="209"/>
      <c r="AV138" s="209"/>
      <c r="AW138" s="209"/>
      <c r="AX138" s="209"/>
      <c r="AY138" s="209"/>
      <c r="AZ138" s="209"/>
      <c r="BA138" s="209"/>
      <c r="BB138" s="209"/>
      <c r="BC138" s="209"/>
      <c r="BD138" s="209"/>
      <c r="BE138" s="209"/>
      <c r="BF138" s="209"/>
      <c r="BG138" s="209"/>
      <c r="BH138" s="209"/>
    </row>
    <row r="139" spans="1:60" ht="20.399999999999999" outlineLevel="1" x14ac:dyDescent="0.25">
      <c r="A139" s="241">
        <v>18</v>
      </c>
      <c r="B139" s="242" t="s">
        <v>210</v>
      </c>
      <c r="C139" s="255" t="s">
        <v>211</v>
      </c>
      <c r="D139" s="243" t="s">
        <v>212</v>
      </c>
      <c r="E139" s="244">
        <v>2.75</v>
      </c>
      <c r="F139" s="245"/>
      <c r="G139" s="246">
        <f>ROUND(E139*F139,2)</f>
        <v>0</v>
      </c>
      <c r="H139" s="229">
        <v>407.06</v>
      </c>
      <c r="I139" s="228">
        <f>ROUND(E139*H139,2)</f>
        <v>1119.42</v>
      </c>
      <c r="J139" s="229">
        <v>246.14</v>
      </c>
      <c r="K139" s="228">
        <f>ROUND(E139*J139,2)</f>
        <v>676.89</v>
      </c>
      <c r="L139" s="228">
        <v>15</v>
      </c>
      <c r="M139" s="228">
        <f>G139*(1+L139/100)</f>
        <v>0</v>
      </c>
      <c r="N139" s="228">
        <v>8.7600000000000004E-3</v>
      </c>
      <c r="O139" s="228">
        <f>ROUND(E139*N139,2)</f>
        <v>0.02</v>
      </c>
      <c r="P139" s="228">
        <v>0</v>
      </c>
      <c r="Q139" s="228">
        <f>ROUND(E139*P139,2)</f>
        <v>0</v>
      </c>
      <c r="R139" s="228"/>
      <c r="S139" s="228" t="s">
        <v>134</v>
      </c>
      <c r="T139" s="228" t="s">
        <v>135</v>
      </c>
      <c r="U139" s="228">
        <v>0.42499999999999999</v>
      </c>
      <c r="V139" s="228">
        <f>ROUND(E139*U139,2)</f>
        <v>1.17</v>
      </c>
      <c r="W139" s="228"/>
      <c r="X139" s="228" t="s">
        <v>136</v>
      </c>
      <c r="Y139" s="209"/>
      <c r="Z139" s="209"/>
      <c r="AA139" s="209"/>
      <c r="AB139" s="209"/>
      <c r="AC139" s="209"/>
      <c r="AD139" s="209"/>
      <c r="AE139" s="209"/>
      <c r="AF139" s="209"/>
      <c r="AG139" s="209" t="s">
        <v>137</v>
      </c>
      <c r="AH139" s="209"/>
      <c r="AI139" s="209"/>
      <c r="AJ139" s="209"/>
      <c r="AK139" s="209"/>
      <c r="AL139" s="209"/>
      <c r="AM139" s="209"/>
      <c r="AN139" s="209"/>
      <c r="AO139" s="209"/>
      <c r="AP139" s="209"/>
      <c r="AQ139" s="209"/>
      <c r="AR139" s="209"/>
      <c r="AS139" s="209"/>
      <c r="AT139" s="209"/>
      <c r="AU139" s="209"/>
      <c r="AV139" s="209"/>
      <c r="AW139" s="209"/>
      <c r="AX139" s="209"/>
      <c r="AY139" s="209"/>
      <c r="AZ139" s="209"/>
      <c r="BA139" s="209"/>
      <c r="BB139" s="209"/>
      <c r="BC139" s="209"/>
      <c r="BD139" s="209"/>
      <c r="BE139" s="209"/>
      <c r="BF139" s="209"/>
      <c r="BG139" s="209"/>
      <c r="BH139" s="209"/>
    </row>
    <row r="140" spans="1:60" outlineLevel="1" x14ac:dyDescent="0.25">
      <c r="A140" s="226"/>
      <c r="B140" s="227"/>
      <c r="C140" s="256" t="s">
        <v>639</v>
      </c>
      <c r="D140" s="230"/>
      <c r="E140" s="231">
        <v>0.55000000000000004</v>
      </c>
      <c r="F140" s="228"/>
      <c r="G140" s="228"/>
      <c r="H140" s="228"/>
      <c r="I140" s="228"/>
      <c r="J140" s="228"/>
      <c r="K140" s="228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09"/>
      <c r="Z140" s="209"/>
      <c r="AA140" s="209"/>
      <c r="AB140" s="209"/>
      <c r="AC140" s="209"/>
      <c r="AD140" s="209"/>
      <c r="AE140" s="209"/>
      <c r="AF140" s="209"/>
      <c r="AG140" s="209" t="s">
        <v>139</v>
      </c>
      <c r="AH140" s="209">
        <v>0</v>
      </c>
      <c r="AI140" s="209"/>
      <c r="AJ140" s="209"/>
      <c r="AK140" s="209"/>
      <c r="AL140" s="209"/>
      <c r="AM140" s="209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09"/>
      <c r="BD140" s="209"/>
      <c r="BE140" s="209"/>
      <c r="BF140" s="209"/>
      <c r="BG140" s="209"/>
      <c r="BH140" s="209"/>
    </row>
    <row r="141" spans="1:60" outlineLevel="1" x14ac:dyDescent="0.25">
      <c r="A141" s="226"/>
      <c r="B141" s="227"/>
      <c r="C141" s="256" t="s">
        <v>640</v>
      </c>
      <c r="D141" s="230"/>
      <c r="E141" s="231">
        <v>2.2000000000000002</v>
      </c>
      <c r="F141" s="228"/>
      <c r="G141" s="228"/>
      <c r="H141" s="228"/>
      <c r="I141" s="228"/>
      <c r="J141" s="228"/>
      <c r="K141" s="228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09"/>
      <c r="Z141" s="209"/>
      <c r="AA141" s="209"/>
      <c r="AB141" s="209"/>
      <c r="AC141" s="209"/>
      <c r="AD141" s="209"/>
      <c r="AE141" s="209"/>
      <c r="AF141" s="209"/>
      <c r="AG141" s="209" t="s">
        <v>139</v>
      </c>
      <c r="AH141" s="209">
        <v>0</v>
      </c>
      <c r="AI141" s="209"/>
      <c r="AJ141" s="209"/>
      <c r="AK141" s="209"/>
      <c r="AL141" s="209"/>
      <c r="AM141" s="209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09"/>
      <c r="BD141" s="209"/>
      <c r="BE141" s="209"/>
      <c r="BF141" s="209"/>
      <c r="BG141" s="209"/>
      <c r="BH141" s="209"/>
    </row>
    <row r="142" spans="1:60" x14ac:dyDescent="0.25">
      <c r="A142" s="235" t="s">
        <v>129</v>
      </c>
      <c r="B142" s="236" t="s">
        <v>57</v>
      </c>
      <c r="C142" s="254" t="s">
        <v>58</v>
      </c>
      <c r="D142" s="237"/>
      <c r="E142" s="238"/>
      <c r="F142" s="239"/>
      <c r="G142" s="240">
        <f>SUMIF(AG143:AG149,"&lt;&gt;NOR",G143:G149)</f>
        <v>0</v>
      </c>
      <c r="H142" s="234"/>
      <c r="I142" s="234">
        <f>SUM(I143:I149)</f>
        <v>1686.82</v>
      </c>
      <c r="J142" s="234"/>
      <c r="K142" s="234">
        <f>SUM(K143:K149)</f>
        <v>3307.63</v>
      </c>
      <c r="L142" s="234"/>
      <c r="M142" s="234">
        <f>SUM(M143:M149)</f>
        <v>0</v>
      </c>
      <c r="N142" s="234"/>
      <c r="O142" s="234">
        <f>SUM(O143:O149)</f>
        <v>0.05</v>
      </c>
      <c r="P142" s="234"/>
      <c r="Q142" s="234">
        <f>SUM(Q143:Q149)</f>
        <v>0</v>
      </c>
      <c r="R142" s="234"/>
      <c r="S142" s="234"/>
      <c r="T142" s="234"/>
      <c r="U142" s="234"/>
      <c r="V142" s="234">
        <f>SUM(V143:V149)</f>
        <v>7.69</v>
      </c>
      <c r="W142" s="234"/>
      <c r="X142" s="234"/>
      <c r="AG142" t="s">
        <v>130</v>
      </c>
    </row>
    <row r="143" spans="1:60" outlineLevel="1" x14ac:dyDescent="0.25">
      <c r="A143" s="241">
        <v>19</v>
      </c>
      <c r="B143" s="242" t="s">
        <v>215</v>
      </c>
      <c r="C143" s="255" t="s">
        <v>216</v>
      </c>
      <c r="D143" s="243" t="s">
        <v>133</v>
      </c>
      <c r="E143" s="244">
        <v>43.43</v>
      </c>
      <c r="F143" s="245"/>
      <c r="G143" s="246">
        <f>ROUND(E143*F143,2)</f>
        <v>0</v>
      </c>
      <c r="H143" s="229">
        <v>38.840000000000003</v>
      </c>
      <c r="I143" s="228">
        <f>ROUND(E143*H143,2)</f>
        <v>1686.82</v>
      </c>
      <c r="J143" s="229">
        <v>76.16</v>
      </c>
      <c r="K143" s="228">
        <f>ROUND(E143*J143,2)</f>
        <v>3307.63</v>
      </c>
      <c r="L143" s="228">
        <v>15</v>
      </c>
      <c r="M143" s="228">
        <f>G143*(1+L143/100)</f>
        <v>0</v>
      </c>
      <c r="N143" s="228">
        <v>1.2099999999999999E-3</v>
      </c>
      <c r="O143" s="228">
        <f>ROUND(E143*N143,2)</f>
        <v>0.05</v>
      </c>
      <c r="P143" s="228">
        <v>0</v>
      </c>
      <c r="Q143" s="228">
        <f>ROUND(E143*P143,2)</f>
        <v>0</v>
      </c>
      <c r="R143" s="228"/>
      <c r="S143" s="228" t="s">
        <v>134</v>
      </c>
      <c r="T143" s="228" t="s">
        <v>134</v>
      </c>
      <c r="U143" s="228">
        <v>0.17699999999999999</v>
      </c>
      <c r="V143" s="228">
        <f>ROUND(E143*U143,2)</f>
        <v>7.69</v>
      </c>
      <c r="W143" s="228"/>
      <c r="X143" s="228" t="s">
        <v>136</v>
      </c>
      <c r="Y143" s="209"/>
      <c r="Z143" s="209"/>
      <c r="AA143" s="209"/>
      <c r="AB143" s="209"/>
      <c r="AC143" s="209"/>
      <c r="AD143" s="209"/>
      <c r="AE143" s="209"/>
      <c r="AF143" s="209"/>
      <c r="AG143" s="209" t="s">
        <v>137</v>
      </c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</row>
    <row r="144" spans="1:60" outlineLevel="1" x14ac:dyDescent="0.25">
      <c r="A144" s="226"/>
      <c r="B144" s="227"/>
      <c r="C144" s="256" t="s">
        <v>624</v>
      </c>
      <c r="D144" s="230"/>
      <c r="E144" s="231">
        <v>4.33</v>
      </c>
      <c r="F144" s="228"/>
      <c r="G144" s="228"/>
      <c r="H144" s="228"/>
      <c r="I144" s="228"/>
      <c r="J144" s="228"/>
      <c r="K144" s="228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09"/>
      <c r="Z144" s="209"/>
      <c r="AA144" s="209"/>
      <c r="AB144" s="209"/>
      <c r="AC144" s="209"/>
      <c r="AD144" s="209"/>
      <c r="AE144" s="209"/>
      <c r="AF144" s="209"/>
      <c r="AG144" s="209" t="s">
        <v>139</v>
      </c>
      <c r="AH144" s="209">
        <v>0</v>
      </c>
      <c r="AI144" s="209"/>
      <c r="AJ144" s="209"/>
      <c r="AK144" s="209"/>
      <c r="AL144" s="209"/>
      <c r="AM144" s="209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09"/>
      <c r="BD144" s="209"/>
      <c r="BE144" s="209"/>
      <c r="BF144" s="209"/>
      <c r="BG144" s="209"/>
      <c r="BH144" s="209"/>
    </row>
    <row r="145" spans="1:60" outlineLevel="1" x14ac:dyDescent="0.25">
      <c r="A145" s="226"/>
      <c r="B145" s="227"/>
      <c r="C145" s="256" t="s">
        <v>625</v>
      </c>
      <c r="D145" s="230"/>
      <c r="E145" s="231">
        <v>21.15</v>
      </c>
      <c r="F145" s="228"/>
      <c r="G145" s="228"/>
      <c r="H145" s="228"/>
      <c r="I145" s="228"/>
      <c r="J145" s="228"/>
      <c r="K145" s="228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09"/>
      <c r="Z145" s="209"/>
      <c r="AA145" s="209"/>
      <c r="AB145" s="209"/>
      <c r="AC145" s="209"/>
      <c r="AD145" s="209"/>
      <c r="AE145" s="209"/>
      <c r="AF145" s="209"/>
      <c r="AG145" s="209" t="s">
        <v>139</v>
      </c>
      <c r="AH145" s="209">
        <v>0</v>
      </c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</row>
    <row r="146" spans="1:60" outlineLevel="1" x14ac:dyDescent="0.25">
      <c r="A146" s="226"/>
      <c r="B146" s="227"/>
      <c r="C146" s="256" t="s">
        <v>626</v>
      </c>
      <c r="D146" s="230"/>
      <c r="E146" s="231">
        <v>3.32</v>
      </c>
      <c r="F146" s="228"/>
      <c r="G146" s="228"/>
      <c r="H146" s="228"/>
      <c r="I146" s="228"/>
      <c r="J146" s="228"/>
      <c r="K146" s="228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09"/>
      <c r="Z146" s="209"/>
      <c r="AA146" s="209"/>
      <c r="AB146" s="209"/>
      <c r="AC146" s="209"/>
      <c r="AD146" s="209"/>
      <c r="AE146" s="209"/>
      <c r="AF146" s="209"/>
      <c r="AG146" s="209" t="s">
        <v>139</v>
      </c>
      <c r="AH146" s="209">
        <v>0</v>
      </c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09"/>
      <c r="BD146" s="209"/>
      <c r="BE146" s="209"/>
      <c r="BF146" s="209"/>
      <c r="BG146" s="209"/>
      <c r="BH146" s="209"/>
    </row>
    <row r="147" spans="1:60" outlineLevel="1" x14ac:dyDescent="0.25">
      <c r="A147" s="226"/>
      <c r="B147" s="227"/>
      <c r="C147" s="256" t="s">
        <v>627</v>
      </c>
      <c r="D147" s="230"/>
      <c r="E147" s="231">
        <v>11.58</v>
      </c>
      <c r="F147" s="228"/>
      <c r="G147" s="228"/>
      <c r="H147" s="228"/>
      <c r="I147" s="228"/>
      <c r="J147" s="228"/>
      <c r="K147" s="228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09"/>
      <c r="Z147" s="209"/>
      <c r="AA147" s="209"/>
      <c r="AB147" s="209"/>
      <c r="AC147" s="209"/>
      <c r="AD147" s="209"/>
      <c r="AE147" s="209"/>
      <c r="AF147" s="209"/>
      <c r="AG147" s="209" t="s">
        <v>139</v>
      </c>
      <c r="AH147" s="209">
        <v>0</v>
      </c>
      <c r="AI147" s="209"/>
      <c r="AJ147" s="209"/>
      <c r="AK147" s="209"/>
      <c r="AL147" s="209"/>
      <c r="AM147" s="209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09"/>
      <c r="BD147" s="209"/>
      <c r="BE147" s="209"/>
      <c r="BF147" s="209"/>
      <c r="BG147" s="209"/>
      <c r="BH147" s="209"/>
    </row>
    <row r="148" spans="1:60" outlineLevel="1" x14ac:dyDescent="0.25">
      <c r="A148" s="226"/>
      <c r="B148" s="227"/>
      <c r="C148" s="256" t="s">
        <v>628</v>
      </c>
      <c r="D148" s="230"/>
      <c r="E148" s="231">
        <v>1.99</v>
      </c>
      <c r="F148" s="228"/>
      <c r="G148" s="228"/>
      <c r="H148" s="228"/>
      <c r="I148" s="228"/>
      <c r="J148" s="228"/>
      <c r="K148" s="228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09"/>
      <c r="Z148" s="209"/>
      <c r="AA148" s="209"/>
      <c r="AB148" s="209"/>
      <c r="AC148" s="209"/>
      <c r="AD148" s="209"/>
      <c r="AE148" s="209"/>
      <c r="AF148" s="209"/>
      <c r="AG148" s="209" t="s">
        <v>139</v>
      </c>
      <c r="AH148" s="209">
        <v>0</v>
      </c>
      <c r="AI148" s="209"/>
      <c r="AJ148" s="209"/>
      <c r="AK148" s="209"/>
      <c r="AL148" s="209"/>
      <c r="AM148" s="209"/>
      <c r="AN148" s="209"/>
      <c r="AO148" s="209"/>
      <c r="AP148" s="209"/>
      <c r="AQ148" s="209"/>
      <c r="AR148" s="209"/>
      <c r="AS148" s="209"/>
      <c r="AT148" s="209"/>
      <c r="AU148" s="209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09"/>
      <c r="BF148" s="209"/>
      <c r="BG148" s="209"/>
      <c r="BH148" s="209"/>
    </row>
    <row r="149" spans="1:60" outlineLevel="1" x14ac:dyDescent="0.25">
      <c r="A149" s="226"/>
      <c r="B149" s="227"/>
      <c r="C149" s="256" t="s">
        <v>629</v>
      </c>
      <c r="D149" s="230"/>
      <c r="E149" s="231">
        <v>1.06</v>
      </c>
      <c r="F149" s="228"/>
      <c r="G149" s="228"/>
      <c r="H149" s="228"/>
      <c r="I149" s="228"/>
      <c r="J149" s="228"/>
      <c r="K149" s="228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09"/>
      <c r="Z149" s="209"/>
      <c r="AA149" s="209"/>
      <c r="AB149" s="209"/>
      <c r="AC149" s="209"/>
      <c r="AD149" s="209"/>
      <c r="AE149" s="209"/>
      <c r="AF149" s="209"/>
      <c r="AG149" s="209" t="s">
        <v>139</v>
      </c>
      <c r="AH149" s="209">
        <v>0</v>
      </c>
      <c r="AI149" s="209"/>
      <c r="AJ149" s="209"/>
      <c r="AK149" s="209"/>
      <c r="AL149" s="209"/>
      <c r="AM149" s="209"/>
      <c r="AN149" s="209"/>
      <c r="AO149" s="209"/>
      <c r="AP149" s="209"/>
      <c r="AQ149" s="209"/>
      <c r="AR149" s="209"/>
      <c r="AS149" s="209"/>
      <c r="AT149" s="209"/>
      <c r="AU149" s="209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09"/>
      <c r="BF149" s="209"/>
      <c r="BG149" s="209"/>
      <c r="BH149" s="209"/>
    </row>
    <row r="150" spans="1:60" ht="26.4" x14ac:dyDescent="0.25">
      <c r="A150" s="235" t="s">
        <v>129</v>
      </c>
      <c r="B150" s="236" t="s">
        <v>59</v>
      </c>
      <c r="C150" s="254" t="s">
        <v>60</v>
      </c>
      <c r="D150" s="237"/>
      <c r="E150" s="238"/>
      <c r="F150" s="239"/>
      <c r="G150" s="240">
        <f>SUMIF(AG151:AG165,"&lt;&gt;NOR",G151:G165)</f>
        <v>0</v>
      </c>
      <c r="H150" s="234"/>
      <c r="I150" s="234">
        <f>SUM(I151:I165)</f>
        <v>122.91999999999999</v>
      </c>
      <c r="J150" s="234"/>
      <c r="K150" s="234">
        <f>SUM(K151:K165)</f>
        <v>9621.9800000000014</v>
      </c>
      <c r="L150" s="234"/>
      <c r="M150" s="234">
        <f>SUM(M151:M165)</f>
        <v>0</v>
      </c>
      <c r="N150" s="234"/>
      <c r="O150" s="234">
        <f>SUM(O151:O165)</f>
        <v>0</v>
      </c>
      <c r="P150" s="234"/>
      <c r="Q150" s="234">
        <f>SUM(Q151:Q165)</f>
        <v>0</v>
      </c>
      <c r="R150" s="234"/>
      <c r="S150" s="234"/>
      <c r="T150" s="234"/>
      <c r="U150" s="234"/>
      <c r="V150" s="234">
        <f>SUM(V151:V165)</f>
        <v>15.070000000000002</v>
      </c>
      <c r="W150" s="234"/>
      <c r="X150" s="234"/>
      <c r="AG150" t="s">
        <v>130</v>
      </c>
    </row>
    <row r="151" spans="1:60" outlineLevel="1" x14ac:dyDescent="0.25">
      <c r="A151" s="241">
        <v>20</v>
      </c>
      <c r="B151" s="242" t="s">
        <v>217</v>
      </c>
      <c r="C151" s="255" t="s">
        <v>218</v>
      </c>
      <c r="D151" s="243" t="s">
        <v>133</v>
      </c>
      <c r="E151" s="244">
        <v>43.43</v>
      </c>
      <c r="F151" s="245"/>
      <c r="G151" s="246">
        <f>ROUND(E151*F151,2)</f>
        <v>0</v>
      </c>
      <c r="H151" s="229">
        <v>1.55</v>
      </c>
      <c r="I151" s="228">
        <f>ROUND(E151*H151,2)</f>
        <v>67.319999999999993</v>
      </c>
      <c r="J151" s="229">
        <v>141.15</v>
      </c>
      <c r="K151" s="228">
        <f>ROUND(E151*J151,2)</f>
        <v>6130.14</v>
      </c>
      <c r="L151" s="228">
        <v>15</v>
      </c>
      <c r="M151" s="228">
        <f>G151*(1+L151/100)</f>
        <v>0</v>
      </c>
      <c r="N151" s="228">
        <v>4.0000000000000003E-5</v>
      </c>
      <c r="O151" s="228">
        <f>ROUND(E151*N151,2)</f>
        <v>0</v>
      </c>
      <c r="P151" s="228">
        <v>0</v>
      </c>
      <c r="Q151" s="228">
        <f>ROUND(E151*P151,2)</f>
        <v>0</v>
      </c>
      <c r="R151" s="228"/>
      <c r="S151" s="228" t="s">
        <v>134</v>
      </c>
      <c r="T151" s="228" t="s">
        <v>135</v>
      </c>
      <c r="U151" s="228">
        <v>0.308</v>
      </c>
      <c r="V151" s="228">
        <f>ROUND(E151*U151,2)</f>
        <v>13.38</v>
      </c>
      <c r="W151" s="228"/>
      <c r="X151" s="228" t="s">
        <v>136</v>
      </c>
      <c r="Y151" s="209"/>
      <c r="Z151" s="209"/>
      <c r="AA151" s="209"/>
      <c r="AB151" s="209"/>
      <c r="AC151" s="209"/>
      <c r="AD151" s="209"/>
      <c r="AE151" s="209"/>
      <c r="AF151" s="209"/>
      <c r="AG151" s="209" t="s">
        <v>137</v>
      </c>
      <c r="AH151" s="209"/>
      <c r="AI151" s="209"/>
      <c r="AJ151" s="209"/>
      <c r="AK151" s="209"/>
      <c r="AL151" s="209"/>
      <c r="AM151" s="209"/>
      <c r="AN151" s="209"/>
      <c r="AO151" s="209"/>
      <c r="AP151" s="209"/>
      <c r="AQ151" s="209"/>
      <c r="AR151" s="209"/>
      <c r="AS151" s="209"/>
      <c r="AT151" s="209"/>
      <c r="AU151" s="209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09"/>
      <c r="BF151" s="209"/>
      <c r="BG151" s="209"/>
      <c r="BH151" s="209"/>
    </row>
    <row r="152" spans="1:60" outlineLevel="1" x14ac:dyDescent="0.25">
      <c r="A152" s="226"/>
      <c r="B152" s="227"/>
      <c r="C152" s="256" t="s">
        <v>624</v>
      </c>
      <c r="D152" s="230"/>
      <c r="E152" s="231">
        <v>4.33</v>
      </c>
      <c r="F152" s="228"/>
      <c r="G152" s="228"/>
      <c r="H152" s="228"/>
      <c r="I152" s="228"/>
      <c r="J152" s="228"/>
      <c r="K152" s="228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09"/>
      <c r="Z152" s="209"/>
      <c r="AA152" s="209"/>
      <c r="AB152" s="209"/>
      <c r="AC152" s="209"/>
      <c r="AD152" s="209"/>
      <c r="AE152" s="209"/>
      <c r="AF152" s="209"/>
      <c r="AG152" s="209" t="s">
        <v>139</v>
      </c>
      <c r="AH152" s="209">
        <v>0</v>
      </c>
      <c r="AI152" s="209"/>
      <c r="AJ152" s="209"/>
      <c r="AK152" s="209"/>
      <c r="AL152" s="209"/>
      <c r="AM152" s="209"/>
      <c r="AN152" s="209"/>
      <c r="AO152" s="209"/>
      <c r="AP152" s="209"/>
      <c r="AQ152" s="209"/>
      <c r="AR152" s="209"/>
      <c r="AS152" s="209"/>
      <c r="AT152" s="209"/>
      <c r="AU152" s="209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09"/>
      <c r="BF152" s="209"/>
      <c r="BG152" s="209"/>
      <c r="BH152" s="209"/>
    </row>
    <row r="153" spans="1:60" outlineLevel="1" x14ac:dyDescent="0.25">
      <c r="A153" s="226"/>
      <c r="B153" s="227"/>
      <c r="C153" s="256" t="s">
        <v>625</v>
      </c>
      <c r="D153" s="230"/>
      <c r="E153" s="231">
        <v>21.15</v>
      </c>
      <c r="F153" s="228"/>
      <c r="G153" s="228"/>
      <c r="H153" s="228"/>
      <c r="I153" s="228"/>
      <c r="J153" s="228"/>
      <c r="K153" s="228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09"/>
      <c r="Z153" s="209"/>
      <c r="AA153" s="209"/>
      <c r="AB153" s="209"/>
      <c r="AC153" s="209"/>
      <c r="AD153" s="209"/>
      <c r="AE153" s="209"/>
      <c r="AF153" s="209"/>
      <c r="AG153" s="209" t="s">
        <v>139</v>
      </c>
      <c r="AH153" s="209">
        <v>0</v>
      </c>
      <c r="AI153" s="209"/>
      <c r="AJ153" s="209"/>
      <c r="AK153" s="209"/>
      <c r="AL153" s="209"/>
      <c r="AM153" s="209"/>
      <c r="AN153" s="209"/>
      <c r="AO153" s="209"/>
      <c r="AP153" s="209"/>
      <c r="AQ153" s="209"/>
      <c r="AR153" s="209"/>
      <c r="AS153" s="209"/>
      <c r="AT153" s="209"/>
      <c r="AU153" s="209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09"/>
      <c r="BF153" s="209"/>
      <c r="BG153" s="209"/>
      <c r="BH153" s="209"/>
    </row>
    <row r="154" spans="1:60" outlineLevel="1" x14ac:dyDescent="0.25">
      <c r="A154" s="226"/>
      <c r="B154" s="227"/>
      <c r="C154" s="256" t="s">
        <v>626</v>
      </c>
      <c r="D154" s="230"/>
      <c r="E154" s="231">
        <v>3.32</v>
      </c>
      <c r="F154" s="228"/>
      <c r="G154" s="228"/>
      <c r="H154" s="228"/>
      <c r="I154" s="228"/>
      <c r="J154" s="228"/>
      <c r="K154" s="228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09"/>
      <c r="Z154" s="209"/>
      <c r="AA154" s="209"/>
      <c r="AB154" s="209"/>
      <c r="AC154" s="209"/>
      <c r="AD154" s="209"/>
      <c r="AE154" s="209"/>
      <c r="AF154" s="209"/>
      <c r="AG154" s="209" t="s">
        <v>139</v>
      </c>
      <c r="AH154" s="209">
        <v>0</v>
      </c>
      <c r="AI154" s="209"/>
      <c r="AJ154" s="209"/>
      <c r="AK154" s="209"/>
      <c r="AL154" s="209"/>
      <c r="AM154" s="209"/>
      <c r="AN154" s="209"/>
      <c r="AO154" s="209"/>
      <c r="AP154" s="209"/>
      <c r="AQ154" s="209"/>
      <c r="AR154" s="209"/>
      <c r="AS154" s="209"/>
      <c r="AT154" s="209"/>
      <c r="AU154" s="209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09"/>
      <c r="BF154" s="209"/>
      <c r="BG154" s="209"/>
      <c r="BH154" s="209"/>
    </row>
    <row r="155" spans="1:60" outlineLevel="1" x14ac:dyDescent="0.25">
      <c r="A155" s="226"/>
      <c r="B155" s="227"/>
      <c r="C155" s="256" t="s">
        <v>627</v>
      </c>
      <c r="D155" s="230"/>
      <c r="E155" s="231">
        <v>11.58</v>
      </c>
      <c r="F155" s="228"/>
      <c r="G155" s="228"/>
      <c r="H155" s="228"/>
      <c r="I155" s="228"/>
      <c r="J155" s="228"/>
      <c r="K155" s="228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09"/>
      <c r="Z155" s="209"/>
      <c r="AA155" s="209"/>
      <c r="AB155" s="209"/>
      <c r="AC155" s="209"/>
      <c r="AD155" s="209"/>
      <c r="AE155" s="209"/>
      <c r="AF155" s="209"/>
      <c r="AG155" s="209" t="s">
        <v>139</v>
      </c>
      <c r="AH155" s="209">
        <v>0</v>
      </c>
      <c r="AI155" s="209"/>
      <c r="AJ155" s="209"/>
      <c r="AK155" s="209"/>
      <c r="AL155" s="209"/>
      <c r="AM155" s="209"/>
      <c r="AN155" s="209"/>
      <c r="AO155" s="209"/>
      <c r="AP155" s="209"/>
      <c r="AQ155" s="209"/>
      <c r="AR155" s="209"/>
      <c r="AS155" s="209"/>
      <c r="AT155" s="209"/>
      <c r="AU155" s="209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09"/>
      <c r="BF155" s="209"/>
      <c r="BG155" s="209"/>
      <c r="BH155" s="209"/>
    </row>
    <row r="156" spans="1:60" outlineLevel="1" x14ac:dyDescent="0.25">
      <c r="A156" s="226"/>
      <c r="B156" s="227"/>
      <c r="C156" s="256" t="s">
        <v>628</v>
      </c>
      <c r="D156" s="230"/>
      <c r="E156" s="231">
        <v>1.99</v>
      </c>
      <c r="F156" s="228"/>
      <c r="G156" s="228"/>
      <c r="H156" s="228"/>
      <c r="I156" s="228"/>
      <c r="J156" s="228"/>
      <c r="K156" s="228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09"/>
      <c r="Z156" s="209"/>
      <c r="AA156" s="209"/>
      <c r="AB156" s="209"/>
      <c r="AC156" s="209"/>
      <c r="AD156" s="209"/>
      <c r="AE156" s="209"/>
      <c r="AF156" s="209"/>
      <c r="AG156" s="209" t="s">
        <v>139</v>
      </c>
      <c r="AH156" s="209">
        <v>0</v>
      </c>
      <c r="AI156" s="209"/>
      <c r="AJ156" s="209"/>
      <c r="AK156" s="209"/>
      <c r="AL156" s="209"/>
      <c r="AM156" s="209"/>
      <c r="AN156" s="209"/>
      <c r="AO156" s="209"/>
      <c r="AP156" s="209"/>
      <c r="AQ156" s="209"/>
      <c r="AR156" s="209"/>
      <c r="AS156" s="209"/>
      <c r="AT156" s="209"/>
      <c r="AU156" s="209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09"/>
      <c r="BF156" s="209"/>
      <c r="BG156" s="209"/>
      <c r="BH156" s="209"/>
    </row>
    <row r="157" spans="1:60" outlineLevel="1" x14ac:dyDescent="0.25">
      <c r="A157" s="226"/>
      <c r="B157" s="227"/>
      <c r="C157" s="256" t="s">
        <v>629</v>
      </c>
      <c r="D157" s="230"/>
      <c r="E157" s="231">
        <v>1.06</v>
      </c>
      <c r="F157" s="228"/>
      <c r="G157" s="228"/>
      <c r="H157" s="228"/>
      <c r="I157" s="228"/>
      <c r="J157" s="228"/>
      <c r="K157" s="228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09"/>
      <c r="Z157" s="209"/>
      <c r="AA157" s="209"/>
      <c r="AB157" s="209"/>
      <c r="AC157" s="209"/>
      <c r="AD157" s="209"/>
      <c r="AE157" s="209"/>
      <c r="AF157" s="209"/>
      <c r="AG157" s="209" t="s">
        <v>139</v>
      </c>
      <c r="AH157" s="209">
        <v>0</v>
      </c>
      <c r="AI157" s="209"/>
      <c r="AJ157" s="209"/>
      <c r="AK157" s="209"/>
      <c r="AL157" s="209"/>
      <c r="AM157" s="209"/>
      <c r="AN157" s="209"/>
      <c r="AO157" s="209"/>
      <c r="AP157" s="209"/>
      <c r="AQ157" s="209"/>
      <c r="AR157" s="209"/>
      <c r="AS157" s="209"/>
      <c r="AT157" s="209"/>
      <c r="AU157" s="209"/>
      <c r="AV157" s="209"/>
      <c r="AW157" s="209"/>
      <c r="AX157" s="209"/>
      <c r="AY157" s="209"/>
      <c r="AZ157" s="209"/>
      <c r="BA157" s="209"/>
      <c r="BB157" s="209"/>
      <c r="BC157" s="209"/>
      <c r="BD157" s="209"/>
      <c r="BE157" s="209"/>
      <c r="BF157" s="209"/>
      <c r="BG157" s="209"/>
      <c r="BH157" s="209"/>
    </row>
    <row r="158" spans="1:60" ht="30.6" outlineLevel="1" x14ac:dyDescent="0.25">
      <c r="A158" s="247">
        <v>21</v>
      </c>
      <c r="B158" s="248" t="s">
        <v>219</v>
      </c>
      <c r="C158" s="257" t="s">
        <v>220</v>
      </c>
      <c r="D158" s="249" t="s">
        <v>221</v>
      </c>
      <c r="E158" s="250">
        <v>8</v>
      </c>
      <c r="F158" s="251"/>
      <c r="G158" s="252">
        <f>ROUND(E158*F158,2)</f>
        <v>0</v>
      </c>
      <c r="H158" s="229">
        <v>6.95</v>
      </c>
      <c r="I158" s="228">
        <f>ROUND(E158*H158,2)</f>
        <v>55.6</v>
      </c>
      <c r="J158" s="229">
        <v>393.05</v>
      </c>
      <c r="K158" s="228">
        <f>ROUND(E158*J158,2)</f>
        <v>3144.4</v>
      </c>
      <c r="L158" s="228">
        <v>15</v>
      </c>
      <c r="M158" s="228">
        <f>G158*(1+L158/100)</f>
        <v>0</v>
      </c>
      <c r="N158" s="228">
        <v>1.0000000000000001E-5</v>
      </c>
      <c r="O158" s="228">
        <f>ROUND(E158*N158,2)</f>
        <v>0</v>
      </c>
      <c r="P158" s="228">
        <v>0</v>
      </c>
      <c r="Q158" s="228">
        <f>ROUND(E158*P158,2)</f>
        <v>0</v>
      </c>
      <c r="R158" s="228"/>
      <c r="S158" s="228" t="s">
        <v>134</v>
      </c>
      <c r="T158" s="228" t="s">
        <v>135</v>
      </c>
      <c r="U158" s="228">
        <v>0.13</v>
      </c>
      <c r="V158" s="228">
        <f>ROUND(E158*U158,2)</f>
        <v>1.04</v>
      </c>
      <c r="W158" s="228"/>
      <c r="X158" s="228" t="s">
        <v>136</v>
      </c>
      <c r="Y158" s="209"/>
      <c r="Z158" s="209"/>
      <c r="AA158" s="209"/>
      <c r="AB158" s="209"/>
      <c r="AC158" s="209"/>
      <c r="AD158" s="209"/>
      <c r="AE158" s="209"/>
      <c r="AF158" s="209"/>
      <c r="AG158" s="209" t="s">
        <v>137</v>
      </c>
      <c r="AH158" s="209"/>
      <c r="AI158" s="209"/>
      <c r="AJ158" s="209"/>
      <c r="AK158" s="209"/>
      <c r="AL158" s="209"/>
      <c r="AM158" s="209"/>
      <c r="AN158" s="209"/>
      <c r="AO158" s="209"/>
      <c r="AP158" s="209"/>
      <c r="AQ158" s="209"/>
      <c r="AR158" s="209"/>
      <c r="AS158" s="209"/>
      <c r="AT158" s="209"/>
      <c r="AU158" s="209"/>
      <c r="AV158" s="209"/>
      <c r="AW158" s="209"/>
      <c r="AX158" s="209"/>
      <c r="AY158" s="209"/>
      <c r="AZ158" s="209"/>
      <c r="BA158" s="209"/>
      <c r="BB158" s="209"/>
      <c r="BC158" s="209"/>
      <c r="BD158" s="209"/>
      <c r="BE158" s="209"/>
      <c r="BF158" s="209"/>
      <c r="BG158" s="209"/>
      <c r="BH158" s="209"/>
    </row>
    <row r="159" spans="1:60" outlineLevel="1" x14ac:dyDescent="0.25">
      <c r="A159" s="241">
        <v>22</v>
      </c>
      <c r="B159" s="242" t="s">
        <v>222</v>
      </c>
      <c r="C159" s="255" t="s">
        <v>223</v>
      </c>
      <c r="D159" s="243" t="s">
        <v>133</v>
      </c>
      <c r="E159" s="244">
        <v>43.43</v>
      </c>
      <c r="F159" s="245"/>
      <c r="G159" s="246">
        <f>ROUND(E159*F159,2)</f>
        <v>0</v>
      </c>
      <c r="H159" s="229">
        <v>0</v>
      </c>
      <c r="I159" s="228">
        <f>ROUND(E159*H159,2)</f>
        <v>0</v>
      </c>
      <c r="J159" s="229">
        <v>8</v>
      </c>
      <c r="K159" s="228">
        <f>ROUND(E159*J159,2)</f>
        <v>347.44</v>
      </c>
      <c r="L159" s="228">
        <v>15</v>
      </c>
      <c r="M159" s="228">
        <f>G159*(1+L159/100)</f>
        <v>0</v>
      </c>
      <c r="N159" s="228">
        <v>0</v>
      </c>
      <c r="O159" s="228">
        <f>ROUND(E159*N159,2)</f>
        <v>0</v>
      </c>
      <c r="P159" s="228">
        <v>0</v>
      </c>
      <c r="Q159" s="228">
        <f>ROUND(E159*P159,2)</f>
        <v>0</v>
      </c>
      <c r="R159" s="228"/>
      <c r="S159" s="228" t="s">
        <v>134</v>
      </c>
      <c r="T159" s="228" t="s">
        <v>135</v>
      </c>
      <c r="U159" s="228">
        <v>1.4999999999999999E-2</v>
      </c>
      <c r="V159" s="228">
        <f>ROUND(E159*U159,2)</f>
        <v>0.65</v>
      </c>
      <c r="W159" s="228"/>
      <c r="X159" s="228" t="s">
        <v>136</v>
      </c>
      <c r="Y159" s="209"/>
      <c r="Z159" s="209"/>
      <c r="AA159" s="209"/>
      <c r="AB159" s="209"/>
      <c r="AC159" s="209"/>
      <c r="AD159" s="209"/>
      <c r="AE159" s="209"/>
      <c r="AF159" s="209"/>
      <c r="AG159" s="209" t="s">
        <v>137</v>
      </c>
      <c r="AH159" s="209"/>
      <c r="AI159" s="209"/>
      <c r="AJ159" s="209"/>
      <c r="AK159" s="209"/>
      <c r="AL159" s="209"/>
      <c r="AM159" s="209"/>
      <c r="AN159" s="209"/>
      <c r="AO159" s="209"/>
      <c r="AP159" s="209"/>
      <c r="AQ159" s="209"/>
      <c r="AR159" s="209"/>
      <c r="AS159" s="209"/>
      <c r="AT159" s="209"/>
      <c r="AU159" s="209"/>
      <c r="AV159" s="209"/>
      <c r="AW159" s="209"/>
      <c r="AX159" s="209"/>
      <c r="AY159" s="209"/>
      <c r="AZ159" s="209"/>
      <c r="BA159" s="209"/>
      <c r="BB159" s="209"/>
      <c r="BC159" s="209"/>
      <c r="BD159" s="209"/>
      <c r="BE159" s="209"/>
      <c r="BF159" s="209"/>
      <c r="BG159" s="209"/>
      <c r="BH159" s="209"/>
    </row>
    <row r="160" spans="1:60" outlineLevel="1" x14ac:dyDescent="0.25">
      <c r="A160" s="226"/>
      <c r="B160" s="227"/>
      <c r="C160" s="256" t="s">
        <v>624</v>
      </c>
      <c r="D160" s="230"/>
      <c r="E160" s="231">
        <v>4.33</v>
      </c>
      <c r="F160" s="228"/>
      <c r="G160" s="228"/>
      <c r="H160" s="228"/>
      <c r="I160" s="228"/>
      <c r="J160" s="228"/>
      <c r="K160" s="228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09"/>
      <c r="Z160" s="209"/>
      <c r="AA160" s="209"/>
      <c r="AB160" s="209"/>
      <c r="AC160" s="209"/>
      <c r="AD160" s="209"/>
      <c r="AE160" s="209"/>
      <c r="AF160" s="209"/>
      <c r="AG160" s="209" t="s">
        <v>139</v>
      </c>
      <c r="AH160" s="209">
        <v>0</v>
      </c>
      <c r="AI160" s="209"/>
      <c r="AJ160" s="209"/>
      <c r="AK160" s="209"/>
      <c r="AL160" s="209"/>
      <c r="AM160" s="209"/>
      <c r="AN160" s="209"/>
      <c r="AO160" s="209"/>
      <c r="AP160" s="209"/>
      <c r="AQ160" s="209"/>
      <c r="AR160" s="209"/>
      <c r="AS160" s="209"/>
      <c r="AT160" s="209"/>
      <c r="AU160" s="209"/>
      <c r="AV160" s="209"/>
      <c r="AW160" s="209"/>
      <c r="AX160" s="209"/>
      <c r="AY160" s="209"/>
      <c r="AZ160" s="209"/>
      <c r="BA160" s="209"/>
      <c r="BB160" s="209"/>
      <c r="BC160" s="209"/>
      <c r="BD160" s="209"/>
      <c r="BE160" s="209"/>
      <c r="BF160" s="209"/>
      <c r="BG160" s="209"/>
      <c r="BH160" s="209"/>
    </row>
    <row r="161" spans="1:60" outlineLevel="1" x14ac:dyDescent="0.25">
      <c r="A161" s="226"/>
      <c r="B161" s="227"/>
      <c r="C161" s="256" t="s">
        <v>625</v>
      </c>
      <c r="D161" s="230"/>
      <c r="E161" s="231">
        <v>21.15</v>
      </c>
      <c r="F161" s="228"/>
      <c r="G161" s="228"/>
      <c r="H161" s="228"/>
      <c r="I161" s="228"/>
      <c r="J161" s="228"/>
      <c r="K161" s="228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09"/>
      <c r="Z161" s="209"/>
      <c r="AA161" s="209"/>
      <c r="AB161" s="209"/>
      <c r="AC161" s="209"/>
      <c r="AD161" s="209"/>
      <c r="AE161" s="209"/>
      <c r="AF161" s="209"/>
      <c r="AG161" s="209" t="s">
        <v>139</v>
      </c>
      <c r="AH161" s="209">
        <v>0</v>
      </c>
      <c r="AI161" s="209"/>
      <c r="AJ161" s="209"/>
      <c r="AK161" s="209"/>
      <c r="AL161" s="209"/>
      <c r="AM161" s="209"/>
      <c r="AN161" s="209"/>
      <c r="AO161" s="209"/>
      <c r="AP161" s="209"/>
      <c r="AQ161" s="209"/>
      <c r="AR161" s="209"/>
      <c r="AS161" s="209"/>
      <c r="AT161" s="209"/>
      <c r="AU161" s="209"/>
      <c r="AV161" s="209"/>
      <c r="AW161" s="209"/>
      <c r="AX161" s="209"/>
      <c r="AY161" s="209"/>
      <c r="AZ161" s="209"/>
      <c r="BA161" s="209"/>
      <c r="BB161" s="209"/>
      <c r="BC161" s="209"/>
      <c r="BD161" s="209"/>
      <c r="BE161" s="209"/>
      <c r="BF161" s="209"/>
      <c r="BG161" s="209"/>
      <c r="BH161" s="209"/>
    </row>
    <row r="162" spans="1:60" outlineLevel="1" x14ac:dyDescent="0.25">
      <c r="A162" s="226"/>
      <c r="B162" s="227"/>
      <c r="C162" s="256" t="s">
        <v>626</v>
      </c>
      <c r="D162" s="230"/>
      <c r="E162" s="231">
        <v>3.32</v>
      </c>
      <c r="F162" s="228"/>
      <c r="G162" s="228"/>
      <c r="H162" s="228"/>
      <c r="I162" s="228"/>
      <c r="J162" s="228"/>
      <c r="K162" s="228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09"/>
      <c r="Z162" s="209"/>
      <c r="AA162" s="209"/>
      <c r="AB162" s="209"/>
      <c r="AC162" s="209"/>
      <c r="AD162" s="209"/>
      <c r="AE162" s="209"/>
      <c r="AF162" s="209"/>
      <c r="AG162" s="209" t="s">
        <v>139</v>
      </c>
      <c r="AH162" s="209">
        <v>0</v>
      </c>
      <c r="AI162" s="209"/>
      <c r="AJ162" s="209"/>
      <c r="AK162" s="209"/>
      <c r="AL162" s="209"/>
      <c r="AM162" s="209"/>
      <c r="AN162" s="209"/>
      <c r="AO162" s="209"/>
      <c r="AP162" s="209"/>
      <c r="AQ162" s="209"/>
      <c r="AR162" s="209"/>
      <c r="AS162" s="209"/>
      <c r="AT162" s="209"/>
      <c r="AU162" s="209"/>
      <c r="AV162" s="209"/>
      <c r="AW162" s="209"/>
      <c r="AX162" s="209"/>
      <c r="AY162" s="209"/>
      <c r="AZ162" s="209"/>
      <c r="BA162" s="209"/>
      <c r="BB162" s="209"/>
      <c r="BC162" s="209"/>
      <c r="BD162" s="209"/>
      <c r="BE162" s="209"/>
      <c r="BF162" s="209"/>
      <c r="BG162" s="209"/>
      <c r="BH162" s="209"/>
    </row>
    <row r="163" spans="1:60" outlineLevel="1" x14ac:dyDescent="0.25">
      <c r="A163" s="226"/>
      <c r="B163" s="227"/>
      <c r="C163" s="256" t="s">
        <v>627</v>
      </c>
      <c r="D163" s="230"/>
      <c r="E163" s="231">
        <v>11.58</v>
      </c>
      <c r="F163" s="228"/>
      <c r="G163" s="228"/>
      <c r="H163" s="228"/>
      <c r="I163" s="228"/>
      <c r="J163" s="228"/>
      <c r="K163" s="228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09"/>
      <c r="Z163" s="209"/>
      <c r="AA163" s="209"/>
      <c r="AB163" s="209"/>
      <c r="AC163" s="209"/>
      <c r="AD163" s="209"/>
      <c r="AE163" s="209"/>
      <c r="AF163" s="209"/>
      <c r="AG163" s="209" t="s">
        <v>139</v>
      </c>
      <c r="AH163" s="209">
        <v>0</v>
      </c>
      <c r="AI163" s="209"/>
      <c r="AJ163" s="209"/>
      <c r="AK163" s="209"/>
      <c r="AL163" s="209"/>
      <c r="AM163" s="209"/>
      <c r="AN163" s="209"/>
      <c r="AO163" s="209"/>
      <c r="AP163" s="209"/>
      <c r="AQ163" s="209"/>
      <c r="AR163" s="209"/>
      <c r="AS163" s="209"/>
      <c r="AT163" s="209"/>
      <c r="AU163" s="209"/>
      <c r="AV163" s="209"/>
      <c r="AW163" s="209"/>
      <c r="AX163" s="209"/>
      <c r="AY163" s="209"/>
      <c r="AZ163" s="209"/>
      <c r="BA163" s="209"/>
      <c r="BB163" s="209"/>
      <c r="BC163" s="209"/>
      <c r="BD163" s="209"/>
      <c r="BE163" s="209"/>
      <c r="BF163" s="209"/>
      <c r="BG163" s="209"/>
      <c r="BH163" s="209"/>
    </row>
    <row r="164" spans="1:60" outlineLevel="1" x14ac:dyDescent="0.25">
      <c r="A164" s="226"/>
      <c r="B164" s="227"/>
      <c r="C164" s="256" t="s">
        <v>628</v>
      </c>
      <c r="D164" s="230"/>
      <c r="E164" s="231">
        <v>1.99</v>
      </c>
      <c r="F164" s="228"/>
      <c r="G164" s="228"/>
      <c r="H164" s="228"/>
      <c r="I164" s="228"/>
      <c r="J164" s="228"/>
      <c r="K164" s="228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09"/>
      <c r="Z164" s="209"/>
      <c r="AA164" s="209"/>
      <c r="AB164" s="209"/>
      <c r="AC164" s="209"/>
      <c r="AD164" s="209"/>
      <c r="AE164" s="209"/>
      <c r="AF164" s="209"/>
      <c r="AG164" s="209" t="s">
        <v>139</v>
      </c>
      <c r="AH164" s="209">
        <v>0</v>
      </c>
      <c r="AI164" s="209"/>
      <c r="AJ164" s="209"/>
      <c r="AK164" s="209"/>
      <c r="AL164" s="209"/>
      <c r="AM164" s="209"/>
      <c r="AN164" s="209"/>
      <c r="AO164" s="209"/>
      <c r="AP164" s="209"/>
      <c r="AQ164" s="209"/>
      <c r="AR164" s="209"/>
      <c r="AS164" s="209"/>
      <c r="AT164" s="209"/>
      <c r="AU164" s="209"/>
      <c r="AV164" s="209"/>
      <c r="AW164" s="209"/>
      <c r="AX164" s="209"/>
      <c r="AY164" s="209"/>
      <c r="AZ164" s="209"/>
      <c r="BA164" s="209"/>
      <c r="BB164" s="209"/>
      <c r="BC164" s="209"/>
      <c r="BD164" s="209"/>
      <c r="BE164" s="209"/>
      <c r="BF164" s="209"/>
      <c r="BG164" s="209"/>
      <c r="BH164" s="209"/>
    </row>
    <row r="165" spans="1:60" outlineLevel="1" x14ac:dyDescent="0.25">
      <c r="A165" s="226"/>
      <c r="B165" s="227"/>
      <c r="C165" s="256" t="s">
        <v>629</v>
      </c>
      <c r="D165" s="230"/>
      <c r="E165" s="231">
        <v>1.06</v>
      </c>
      <c r="F165" s="228"/>
      <c r="G165" s="228"/>
      <c r="H165" s="228"/>
      <c r="I165" s="228"/>
      <c r="J165" s="228"/>
      <c r="K165" s="228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09"/>
      <c r="Z165" s="209"/>
      <c r="AA165" s="209"/>
      <c r="AB165" s="209"/>
      <c r="AC165" s="209"/>
      <c r="AD165" s="209"/>
      <c r="AE165" s="209"/>
      <c r="AF165" s="209"/>
      <c r="AG165" s="209" t="s">
        <v>139</v>
      </c>
      <c r="AH165" s="209">
        <v>0</v>
      </c>
      <c r="AI165" s="209"/>
      <c r="AJ165" s="209"/>
      <c r="AK165" s="209"/>
      <c r="AL165" s="209"/>
      <c r="AM165" s="209"/>
      <c r="AN165" s="209"/>
      <c r="AO165" s="209"/>
      <c r="AP165" s="209"/>
      <c r="AQ165" s="209"/>
      <c r="AR165" s="209"/>
      <c r="AS165" s="209"/>
      <c r="AT165" s="209"/>
      <c r="AU165" s="209"/>
      <c r="AV165" s="209"/>
      <c r="AW165" s="209"/>
      <c r="AX165" s="209"/>
      <c r="AY165" s="209"/>
      <c r="AZ165" s="209"/>
      <c r="BA165" s="209"/>
      <c r="BB165" s="209"/>
      <c r="BC165" s="209"/>
      <c r="BD165" s="209"/>
      <c r="BE165" s="209"/>
      <c r="BF165" s="209"/>
      <c r="BG165" s="209"/>
      <c r="BH165" s="209"/>
    </row>
    <row r="166" spans="1:60" x14ac:dyDescent="0.25">
      <c r="A166" s="235" t="s">
        <v>129</v>
      </c>
      <c r="B166" s="236" t="s">
        <v>61</v>
      </c>
      <c r="C166" s="254" t="s">
        <v>62</v>
      </c>
      <c r="D166" s="237"/>
      <c r="E166" s="238"/>
      <c r="F166" s="239"/>
      <c r="G166" s="240">
        <f>SUMIF(AG167:AG215,"&lt;&gt;NOR",G167:G215)</f>
        <v>0</v>
      </c>
      <c r="H166" s="234"/>
      <c r="I166" s="234">
        <f>SUM(I167:I215)</f>
        <v>371.18</v>
      </c>
      <c r="J166" s="234"/>
      <c r="K166" s="234">
        <f>SUM(K167:K215)</f>
        <v>32363.430000000004</v>
      </c>
      <c r="L166" s="234"/>
      <c r="M166" s="234">
        <f>SUM(M167:M215)</f>
        <v>0</v>
      </c>
      <c r="N166" s="234"/>
      <c r="O166" s="234">
        <f>SUM(O167:O215)</f>
        <v>0.02</v>
      </c>
      <c r="P166" s="234"/>
      <c r="Q166" s="234">
        <f>SUM(Q167:Q215)</f>
        <v>9.18</v>
      </c>
      <c r="R166" s="234"/>
      <c r="S166" s="234"/>
      <c r="T166" s="234"/>
      <c r="U166" s="234"/>
      <c r="V166" s="234">
        <f>SUM(V167:V215)</f>
        <v>79.790000000000006</v>
      </c>
      <c r="W166" s="234"/>
      <c r="X166" s="234"/>
      <c r="AG166" t="s">
        <v>130</v>
      </c>
    </row>
    <row r="167" spans="1:60" outlineLevel="1" x14ac:dyDescent="0.25">
      <c r="A167" s="241">
        <v>23</v>
      </c>
      <c r="B167" s="242" t="s">
        <v>228</v>
      </c>
      <c r="C167" s="255" t="s">
        <v>229</v>
      </c>
      <c r="D167" s="243" t="s">
        <v>133</v>
      </c>
      <c r="E167" s="244">
        <v>9.4</v>
      </c>
      <c r="F167" s="245"/>
      <c r="G167" s="246">
        <f>ROUND(E167*F167,2)</f>
        <v>0</v>
      </c>
      <c r="H167" s="229">
        <v>31.79</v>
      </c>
      <c r="I167" s="228">
        <f>ROUND(E167*H167,2)</f>
        <v>298.83</v>
      </c>
      <c r="J167" s="229">
        <v>448.21</v>
      </c>
      <c r="K167" s="228">
        <f>ROUND(E167*J167,2)</f>
        <v>4213.17</v>
      </c>
      <c r="L167" s="228">
        <v>15</v>
      </c>
      <c r="M167" s="228">
        <f>G167*(1+L167/100)</f>
        <v>0</v>
      </c>
      <c r="N167" s="228">
        <v>1.17E-3</v>
      </c>
      <c r="O167" s="228">
        <f>ROUND(E167*N167,2)</f>
        <v>0.01</v>
      </c>
      <c r="P167" s="228">
        <v>7.5999999999999998E-2</v>
      </c>
      <c r="Q167" s="228">
        <f>ROUND(E167*P167,2)</f>
        <v>0.71</v>
      </c>
      <c r="R167" s="228"/>
      <c r="S167" s="228" t="s">
        <v>134</v>
      </c>
      <c r="T167" s="228" t="s">
        <v>135</v>
      </c>
      <c r="U167" s="228">
        <v>0.93899999999999995</v>
      </c>
      <c r="V167" s="228">
        <f>ROUND(E167*U167,2)</f>
        <v>8.83</v>
      </c>
      <c r="W167" s="228"/>
      <c r="X167" s="228" t="s">
        <v>136</v>
      </c>
      <c r="Y167" s="209"/>
      <c r="Z167" s="209"/>
      <c r="AA167" s="209"/>
      <c r="AB167" s="209"/>
      <c r="AC167" s="209"/>
      <c r="AD167" s="209"/>
      <c r="AE167" s="209"/>
      <c r="AF167" s="209"/>
      <c r="AG167" s="209" t="s">
        <v>137</v>
      </c>
      <c r="AH167" s="209"/>
      <c r="AI167" s="209"/>
      <c r="AJ167" s="209"/>
      <c r="AK167" s="209"/>
      <c r="AL167" s="209"/>
      <c r="AM167" s="209"/>
      <c r="AN167" s="209"/>
      <c r="AO167" s="209"/>
      <c r="AP167" s="209"/>
      <c r="AQ167" s="209"/>
      <c r="AR167" s="209"/>
      <c r="AS167" s="209"/>
      <c r="AT167" s="209"/>
      <c r="AU167" s="209"/>
      <c r="AV167" s="209"/>
      <c r="AW167" s="209"/>
      <c r="AX167" s="209"/>
      <c r="AY167" s="209"/>
      <c r="AZ167" s="209"/>
      <c r="BA167" s="209"/>
      <c r="BB167" s="209"/>
      <c r="BC167" s="209"/>
      <c r="BD167" s="209"/>
      <c r="BE167" s="209"/>
      <c r="BF167" s="209"/>
      <c r="BG167" s="209"/>
      <c r="BH167" s="209"/>
    </row>
    <row r="168" spans="1:60" outlineLevel="1" x14ac:dyDescent="0.25">
      <c r="A168" s="226"/>
      <c r="B168" s="227"/>
      <c r="C168" s="256" t="s">
        <v>641</v>
      </c>
      <c r="D168" s="230"/>
      <c r="E168" s="231">
        <v>1.2</v>
      </c>
      <c r="F168" s="228"/>
      <c r="G168" s="228"/>
      <c r="H168" s="228"/>
      <c r="I168" s="228"/>
      <c r="J168" s="228"/>
      <c r="K168" s="228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09"/>
      <c r="Z168" s="209"/>
      <c r="AA168" s="209"/>
      <c r="AB168" s="209"/>
      <c r="AC168" s="209"/>
      <c r="AD168" s="209"/>
      <c r="AE168" s="209"/>
      <c r="AF168" s="209"/>
      <c r="AG168" s="209" t="s">
        <v>139</v>
      </c>
      <c r="AH168" s="209">
        <v>0</v>
      </c>
      <c r="AI168" s="209"/>
      <c r="AJ168" s="209"/>
      <c r="AK168" s="209"/>
      <c r="AL168" s="209"/>
      <c r="AM168" s="209"/>
      <c r="AN168" s="209"/>
      <c r="AO168" s="209"/>
      <c r="AP168" s="209"/>
      <c r="AQ168" s="209"/>
      <c r="AR168" s="209"/>
      <c r="AS168" s="209"/>
      <c r="AT168" s="209"/>
      <c r="AU168" s="209"/>
      <c r="AV168" s="209"/>
      <c r="AW168" s="209"/>
      <c r="AX168" s="209"/>
      <c r="AY168" s="209"/>
      <c r="AZ168" s="209"/>
      <c r="BA168" s="209"/>
      <c r="BB168" s="209"/>
      <c r="BC168" s="209"/>
      <c r="BD168" s="209"/>
      <c r="BE168" s="209"/>
      <c r="BF168" s="209"/>
      <c r="BG168" s="209"/>
      <c r="BH168" s="209"/>
    </row>
    <row r="169" spans="1:60" outlineLevel="1" x14ac:dyDescent="0.25">
      <c r="A169" s="226"/>
      <c r="B169" s="227"/>
      <c r="C169" s="256" t="s">
        <v>231</v>
      </c>
      <c r="D169" s="230"/>
      <c r="E169" s="231">
        <v>6.4</v>
      </c>
      <c r="F169" s="228"/>
      <c r="G169" s="228"/>
      <c r="H169" s="228"/>
      <c r="I169" s="228"/>
      <c r="J169" s="228"/>
      <c r="K169" s="228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09"/>
      <c r="Z169" s="209"/>
      <c r="AA169" s="209"/>
      <c r="AB169" s="209"/>
      <c r="AC169" s="209"/>
      <c r="AD169" s="209"/>
      <c r="AE169" s="209"/>
      <c r="AF169" s="209"/>
      <c r="AG169" s="209" t="s">
        <v>139</v>
      </c>
      <c r="AH169" s="209">
        <v>0</v>
      </c>
      <c r="AI169" s="209"/>
      <c r="AJ169" s="209"/>
      <c r="AK169" s="209"/>
      <c r="AL169" s="209"/>
      <c r="AM169" s="209"/>
      <c r="AN169" s="209"/>
      <c r="AO169" s="209"/>
      <c r="AP169" s="209"/>
      <c r="AQ169" s="209"/>
      <c r="AR169" s="209"/>
      <c r="AS169" s="209"/>
      <c r="AT169" s="209"/>
      <c r="AU169" s="209"/>
      <c r="AV169" s="209"/>
      <c r="AW169" s="209"/>
      <c r="AX169" s="209"/>
      <c r="AY169" s="209"/>
      <c r="AZ169" s="209"/>
      <c r="BA169" s="209"/>
      <c r="BB169" s="209"/>
      <c r="BC169" s="209"/>
      <c r="BD169" s="209"/>
      <c r="BE169" s="209"/>
      <c r="BF169" s="209"/>
      <c r="BG169" s="209"/>
      <c r="BH169" s="209"/>
    </row>
    <row r="170" spans="1:60" outlineLevel="1" x14ac:dyDescent="0.25">
      <c r="A170" s="226"/>
      <c r="B170" s="227"/>
      <c r="C170" s="256" t="s">
        <v>232</v>
      </c>
      <c r="D170" s="230"/>
      <c r="E170" s="231">
        <v>1.8</v>
      </c>
      <c r="F170" s="228"/>
      <c r="G170" s="228"/>
      <c r="H170" s="228"/>
      <c r="I170" s="228"/>
      <c r="J170" s="228"/>
      <c r="K170" s="228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09"/>
      <c r="Z170" s="209"/>
      <c r="AA170" s="209"/>
      <c r="AB170" s="209"/>
      <c r="AC170" s="209"/>
      <c r="AD170" s="209"/>
      <c r="AE170" s="209"/>
      <c r="AF170" s="209"/>
      <c r="AG170" s="209" t="s">
        <v>139</v>
      </c>
      <c r="AH170" s="209">
        <v>0</v>
      </c>
      <c r="AI170" s="209"/>
      <c r="AJ170" s="209"/>
      <c r="AK170" s="209"/>
      <c r="AL170" s="209"/>
      <c r="AM170" s="209"/>
      <c r="AN170" s="209"/>
      <c r="AO170" s="209"/>
      <c r="AP170" s="209"/>
      <c r="AQ170" s="209"/>
      <c r="AR170" s="209"/>
      <c r="AS170" s="209"/>
      <c r="AT170" s="209"/>
      <c r="AU170" s="209"/>
      <c r="AV170" s="209"/>
      <c r="AW170" s="209"/>
      <c r="AX170" s="209"/>
      <c r="AY170" s="209"/>
      <c r="AZ170" s="209"/>
      <c r="BA170" s="209"/>
      <c r="BB170" s="209"/>
      <c r="BC170" s="209"/>
      <c r="BD170" s="209"/>
      <c r="BE170" s="209"/>
      <c r="BF170" s="209"/>
      <c r="BG170" s="209"/>
      <c r="BH170" s="209"/>
    </row>
    <row r="171" spans="1:60" outlineLevel="1" x14ac:dyDescent="0.25">
      <c r="A171" s="241">
        <v>24</v>
      </c>
      <c r="B171" s="242" t="s">
        <v>642</v>
      </c>
      <c r="C171" s="255" t="s">
        <v>643</v>
      </c>
      <c r="D171" s="243" t="s">
        <v>133</v>
      </c>
      <c r="E171" s="244">
        <v>2.09</v>
      </c>
      <c r="F171" s="245"/>
      <c r="G171" s="246">
        <f>ROUND(E171*F171,2)</f>
        <v>0</v>
      </c>
      <c r="H171" s="229">
        <v>26.58</v>
      </c>
      <c r="I171" s="228">
        <f>ROUND(E171*H171,2)</f>
        <v>55.55</v>
      </c>
      <c r="J171" s="229">
        <v>205.42</v>
      </c>
      <c r="K171" s="228">
        <f>ROUND(E171*J171,2)</f>
        <v>429.33</v>
      </c>
      <c r="L171" s="228">
        <v>15</v>
      </c>
      <c r="M171" s="228">
        <f>G171*(1+L171/100)</f>
        <v>0</v>
      </c>
      <c r="N171" s="228">
        <v>1E-3</v>
      </c>
      <c r="O171" s="228">
        <f>ROUND(E171*N171,2)</f>
        <v>0</v>
      </c>
      <c r="P171" s="228">
        <v>3.492E-2</v>
      </c>
      <c r="Q171" s="228">
        <f>ROUND(E171*P171,2)</f>
        <v>7.0000000000000007E-2</v>
      </c>
      <c r="R171" s="228"/>
      <c r="S171" s="228" t="s">
        <v>134</v>
      </c>
      <c r="T171" s="228" t="s">
        <v>134</v>
      </c>
      <c r="U171" s="228">
        <v>0.52100000000000002</v>
      </c>
      <c r="V171" s="228">
        <f>ROUND(E171*U171,2)</f>
        <v>1.0900000000000001</v>
      </c>
      <c r="W171" s="228"/>
      <c r="X171" s="228" t="s">
        <v>136</v>
      </c>
      <c r="Y171" s="209"/>
      <c r="Z171" s="209"/>
      <c r="AA171" s="209"/>
      <c r="AB171" s="209"/>
      <c r="AC171" s="209"/>
      <c r="AD171" s="209"/>
      <c r="AE171" s="209"/>
      <c r="AF171" s="209"/>
      <c r="AG171" s="209" t="s">
        <v>137</v>
      </c>
      <c r="AH171" s="209"/>
      <c r="AI171" s="209"/>
      <c r="AJ171" s="209"/>
      <c r="AK171" s="209"/>
      <c r="AL171" s="209"/>
      <c r="AM171" s="209"/>
      <c r="AN171" s="209"/>
      <c r="AO171" s="209"/>
      <c r="AP171" s="209"/>
      <c r="AQ171" s="209"/>
      <c r="AR171" s="209"/>
      <c r="AS171" s="209"/>
      <c r="AT171" s="209"/>
      <c r="AU171" s="209"/>
      <c r="AV171" s="209"/>
      <c r="AW171" s="209"/>
      <c r="AX171" s="209"/>
      <c r="AY171" s="209"/>
      <c r="AZ171" s="209"/>
      <c r="BA171" s="209"/>
      <c r="BB171" s="209"/>
      <c r="BC171" s="209"/>
      <c r="BD171" s="209"/>
      <c r="BE171" s="209"/>
      <c r="BF171" s="209"/>
      <c r="BG171" s="209"/>
      <c r="BH171" s="209"/>
    </row>
    <row r="172" spans="1:60" outlineLevel="1" x14ac:dyDescent="0.25">
      <c r="A172" s="226"/>
      <c r="B172" s="227"/>
      <c r="C172" s="256" t="s">
        <v>644</v>
      </c>
      <c r="D172" s="230"/>
      <c r="E172" s="231">
        <v>2.09</v>
      </c>
      <c r="F172" s="228"/>
      <c r="G172" s="228"/>
      <c r="H172" s="228"/>
      <c r="I172" s="228"/>
      <c r="J172" s="228"/>
      <c r="K172" s="228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09"/>
      <c r="Z172" s="209"/>
      <c r="AA172" s="209"/>
      <c r="AB172" s="209"/>
      <c r="AC172" s="209"/>
      <c r="AD172" s="209"/>
      <c r="AE172" s="209"/>
      <c r="AF172" s="209"/>
      <c r="AG172" s="209" t="s">
        <v>139</v>
      </c>
      <c r="AH172" s="209">
        <v>0</v>
      </c>
      <c r="AI172" s="209"/>
      <c r="AJ172" s="209"/>
      <c r="AK172" s="209"/>
      <c r="AL172" s="209"/>
      <c r="AM172" s="209"/>
      <c r="AN172" s="209"/>
      <c r="AO172" s="209"/>
      <c r="AP172" s="209"/>
      <c r="AQ172" s="209"/>
      <c r="AR172" s="209"/>
      <c r="AS172" s="209"/>
      <c r="AT172" s="209"/>
      <c r="AU172" s="209"/>
      <c r="AV172" s="209"/>
      <c r="AW172" s="209"/>
      <c r="AX172" s="209"/>
      <c r="AY172" s="209"/>
      <c r="AZ172" s="209"/>
      <c r="BA172" s="209"/>
      <c r="BB172" s="209"/>
      <c r="BC172" s="209"/>
      <c r="BD172" s="209"/>
      <c r="BE172" s="209"/>
      <c r="BF172" s="209"/>
      <c r="BG172" s="209"/>
      <c r="BH172" s="209"/>
    </row>
    <row r="173" spans="1:60" outlineLevel="1" x14ac:dyDescent="0.25">
      <c r="A173" s="241">
        <v>25</v>
      </c>
      <c r="B173" s="242" t="s">
        <v>233</v>
      </c>
      <c r="C173" s="255" t="s">
        <v>234</v>
      </c>
      <c r="D173" s="243" t="s">
        <v>212</v>
      </c>
      <c r="E173" s="244">
        <v>2.75</v>
      </c>
      <c r="F173" s="245"/>
      <c r="G173" s="246">
        <f>ROUND(E173*F173,2)</f>
        <v>0</v>
      </c>
      <c r="H173" s="229">
        <v>0</v>
      </c>
      <c r="I173" s="228">
        <f>ROUND(E173*H173,2)</f>
        <v>0</v>
      </c>
      <c r="J173" s="229">
        <v>56.8</v>
      </c>
      <c r="K173" s="228">
        <f>ROUND(E173*J173,2)</f>
        <v>156.19999999999999</v>
      </c>
      <c r="L173" s="228">
        <v>15</v>
      </c>
      <c r="M173" s="228">
        <f>G173*(1+L173/100)</f>
        <v>0</v>
      </c>
      <c r="N173" s="228">
        <v>0</v>
      </c>
      <c r="O173" s="228">
        <f>ROUND(E173*N173,2)</f>
        <v>0</v>
      </c>
      <c r="P173" s="228">
        <v>1.383E-2</v>
      </c>
      <c r="Q173" s="228">
        <f>ROUND(E173*P173,2)</f>
        <v>0.04</v>
      </c>
      <c r="R173" s="228"/>
      <c r="S173" s="228" t="s">
        <v>134</v>
      </c>
      <c r="T173" s="228" t="s">
        <v>135</v>
      </c>
      <c r="U173" s="228">
        <v>0.12</v>
      </c>
      <c r="V173" s="228">
        <f>ROUND(E173*U173,2)</f>
        <v>0.33</v>
      </c>
      <c r="W173" s="228"/>
      <c r="X173" s="228" t="s">
        <v>136</v>
      </c>
      <c r="Y173" s="209"/>
      <c r="Z173" s="209"/>
      <c r="AA173" s="209"/>
      <c r="AB173" s="209"/>
      <c r="AC173" s="209"/>
      <c r="AD173" s="209"/>
      <c r="AE173" s="209"/>
      <c r="AF173" s="209"/>
      <c r="AG173" s="209" t="s">
        <v>137</v>
      </c>
      <c r="AH173" s="209"/>
      <c r="AI173" s="209"/>
      <c r="AJ173" s="209"/>
      <c r="AK173" s="209"/>
      <c r="AL173" s="209"/>
      <c r="AM173" s="209"/>
      <c r="AN173" s="209"/>
      <c r="AO173" s="209"/>
      <c r="AP173" s="209"/>
      <c r="AQ173" s="209"/>
      <c r="AR173" s="209"/>
      <c r="AS173" s="209"/>
      <c r="AT173" s="209"/>
      <c r="AU173" s="209"/>
      <c r="AV173" s="209"/>
      <c r="AW173" s="209"/>
      <c r="AX173" s="209"/>
      <c r="AY173" s="209"/>
      <c r="AZ173" s="209"/>
      <c r="BA173" s="209"/>
      <c r="BB173" s="209"/>
      <c r="BC173" s="209"/>
      <c r="BD173" s="209"/>
      <c r="BE173" s="209"/>
      <c r="BF173" s="209"/>
      <c r="BG173" s="209"/>
      <c r="BH173" s="209"/>
    </row>
    <row r="174" spans="1:60" outlineLevel="1" x14ac:dyDescent="0.25">
      <c r="A174" s="226"/>
      <c r="B174" s="227"/>
      <c r="C174" s="256" t="s">
        <v>639</v>
      </c>
      <c r="D174" s="230"/>
      <c r="E174" s="231">
        <v>0.55000000000000004</v>
      </c>
      <c r="F174" s="228"/>
      <c r="G174" s="228"/>
      <c r="H174" s="228"/>
      <c r="I174" s="228"/>
      <c r="J174" s="228"/>
      <c r="K174" s="228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09"/>
      <c r="Z174" s="209"/>
      <c r="AA174" s="209"/>
      <c r="AB174" s="209"/>
      <c r="AC174" s="209"/>
      <c r="AD174" s="209"/>
      <c r="AE174" s="209"/>
      <c r="AF174" s="209"/>
      <c r="AG174" s="209" t="s">
        <v>139</v>
      </c>
      <c r="AH174" s="209">
        <v>0</v>
      </c>
      <c r="AI174" s="209"/>
      <c r="AJ174" s="209"/>
      <c r="AK174" s="209"/>
      <c r="AL174" s="209"/>
      <c r="AM174" s="209"/>
      <c r="AN174" s="209"/>
      <c r="AO174" s="209"/>
      <c r="AP174" s="209"/>
      <c r="AQ174" s="209"/>
      <c r="AR174" s="209"/>
      <c r="AS174" s="209"/>
      <c r="AT174" s="209"/>
      <c r="AU174" s="209"/>
      <c r="AV174" s="209"/>
      <c r="AW174" s="209"/>
      <c r="AX174" s="209"/>
      <c r="AY174" s="209"/>
      <c r="AZ174" s="209"/>
      <c r="BA174" s="209"/>
      <c r="BB174" s="209"/>
      <c r="BC174" s="209"/>
      <c r="BD174" s="209"/>
      <c r="BE174" s="209"/>
      <c r="BF174" s="209"/>
      <c r="BG174" s="209"/>
      <c r="BH174" s="209"/>
    </row>
    <row r="175" spans="1:60" outlineLevel="1" x14ac:dyDescent="0.25">
      <c r="A175" s="226"/>
      <c r="B175" s="227"/>
      <c r="C175" s="256" t="s">
        <v>640</v>
      </c>
      <c r="D175" s="230"/>
      <c r="E175" s="231">
        <v>2.2000000000000002</v>
      </c>
      <c r="F175" s="228"/>
      <c r="G175" s="228"/>
      <c r="H175" s="228"/>
      <c r="I175" s="228"/>
      <c r="J175" s="228"/>
      <c r="K175" s="228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09"/>
      <c r="Z175" s="209"/>
      <c r="AA175" s="209"/>
      <c r="AB175" s="209"/>
      <c r="AC175" s="209"/>
      <c r="AD175" s="209"/>
      <c r="AE175" s="209"/>
      <c r="AF175" s="209"/>
      <c r="AG175" s="209" t="s">
        <v>139</v>
      </c>
      <c r="AH175" s="209">
        <v>0</v>
      </c>
      <c r="AI175" s="209"/>
      <c r="AJ175" s="209"/>
      <c r="AK175" s="209"/>
      <c r="AL175" s="209"/>
      <c r="AM175" s="209"/>
      <c r="AN175" s="209"/>
      <c r="AO175" s="209"/>
      <c r="AP175" s="209"/>
      <c r="AQ175" s="209"/>
      <c r="AR175" s="209"/>
      <c r="AS175" s="209"/>
      <c r="AT175" s="209"/>
      <c r="AU175" s="209"/>
      <c r="AV175" s="209"/>
      <c r="AW175" s="209"/>
      <c r="AX175" s="209"/>
      <c r="AY175" s="209"/>
      <c r="AZ175" s="209"/>
      <c r="BA175" s="209"/>
      <c r="BB175" s="209"/>
      <c r="BC175" s="209"/>
      <c r="BD175" s="209"/>
      <c r="BE175" s="209"/>
      <c r="BF175" s="209"/>
      <c r="BG175" s="209"/>
      <c r="BH175" s="209"/>
    </row>
    <row r="176" spans="1:60" outlineLevel="1" x14ac:dyDescent="0.25">
      <c r="A176" s="241">
        <v>26</v>
      </c>
      <c r="B176" s="242" t="s">
        <v>235</v>
      </c>
      <c r="C176" s="255" t="s">
        <v>236</v>
      </c>
      <c r="D176" s="243" t="s">
        <v>133</v>
      </c>
      <c r="E176" s="244">
        <v>43.43</v>
      </c>
      <c r="F176" s="245"/>
      <c r="G176" s="246">
        <f>ROUND(E176*F176,2)</f>
        <v>0</v>
      </c>
      <c r="H176" s="229">
        <v>0</v>
      </c>
      <c r="I176" s="228">
        <f>ROUND(E176*H176,2)</f>
        <v>0</v>
      </c>
      <c r="J176" s="229">
        <v>38.6</v>
      </c>
      <c r="K176" s="228">
        <f>ROUND(E176*J176,2)</f>
        <v>1676.4</v>
      </c>
      <c r="L176" s="228">
        <v>15</v>
      </c>
      <c r="M176" s="228">
        <f>G176*(1+L176/100)</f>
        <v>0</v>
      </c>
      <c r="N176" s="228">
        <v>0</v>
      </c>
      <c r="O176" s="228">
        <f>ROUND(E176*N176,2)</f>
        <v>0</v>
      </c>
      <c r="P176" s="228">
        <v>0.01</v>
      </c>
      <c r="Q176" s="228">
        <f>ROUND(E176*P176,2)</f>
        <v>0.43</v>
      </c>
      <c r="R176" s="228"/>
      <c r="S176" s="228" t="s">
        <v>134</v>
      </c>
      <c r="T176" s="228" t="s">
        <v>135</v>
      </c>
      <c r="U176" s="228">
        <v>0.1</v>
      </c>
      <c r="V176" s="228">
        <f>ROUND(E176*U176,2)</f>
        <v>4.34</v>
      </c>
      <c r="W176" s="228"/>
      <c r="X176" s="228" t="s">
        <v>136</v>
      </c>
      <c r="Y176" s="209"/>
      <c r="Z176" s="209"/>
      <c r="AA176" s="209"/>
      <c r="AB176" s="209"/>
      <c r="AC176" s="209"/>
      <c r="AD176" s="209"/>
      <c r="AE176" s="209"/>
      <c r="AF176" s="209"/>
      <c r="AG176" s="209" t="s">
        <v>137</v>
      </c>
      <c r="AH176" s="209"/>
      <c r="AI176" s="209"/>
      <c r="AJ176" s="209"/>
      <c r="AK176" s="209"/>
      <c r="AL176" s="209"/>
      <c r="AM176" s="209"/>
      <c r="AN176" s="209"/>
      <c r="AO176" s="209"/>
      <c r="AP176" s="209"/>
      <c r="AQ176" s="209"/>
      <c r="AR176" s="209"/>
      <c r="AS176" s="209"/>
      <c r="AT176" s="209"/>
      <c r="AU176" s="209"/>
      <c r="AV176" s="209"/>
      <c r="AW176" s="209"/>
      <c r="AX176" s="209"/>
      <c r="AY176" s="209"/>
      <c r="AZ176" s="209"/>
      <c r="BA176" s="209"/>
      <c r="BB176" s="209"/>
      <c r="BC176" s="209"/>
      <c r="BD176" s="209"/>
      <c r="BE176" s="209"/>
      <c r="BF176" s="209"/>
      <c r="BG176" s="209"/>
      <c r="BH176" s="209"/>
    </row>
    <row r="177" spans="1:60" outlineLevel="1" x14ac:dyDescent="0.25">
      <c r="A177" s="226"/>
      <c r="B177" s="227"/>
      <c r="C177" s="256" t="s">
        <v>624</v>
      </c>
      <c r="D177" s="230"/>
      <c r="E177" s="231">
        <v>4.33</v>
      </c>
      <c r="F177" s="228"/>
      <c r="G177" s="228"/>
      <c r="H177" s="228"/>
      <c r="I177" s="228"/>
      <c r="J177" s="228"/>
      <c r="K177" s="228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09"/>
      <c r="Z177" s="209"/>
      <c r="AA177" s="209"/>
      <c r="AB177" s="209"/>
      <c r="AC177" s="209"/>
      <c r="AD177" s="209"/>
      <c r="AE177" s="209"/>
      <c r="AF177" s="209"/>
      <c r="AG177" s="209" t="s">
        <v>139</v>
      </c>
      <c r="AH177" s="209">
        <v>0</v>
      </c>
      <c r="AI177" s="209"/>
      <c r="AJ177" s="209"/>
      <c r="AK177" s="209"/>
      <c r="AL177" s="209"/>
      <c r="AM177" s="209"/>
      <c r="AN177" s="209"/>
      <c r="AO177" s="209"/>
      <c r="AP177" s="209"/>
      <c r="AQ177" s="209"/>
      <c r="AR177" s="209"/>
      <c r="AS177" s="209"/>
      <c r="AT177" s="209"/>
      <c r="AU177" s="209"/>
      <c r="AV177" s="209"/>
      <c r="AW177" s="209"/>
      <c r="AX177" s="209"/>
      <c r="AY177" s="209"/>
      <c r="AZ177" s="209"/>
      <c r="BA177" s="209"/>
      <c r="BB177" s="209"/>
      <c r="BC177" s="209"/>
      <c r="BD177" s="209"/>
      <c r="BE177" s="209"/>
      <c r="BF177" s="209"/>
      <c r="BG177" s="209"/>
      <c r="BH177" s="209"/>
    </row>
    <row r="178" spans="1:60" outlineLevel="1" x14ac:dyDescent="0.25">
      <c r="A178" s="226"/>
      <c r="B178" s="227"/>
      <c r="C178" s="256" t="s">
        <v>625</v>
      </c>
      <c r="D178" s="230"/>
      <c r="E178" s="231">
        <v>21.15</v>
      </c>
      <c r="F178" s="228"/>
      <c r="G178" s="228"/>
      <c r="H178" s="228"/>
      <c r="I178" s="228"/>
      <c r="J178" s="228"/>
      <c r="K178" s="228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09"/>
      <c r="Z178" s="209"/>
      <c r="AA178" s="209"/>
      <c r="AB178" s="209"/>
      <c r="AC178" s="209"/>
      <c r="AD178" s="209"/>
      <c r="AE178" s="209"/>
      <c r="AF178" s="209"/>
      <c r="AG178" s="209" t="s">
        <v>139</v>
      </c>
      <c r="AH178" s="209">
        <v>0</v>
      </c>
      <c r="AI178" s="209"/>
      <c r="AJ178" s="209"/>
      <c r="AK178" s="209"/>
      <c r="AL178" s="209"/>
      <c r="AM178" s="209"/>
      <c r="AN178" s="209"/>
      <c r="AO178" s="209"/>
      <c r="AP178" s="209"/>
      <c r="AQ178" s="209"/>
      <c r="AR178" s="209"/>
      <c r="AS178" s="209"/>
      <c r="AT178" s="209"/>
      <c r="AU178" s="209"/>
      <c r="AV178" s="209"/>
      <c r="AW178" s="209"/>
      <c r="AX178" s="209"/>
      <c r="AY178" s="209"/>
      <c r="AZ178" s="209"/>
      <c r="BA178" s="209"/>
      <c r="BB178" s="209"/>
      <c r="BC178" s="209"/>
      <c r="BD178" s="209"/>
      <c r="BE178" s="209"/>
      <c r="BF178" s="209"/>
      <c r="BG178" s="209"/>
      <c r="BH178" s="209"/>
    </row>
    <row r="179" spans="1:60" outlineLevel="1" x14ac:dyDescent="0.25">
      <c r="A179" s="226"/>
      <c r="B179" s="227"/>
      <c r="C179" s="256" t="s">
        <v>626</v>
      </c>
      <c r="D179" s="230"/>
      <c r="E179" s="231">
        <v>3.32</v>
      </c>
      <c r="F179" s="228"/>
      <c r="G179" s="228"/>
      <c r="H179" s="228"/>
      <c r="I179" s="228"/>
      <c r="J179" s="228"/>
      <c r="K179" s="228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09"/>
      <c r="Z179" s="209"/>
      <c r="AA179" s="209"/>
      <c r="AB179" s="209"/>
      <c r="AC179" s="209"/>
      <c r="AD179" s="209"/>
      <c r="AE179" s="209"/>
      <c r="AF179" s="209"/>
      <c r="AG179" s="209" t="s">
        <v>139</v>
      </c>
      <c r="AH179" s="209">
        <v>0</v>
      </c>
      <c r="AI179" s="209"/>
      <c r="AJ179" s="209"/>
      <c r="AK179" s="209"/>
      <c r="AL179" s="209"/>
      <c r="AM179" s="209"/>
      <c r="AN179" s="209"/>
      <c r="AO179" s="209"/>
      <c r="AP179" s="209"/>
      <c r="AQ179" s="209"/>
      <c r="AR179" s="209"/>
      <c r="AS179" s="209"/>
      <c r="AT179" s="209"/>
      <c r="AU179" s="209"/>
      <c r="AV179" s="209"/>
      <c r="AW179" s="209"/>
      <c r="AX179" s="209"/>
      <c r="AY179" s="209"/>
      <c r="AZ179" s="209"/>
      <c r="BA179" s="209"/>
      <c r="BB179" s="209"/>
      <c r="BC179" s="209"/>
      <c r="BD179" s="209"/>
      <c r="BE179" s="209"/>
      <c r="BF179" s="209"/>
      <c r="BG179" s="209"/>
      <c r="BH179" s="209"/>
    </row>
    <row r="180" spans="1:60" outlineLevel="1" x14ac:dyDescent="0.25">
      <c r="A180" s="226"/>
      <c r="B180" s="227"/>
      <c r="C180" s="256" t="s">
        <v>627</v>
      </c>
      <c r="D180" s="230"/>
      <c r="E180" s="231">
        <v>11.58</v>
      </c>
      <c r="F180" s="228"/>
      <c r="G180" s="228"/>
      <c r="H180" s="228"/>
      <c r="I180" s="228"/>
      <c r="J180" s="228"/>
      <c r="K180" s="228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09"/>
      <c r="Z180" s="209"/>
      <c r="AA180" s="209"/>
      <c r="AB180" s="209"/>
      <c r="AC180" s="209"/>
      <c r="AD180" s="209"/>
      <c r="AE180" s="209"/>
      <c r="AF180" s="209"/>
      <c r="AG180" s="209" t="s">
        <v>139</v>
      </c>
      <c r="AH180" s="209">
        <v>0</v>
      </c>
      <c r="AI180" s="209"/>
      <c r="AJ180" s="209"/>
      <c r="AK180" s="209"/>
      <c r="AL180" s="209"/>
      <c r="AM180" s="209"/>
      <c r="AN180" s="209"/>
      <c r="AO180" s="209"/>
      <c r="AP180" s="209"/>
      <c r="AQ180" s="209"/>
      <c r="AR180" s="209"/>
      <c r="AS180" s="209"/>
      <c r="AT180" s="209"/>
      <c r="AU180" s="209"/>
      <c r="AV180" s="209"/>
      <c r="AW180" s="209"/>
      <c r="AX180" s="209"/>
      <c r="AY180" s="209"/>
      <c r="AZ180" s="209"/>
      <c r="BA180" s="209"/>
      <c r="BB180" s="209"/>
      <c r="BC180" s="209"/>
      <c r="BD180" s="209"/>
      <c r="BE180" s="209"/>
      <c r="BF180" s="209"/>
      <c r="BG180" s="209"/>
      <c r="BH180" s="209"/>
    </row>
    <row r="181" spans="1:60" outlineLevel="1" x14ac:dyDescent="0.25">
      <c r="A181" s="226"/>
      <c r="B181" s="227"/>
      <c r="C181" s="256" t="s">
        <v>628</v>
      </c>
      <c r="D181" s="230"/>
      <c r="E181" s="231">
        <v>1.99</v>
      </c>
      <c r="F181" s="228"/>
      <c r="G181" s="228"/>
      <c r="H181" s="228"/>
      <c r="I181" s="228"/>
      <c r="J181" s="228"/>
      <c r="K181" s="228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09"/>
      <c r="Z181" s="209"/>
      <c r="AA181" s="209"/>
      <c r="AB181" s="209"/>
      <c r="AC181" s="209"/>
      <c r="AD181" s="209"/>
      <c r="AE181" s="209"/>
      <c r="AF181" s="209"/>
      <c r="AG181" s="209" t="s">
        <v>139</v>
      </c>
      <c r="AH181" s="209">
        <v>0</v>
      </c>
      <c r="AI181" s="209"/>
      <c r="AJ181" s="209"/>
      <c r="AK181" s="209"/>
      <c r="AL181" s="209"/>
      <c r="AM181" s="209"/>
      <c r="AN181" s="209"/>
      <c r="AO181" s="209"/>
      <c r="AP181" s="209"/>
      <c r="AQ181" s="209"/>
      <c r="AR181" s="209"/>
      <c r="AS181" s="209"/>
      <c r="AT181" s="209"/>
      <c r="AU181" s="209"/>
      <c r="AV181" s="209"/>
      <c r="AW181" s="209"/>
      <c r="AX181" s="209"/>
      <c r="AY181" s="209"/>
      <c r="AZ181" s="209"/>
      <c r="BA181" s="209"/>
      <c r="BB181" s="209"/>
      <c r="BC181" s="209"/>
      <c r="BD181" s="209"/>
      <c r="BE181" s="209"/>
      <c r="BF181" s="209"/>
      <c r="BG181" s="209"/>
      <c r="BH181" s="209"/>
    </row>
    <row r="182" spans="1:60" outlineLevel="1" x14ac:dyDescent="0.25">
      <c r="A182" s="226"/>
      <c r="B182" s="227"/>
      <c r="C182" s="256" t="s">
        <v>629</v>
      </c>
      <c r="D182" s="230"/>
      <c r="E182" s="231">
        <v>1.06</v>
      </c>
      <c r="F182" s="228"/>
      <c r="G182" s="228"/>
      <c r="H182" s="228"/>
      <c r="I182" s="228"/>
      <c r="J182" s="228"/>
      <c r="K182" s="228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09"/>
      <c r="Z182" s="209"/>
      <c r="AA182" s="209"/>
      <c r="AB182" s="209"/>
      <c r="AC182" s="209"/>
      <c r="AD182" s="209"/>
      <c r="AE182" s="209"/>
      <c r="AF182" s="209"/>
      <c r="AG182" s="209" t="s">
        <v>139</v>
      </c>
      <c r="AH182" s="209">
        <v>0</v>
      </c>
      <c r="AI182" s="209"/>
      <c r="AJ182" s="209"/>
      <c r="AK182" s="209"/>
      <c r="AL182" s="209"/>
      <c r="AM182" s="209"/>
      <c r="AN182" s="209"/>
      <c r="AO182" s="209"/>
      <c r="AP182" s="209"/>
      <c r="AQ182" s="209"/>
      <c r="AR182" s="209"/>
      <c r="AS182" s="209"/>
      <c r="AT182" s="209"/>
      <c r="AU182" s="209"/>
      <c r="AV182" s="209"/>
      <c r="AW182" s="209"/>
      <c r="AX182" s="209"/>
      <c r="AY182" s="209"/>
      <c r="AZ182" s="209"/>
      <c r="BA182" s="209"/>
      <c r="BB182" s="209"/>
      <c r="BC182" s="209"/>
      <c r="BD182" s="209"/>
      <c r="BE182" s="209"/>
      <c r="BF182" s="209"/>
      <c r="BG182" s="209"/>
      <c r="BH182" s="209"/>
    </row>
    <row r="183" spans="1:60" ht="20.399999999999999" outlineLevel="1" x14ac:dyDescent="0.25">
      <c r="A183" s="241">
        <v>27</v>
      </c>
      <c r="B183" s="242" t="s">
        <v>237</v>
      </c>
      <c r="C183" s="255" t="s">
        <v>238</v>
      </c>
      <c r="D183" s="243" t="s">
        <v>133</v>
      </c>
      <c r="E183" s="244">
        <v>132.2405</v>
      </c>
      <c r="F183" s="245"/>
      <c r="G183" s="246">
        <f>ROUND(E183*F183,2)</f>
        <v>0</v>
      </c>
      <c r="H183" s="229">
        <v>0</v>
      </c>
      <c r="I183" s="228">
        <f>ROUND(E183*H183,2)</f>
        <v>0</v>
      </c>
      <c r="J183" s="229">
        <v>100.4</v>
      </c>
      <c r="K183" s="228">
        <f>ROUND(E183*J183,2)</f>
        <v>13276.95</v>
      </c>
      <c r="L183" s="228">
        <v>15</v>
      </c>
      <c r="M183" s="228">
        <f>G183*(1+L183/100)</f>
        <v>0</v>
      </c>
      <c r="N183" s="228">
        <v>0</v>
      </c>
      <c r="O183" s="228">
        <f>ROUND(E183*N183,2)</f>
        <v>0</v>
      </c>
      <c r="P183" s="228">
        <v>4.5999999999999999E-2</v>
      </c>
      <c r="Q183" s="228">
        <f>ROUND(E183*P183,2)</f>
        <v>6.08</v>
      </c>
      <c r="R183" s="228"/>
      <c r="S183" s="228" t="s">
        <v>134</v>
      </c>
      <c r="T183" s="228" t="s">
        <v>135</v>
      </c>
      <c r="U183" s="228">
        <v>0.26</v>
      </c>
      <c r="V183" s="228">
        <f>ROUND(E183*U183,2)</f>
        <v>34.380000000000003</v>
      </c>
      <c r="W183" s="228"/>
      <c r="X183" s="228" t="s">
        <v>136</v>
      </c>
      <c r="Y183" s="209"/>
      <c r="Z183" s="209"/>
      <c r="AA183" s="209"/>
      <c r="AB183" s="209"/>
      <c r="AC183" s="209"/>
      <c r="AD183" s="209"/>
      <c r="AE183" s="209"/>
      <c r="AF183" s="209"/>
      <c r="AG183" s="209" t="s">
        <v>137</v>
      </c>
      <c r="AH183" s="209"/>
      <c r="AI183" s="209"/>
      <c r="AJ183" s="209"/>
      <c r="AK183" s="209"/>
      <c r="AL183" s="209"/>
      <c r="AM183" s="209"/>
      <c r="AN183" s="209"/>
      <c r="AO183" s="209"/>
      <c r="AP183" s="209"/>
      <c r="AQ183" s="209"/>
      <c r="AR183" s="209"/>
      <c r="AS183" s="209"/>
      <c r="AT183" s="209"/>
      <c r="AU183" s="209"/>
      <c r="AV183" s="209"/>
      <c r="AW183" s="209"/>
      <c r="AX183" s="209"/>
      <c r="AY183" s="209"/>
      <c r="AZ183" s="209"/>
      <c r="BA183" s="209"/>
      <c r="BB183" s="209"/>
      <c r="BC183" s="209"/>
      <c r="BD183" s="209"/>
      <c r="BE183" s="209"/>
      <c r="BF183" s="209"/>
      <c r="BG183" s="209"/>
      <c r="BH183" s="209"/>
    </row>
    <row r="184" spans="1:60" outlineLevel="1" x14ac:dyDescent="0.25">
      <c r="A184" s="226"/>
      <c r="B184" s="227"/>
      <c r="C184" s="256" t="s">
        <v>617</v>
      </c>
      <c r="D184" s="230"/>
      <c r="E184" s="231">
        <v>27.18</v>
      </c>
      <c r="F184" s="228"/>
      <c r="G184" s="228"/>
      <c r="H184" s="228"/>
      <c r="I184" s="228"/>
      <c r="J184" s="228"/>
      <c r="K184" s="228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09"/>
      <c r="Z184" s="209"/>
      <c r="AA184" s="209"/>
      <c r="AB184" s="209"/>
      <c r="AC184" s="209"/>
      <c r="AD184" s="209"/>
      <c r="AE184" s="209"/>
      <c r="AF184" s="209"/>
      <c r="AG184" s="209" t="s">
        <v>139</v>
      </c>
      <c r="AH184" s="209">
        <v>0</v>
      </c>
      <c r="AI184" s="209"/>
      <c r="AJ184" s="209"/>
      <c r="AK184" s="209"/>
      <c r="AL184" s="209"/>
      <c r="AM184" s="209"/>
      <c r="AN184" s="209"/>
      <c r="AO184" s="209"/>
      <c r="AP184" s="209"/>
      <c r="AQ184" s="209"/>
      <c r="AR184" s="209"/>
      <c r="AS184" s="209"/>
      <c r="AT184" s="209"/>
      <c r="AU184" s="209"/>
      <c r="AV184" s="209"/>
      <c r="AW184" s="209"/>
      <c r="AX184" s="209"/>
      <c r="AY184" s="209"/>
      <c r="AZ184" s="209"/>
      <c r="BA184" s="209"/>
      <c r="BB184" s="209"/>
      <c r="BC184" s="209"/>
      <c r="BD184" s="209"/>
      <c r="BE184" s="209"/>
      <c r="BF184" s="209"/>
      <c r="BG184" s="209"/>
      <c r="BH184" s="209"/>
    </row>
    <row r="185" spans="1:60" outlineLevel="1" x14ac:dyDescent="0.25">
      <c r="A185" s="226"/>
      <c r="B185" s="227"/>
      <c r="C185" s="256" t="s">
        <v>142</v>
      </c>
      <c r="D185" s="230"/>
      <c r="E185" s="231">
        <v>-1.7729999999999999</v>
      </c>
      <c r="F185" s="228"/>
      <c r="G185" s="228"/>
      <c r="H185" s="228"/>
      <c r="I185" s="228"/>
      <c r="J185" s="228"/>
      <c r="K185" s="228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09"/>
      <c r="Z185" s="209"/>
      <c r="AA185" s="209"/>
      <c r="AB185" s="209"/>
      <c r="AC185" s="209"/>
      <c r="AD185" s="209"/>
      <c r="AE185" s="209"/>
      <c r="AF185" s="209"/>
      <c r="AG185" s="209" t="s">
        <v>139</v>
      </c>
      <c r="AH185" s="209">
        <v>0</v>
      </c>
      <c r="AI185" s="209"/>
      <c r="AJ185" s="209"/>
      <c r="AK185" s="209"/>
      <c r="AL185" s="209"/>
      <c r="AM185" s="209"/>
      <c r="AN185" s="209"/>
      <c r="AO185" s="209"/>
      <c r="AP185" s="209"/>
      <c r="AQ185" s="209"/>
      <c r="AR185" s="209"/>
      <c r="AS185" s="209"/>
      <c r="AT185" s="209"/>
      <c r="AU185" s="209"/>
      <c r="AV185" s="209"/>
      <c r="AW185" s="209"/>
      <c r="AX185" s="209"/>
      <c r="AY185" s="209"/>
      <c r="AZ185" s="209"/>
      <c r="BA185" s="209"/>
      <c r="BB185" s="209"/>
      <c r="BC185" s="209"/>
      <c r="BD185" s="209"/>
      <c r="BE185" s="209"/>
      <c r="BF185" s="209"/>
      <c r="BG185" s="209"/>
      <c r="BH185" s="209"/>
    </row>
    <row r="186" spans="1:60" outlineLevel="1" x14ac:dyDescent="0.25">
      <c r="A186" s="226"/>
      <c r="B186" s="227"/>
      <c r="C186" s="256" t="s">
        <v>141</v>
      </c>
      <c r="D186" s="230"/>
      <c r="E186" s="231">
        <v>-4.7279999999999998</v>
      </c>
      <c r="F186" s="228"/>
      <c r="G186" s="228"/>
      <c r="H186" s="228"/>
      <c r="I186" s="228"/>
      <c r="J186" s="228"/>
      <c r="K186" s="228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09"/>
      <c r="Z186" s="209"/>
      <c r="AA186" s="209"/>
      <c r="AB186" s="209"/>
      <c r="AC186" s="209"/>
      <c r="AD186" s="209"/>
      <c r="AE186" s="209"/>
      <c r="AF186" s="209"/>
      <c r="AG186" s="209" t="s">
        <v>139</v>
      </c>
      <c r="AH186" s="209">
        <v>0</v>
      </c>
      <c r="AI186" s="209"/>
      <c r="AJ186" s="209"/>
      <c r="AK186" s="209"/>
      <c r="AL186" s="209"/>
      <c r="AM186" s="209"/>
      <c r="AN186" s="209"/>
      <c r="AO186" s="209"/>
      <c r="AP186" s="209"/>
      <c r="AQ186" s="209"/>
      <c r="AR186" s="209"/>
      <c r="AS186" s="209"/>
      <c r="AT186" s="209"/>
      <c r="AU186" s="209"/>
      <c r="AV186" s="209"/>
      <c r="AW186" s="209"/>
      <c r="AX186" s="209"/>
      <c r="AY186" s="209"/>
      <c r="AZ186" s="209"/>
      <c r="BA186" s="209"/>
      <c r="BB186" s="209"/>
      <c r="BC186" s="209"/>
      <c r="BD186" s="209"/>
      <c r="BE186" s="209"/>
      <c r="BF186" s="209"/>
      <c r="BG186" s="209"/>
      <c r="BH186" s="209"/>
    </row>
    <row r="187" spans="1:60" outlineLevel="1" x14ac:dyDescent="0.25">
      <c r="A187" s="226"/>
      <c r="B187" s="227"/>
      <c r="C187" s="256" t="s">
        <v>140</v>
      </c>
      <c r="D187" s="230"/>
      <c r="E187" s="231">
        <v>-1.1819999999999999</v>
      </c>
      <c r="F187" s="228"/>
      <c r="G187" s="228"/>
      <c r="H187" s="228"/>
      <c r="I187" s="228"/>
      <c r="J187" s="228"/>
      <c r="K187" s="228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09"/>
      <c r="Z187" s="209"/>
      <c r="AA187" s="209"/>
      <c r="AB187" s="209"/>
      <c r="AC187" s="209"/>
      <c r="AD187" s="209"/>
      <c r="AE187" s="209"/>
      <c r="AF187" s="209"/>
      <c r="AG187" s="209" t="s">
        <v>139</v>
      </c>
      <c r="AH187" s="209">
        <v>0</v>
      </c>
      <c r="AI187" s="209"/>
      <c r="AJ187" s="209"/>
      <c r="AK187" s="209"/>
      <c r="AL187" s="209"/>
      <c r="AM187" s="209"/>
      <c r="AN187" s="209"/>
      <c r="AO187" s="209"/>
      <c r="AP187" s="209"/>
      <c r="AQ187" s="209"/>
      <c r="AR187" s="209"/>
      <c r="AS187" s="209"/>
      <c r="AT187" s="209"/>
      <c r="AU187" s="209"/>
      <c r="AV187" s="209"/>
      <c r="AW187" s="209"/>
      <c r="AX187" s="209"/>
      <c r="AY187" s="209"/>
      <c r="AZ187" s="209"/>
      <c r="BA187" s="209"/>
      <c r="BB187" s="209"/>
      <c r="BC187" s="209"/>
      <c r="BD187" s="209"/>
      <c r="BE187" s="209"/>
      <c r="BF187" s="209"/>
      <c r="BG187" s="209"/>
      <c r="BH187" s="209"/>
    </row>
    <row r="188" spans="1:60" outlineLevel="1" x14ac:dyDescent="0.25">
      <c r="A188" s="226"/>
      <c r="B188" s="227"/>
      <c r="C188" s="256" t="s">
        <v>618</v>
      </c>
      <c r="D188" s="230"/>
      <c r="E188" s="231">
        <v>55.38</v>
      </c>
      <c r="F188" s="228"/>
      <c r="G188" s="228"/>
      <c r="H188" s="228"/>
      <c r="I188" s="228"/>
      <c r="J188" s="228"/>
      <c r="K188" s="228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09"/>
      <c r="Z188" s="209"/>
      <c r="AA188" s="209"/>
      <c r="AB188" s="209"/>
      <c r="AC188" s="209"/>
      <c r="AD188" s="209"/>
      <c r="AE188" s="209"/>
      <c r="AF188" s="209"/>
      <c r="AG188" s="209" t="s">
        <v>139</v>
      </c>
      <c r="AH188" s="209">
        <v>0</v>
      </c>
      <c r="AI188" s="209"/>
      <c r="AJ188" s="209"/>
      <c r="AK188" s="209"/>
      <c r="AL188" s="209"/>
      <c r="AM188" s="209"/>
      <c r="AN188" s="209"/>
      <c r="AO188" s="209"/>
      <c r="AP188" s="209"/>
      <c r="AQ188" s="209"/>
      <c r="AR188" s="209"/>
      <c r="AS188" s="209"/>
      <c r="AT188" s="209"/>
      <c r="AU188" s="209"/>
      <c r="AV188" s="209"/>
      <c r="AW188" s="209"/>
      <c r="AX188" s="209"/>
      <c r="AY188" s="209"/>
      <c r="AZ188" s="209"/>
      <c r="BA188" s="209"/>
      <c r="BB188" s="209"/>
      <c r="BC188" s="209"/>
      <c r="BD188" s="209"/>
      <c r="BE188" s="209"/>
      <c r="BF188" s="209"/>
      <c r="BG188" s="209"/>
      <c r="BH188" s="209"/>
    </row>
    <row r="189" spans="1:60" outlineLevel="1" x14ac:dyDescent="0.25">
      <c r="A189" s="226"/>
      <c r="B189" s="227"/>
      <c r="C189" s="256" t="s">
        <v>146</v>
      </c>
      <c r="D189" s="230"/>
      <c r="E189" s="231">
        <v>-1.5760000000000001</v>
      </c>
      <c r="F189" s="228"/>
      <c r="G189" s="228"/>
      <c r="H189" s="228"/>
      <c r="I189" s="228"/>
      <c r="J189" s="228"/>
      <c r="K189" s="228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09"/>
      <c r="Z189" s="209"/>
      <c r="AA189" s="209"/>
      <c r="AB189" s="209"/>
      <c r="AC189" s="209"/>
      <c r="AD189" s="209"/>
      <c r="AE189" s="209"/>
      <c r="AF189" s="209"/>
      <c r="AG189" s="209" t="s">
        <v>139</v>
      </c>
      <c r="AH189" s="209">
        <v>0</v>
      </c>
      <c r="AI189" s="209"/>
      <c r="AJ189" s="209"/>
      <c r="AK189" s="209"/>
      <c r="AL189" s="209"/>
      <c r="AM189" s="209"/>
      <c r="AN189" s="209"/>
      <c r="AO189" s="209"/>
      <c r="AP189" s="209"/>
      <c r="AQ189" s="209"/>
      <c r="AR189" s="209"/>
      <c r="AS189" s="209"/>
      <c r="AT189" s="209"/>
      <c r="AU189" s="209"/>
      <c r="AV189" s="209"/>
      <c r="AW189" s="209"/>
      <c r="AX189" s="209"/>
      <c r="AY189" s="209"/>
      <c r="AZ189" s="209"/>
      <c r="BA189" s="209"/>
      <c r="BB189" s="209"/>
      <c r="BC189" s="209"/>
      <c r="BD189" s="209"/>
      <c r="BE189" s="209"/>
      <c r="BF189" s="209"/>
      <c r="BG189" s="209"/>
      <c r="BH189" s="209"/>
    </row>
    <row r="190" spans="1:60" outlineLevel="1" x14ac:dyDescent="0.25">
      <c r="A190" s="226"/>
      <c r="B190" s="227"/>
      <c r="C190" s="256" t="s">
        <v>151</v>
      </c>
      <c r="D190" s="230"/>
      <c r="E190" s="231">
        <v>-4.18</v>
      </c>
      <c r="F190" s="228"/>
      <c r="G190" s="228"/>
      <c r="H190" s="228"/>
      <c r="I190" s="228"/>
      <c r="J190" s="228"/>
      <c r="K190" s="228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09"/>
      <c r="Z190" s="209"/>
      <c r="AA190" s="209"/>
      <c r="AB190" s="209"/>
      <c r="AC190" s="209"/>
      <c r="AD190" s="209"/>
      <c r="AE190" s="209"/>
      <c r="AF190" s="209"/>
      <c r="AG190" s="209" t="s">
        <v>139</v>
      </c>
      <c r="AH190" s="209">
        <v>0</v>
      </c>
      <c r="AI190" s="209"/>
      <c r="AJ190" s="209"/>
      <c r="AK190" s="209"/>
      <c r="AL190" s="209"/>
      <c r="AM190" s="209"/>
      <c r="AN190" s="209"/>
      <c r="AO190" s="209"/>
      <c r="AP190" s="209"/>
      <c r="AQ190" s="209"/>
      <c r="AR190" s="209"/>
      <c r="AS190" s="209"/>
      <c r="AT190" s="209"/>
      <c r="AU190" s="209"/>
      <c r="AV190" s="209"/>
      <c r="AW190" s="209"/>
      <c r="AX190" s="209"/>
      <c r="AY190" s="209"/>
      <c r="AZ190" s="209"/>
      <c r="BA190" s="209"/>
      <c r="BB190" s="209"/>
      <c r="BC190" s="209"/>
      <c r="BD190" s="209"/>
      <c r="BE190" s="209"/>
      <c r="BF190" s="209"/>
      <c r="BG190" s="209"/>
      <c r="BH190" s="209"/>
    </row>
    <row r="191" spans="1:60" outlineLevel="1" x14ac:dyDescent="0.25">
      <c r="A191" s="226"/>
      <c r="B191" s="227"/>
      <c r="C191" s="256" t="s">
        <v>619</v>
      </c>
      <c r="D191" s="230"/>
      <c r="E191" s="231">
        <v>42.84</v>
      </c>
      <c r="F191" s="228"/>
      <c r="G191" s="228"/>
      <c r="H191" s="228"/>
      <c r="I191" s="228"/>
      <c r="J191" s="228"/>
      <c r="K191" s="228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09"/>
      <c r="Z191" s="209"/>
      <c r="AA191" s="209"/>
      <c r="AB191" s="209"/>
      <c r="AC191" s="209"/>
      <c r="AD191" s="209"/>
      <c r="AE191" s="209"/>
      <c r="AF191" s="209"/>
      <c r="AG191" s="209" t="s">
        <v>139</v>
      </c>
      <c r="AH191" s="209">
        <v>0</v>
      </c>
      <c r="AI191" s="209"/>
      <c r="AJ191" s="209"/>
      <c r="AK191" s="209"/>
      <c r="AL191" s="209"/>
      <c r="AM191" s="209"/>
      <c r="AN191" s="209"/>
      <c r="AO191" s="209"/>
      <c r="AP191" s="209"/>
      <c r="AQ191" s="209"/>
      <c r="AR191" s="209"/>
      <c r="AS191" s="209"/>
      <c r="AT191" s="209"/>
      <c r="AU191" s="209"/>
      <c r="AV191" s="209"/>
      <c r="AW191" s="209"/>
      <c r="AX191" s="209"/>
      <c r="AY191" s="209"/>
      <c r="AZ191" s="209"/>
      <c r="BA191" s="209"/>
      <c r="BB191" s="209"/>
      <c r="BC191" s="209"/>
      <c r="BD191" s="209"/>
      <c r="BE191" s="209"/>
      <c r="BF191" s="209"/>
      <c r="BG191" s="209"/>
      <c r="BH191" s="209"/>
    </row>
    <row r="192" spans="1:60" outlineLevel="1" x14ac:dyDescent="0.25">
      <c r="A192" s="226"/>
      <c r="B192" s="227"/>
      <c r="C192" s="256" t="s">
        <v>146</v>
      </c>
      <c r="D192" s="230"/>
      <c r="E192" s="231">
        <v>-1.5760000000000001</v>
      </c>
      <c r="F192" s="228"/>
      <c r="G192" s="228"/>
      <c r="H192" s="228"/>
      <c r="I192" s="228"/>
      <c r="J192" s="228"/>
      <c r="K192" s="228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09"/>
      <c r="Z192" s="209"/>
      <c r="AA192" s="209"/>
      <c r="AB192" s="209"/>
      <c r="AC192" s="209"/>
      <c r="AD192" s="209"/>
      <c r="AE192" s="209"/>
      <c r="AF192" s="209"/>
      <c r="AG192" s="209" t="s">
        <v>139</v>
      </c>
      <c r="AH192" s="209">
        <v>0</v>
      </c>
      <c r="AI192" s="209"/>
      <c r="AJ192" s="209"/>
      <c r="AK192" s="209"/>
      <c r="AL192" s="209"/>
      <c r="AM192" s="209"/>
      <c r="AN192" s="209"/>
      <c r="AO192" s="209"/>
      <c r="AP192" s="209"/>
      <c r="AQ192" s="209"/>
      <c r="AR192" s="209"/>
      <c r="AS192" s="209"/>
      <c r="AT192" s="209"/>
      <c r="AU192" s="209"/>
      <c r="AV192" s="209"/>
      <c r="AW192" s="209"/>
      <c r="AX192" s="209"/>
      <c r="AY192" s="209"/>
      <c r="AZ192" s="209"/>
      <c r="BA192" s="209"/>
      <c r="BB192" s="209"/>
      <c r="BC192" s="209"/>
      <c r="BD192" s="209"/>
      <c r="BE192" s="209"/>
      <c r="BF192" s="209"/>
      <c r="BG192" s="209"/>
      <c r="BH192" s="209"/>
    </row>
    <row r="193" spans="1:60" outlineLevel="1" x14ac:dyDescent="0.25">
      <c r="A193" s="226"/>
      <c r="B193" s="227"/>
      <c r="C193" s="256" t="s">
        <v>146</v>
      </c>
      <c r="D193" s="230"/>
      <c r="E193" s="231">
        <v>-1.5760000000000001</v>
      </c>
      <c r="F193" s="228"/>
      <c r="G193" s="228"/>
      <c r="H193" s="228"/>
      <c r="I193" s="228"/>
      <c r="J193" s="228"/>
      <c r="K193" s="228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09"/>
      <c r="Z193" s="209"/>
      <c r="AA193" s="209"/>
      <c r="AB193" s="209"/>
      <c r="AC193" s="209"/>
      <c r="AD193" s="209"/>
      <c r="AE193" s="209"/>
      <c r="AF193" s="209"/>
      <c r="AG193" s="209" t="s">
        <v>139</v>
      </c>
      <c r="AH193" s="209">
        <v>0</v>
      </c>
      <c r="AI193" s="209"/>
      <c r="AJ193" s="209"/>
      <c r="AK193" s="209"/>
      <c r="AL193" s="209"/>
      <c r="AM193" s="209"/>
      <c r="AN193" s="209"/>
      <c r="AO193" s="209"/>
      <c r="AP193" s="209"/>
      <c r="AQ193" s="209"/>
      <c r="AR193" s="209"/>
      <c r="AS193" s="209"/>
      <c r="AT193" s="209"/>
      <c r="AU193" s="209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209"/>
      <c r="BH193" s="209"/>
    </row>
    <row r="194" spans="1:60" outlineLevel="1" x14ac:dyDescent="0.25">
      <c r="A194" s="226"/>
      <c r="B194" s="227"/>
      <c r="C194" s="256" t="s">
        <v>620</v>
      </c>
      <c r="D194" s="230"/>
      <c r="E194" s="231">
        <v>18.059999999999999</v>
      </c>
      <c r="F194" s="228"/>
      <c r="G194" s="228"/>
      <c r="H194" s="228"/>
      <c r="I194" s="228"/>
      <c r="J194" s="228"/>
      <c r="K194" s="228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09"/>
      <c r="Z194" s="209"/>
      <c r="AA194" s="209"/>
      <c r="AB194" s="209"/>
      <c r="AC194" s="209"/>
      <c r="AD194" s="209"/>
      <c r="AE194" s="209"/>
      <c r="AF194" s="209"/>
      <c r="AG194" s="209" t="s">
        <v>139</v>
      </c>
      <c r="AH194" s="209">
        <v>0</v>
      </c>
      <c r="AI194" s="209"/>
      <c r="AJ194" s="209"/>
      <c r="AK194" s="209"/>
      <c r="AL194" s="209"/>
      <c r="AM194" s="209"/>
      <c r="AN194" s="209"/>
      <c r="AO194" s="209"/>
      <c r="AP194" s="209"/>
      <c r="AQ194" s="209"/>
      <c r="AR194" s="209"/>
      <c r="AS194" s="209"/>
      <c r="AT194" s="209"/>
      <c r="AU194" s="209"/>
      <c r="AV194" s="209"/>
      <c r="AW194" s="209"/>
      <c r="AX194" s="209"/>
      <c r="AY194" s="209"/>
      <c r="AZ194" s="209"/>
      <c r="BA194" s="209"/>
      <c r="BB194" s="209"/>
      <c r="BC194" s="209"/>
      <c r="BD194" s="209"/>
      <c r="BE194" s="209"/>
      <c r="BF194" s="209"/>
      <c r="BG194" s="209"/>
      <c r="BH194" s="209"/>
    </row>
    <row r="195" spans="1:60" outlineLevel="1" x14ac:dyDescent="0.25">
      <c r="A195" s="226"/>
      <c r="B195" s="227"/>
      <c r="C195" s="256" t="s">
        <v>146</v>
      </c>
      <c r="D195" s="230"/>
      <c r="E195" s="231">
        <v>-1.5760000000000001</v>
      </c>
      <c r="F195" s="228"/>
      <c r="G195" s="228"/>
      <c r="H195" s="228"/>
      <c r="I195" s="228"/>
      <c r="J195" s="228"/>
      <c r="K195" s="228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09"/>
      <c r="Z195" s="209"/>
      <c r="AA195" s="209"/>
      <c r="AB195" s="209"/>
      <c r="AC195" s="209"/>
      <c r="AD195" s="209"/>
      <c r="AE195" s="209"/>
      <c r="AF195" s="209"/>
      <c r="AG195" s="209" t="s">
        <v>139</v>
      </c>
      <c r="AH195" s="209">
        <v>0</v>
      </c>
      <c r="AI195" s="209"/>
      <c r="AJ195" s="209"/>
      <c r="AK195" s="209"/>
      <c r="AL195" s="209"/>
      <c r="AM195" s="209"/>
      <c r="AN195" s="209"/>
      <c r="AO195" s="209"/>
      <c r="AP195" s="209"/>
      <c r="AQ195" s="209"/>
      <c r="AR195" s="209"/>
      <c r="AS195" s="209"/>
      <c r="AT195" s="209"/>
      <c r="AU195" s="209"/>
      <c r="AV195" s="209"/>
      <c r="AW195" s="209"/>
      <c r="AX195" s="209"/>
      <c r="AY195" s="209"/>
      <c r="AZ195" s="209"/>
      <c r="BA195" s="209"/>
      <c r="BB195" s="209"/>
      <c r="BC195" s="209"/>
      <c r="BD195" s="209"/>
      <c r="BE195" s="209"/>
      <c r="BF195" s="209"/>
      <c r="BG195" s="209"/>
      <c r="BH195" s="209"/>
    </row>
    <row r="196" spans="1:60" outlineLevel="1" x14ac:dyDescent="0.25">
      <c r="A196" s="226"/>
      <c r="B196" s="227"/>
      <c r="C196" s="256" t="s">
        <v>621</v>
      </c>
      <c r="D196" s="230"/>
      <c r="E196" s="231">
        <v>-0.52249999999999996</v>
      </c>
      <c r="F196" s="228"/>
      <c r="G196" s="228"/>
      <c r="H196" s="228"/>
      <c r="I196" s="228"/>
      <c r="J196" s="228"/>
      <c r="K196" s="228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09"/>
      <c r="Z196" s="209"/>
      <c r="AA196" s="209"/>
      <c r="AB196" s="209"/>
      <c r="AC196" s="209"/>
      <c r="AD196" s="209"/>
      <c r="AE196" s="209"/>
      <c r="AF196" s="209"/>
      <c r="AG196" s="209" t="s">
        <v>139</v>
      </c>
      <c r="AH196" s="209">
        <v>0</v>
      </c>
      <c r="AI196" s="209"/>
      <c r="AJ196" s="209"/>
      <c r="AK196" s="209"/>
      <c r="AL196" s="209"/>
      <c r="AM196" s="209"/>
      <c r="AN196" s="209"/>
      <c r="AO196" s="209"/>
      <c r="AP196" s="209"/>
      <c r="AQ196" s="209"/>
      <c r="AR196" s="209"/>
      <c r="AS196" s="209"/>
      <c r="AT196" s="209"/>
      <c r="AU196" s="209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209"/>
      <c r="BH196" s="209"/>
    </row>
    <row r="197" spans="1:60" outlineLevel="1" x14ac:dyDescent="0.25">
      <c r="A197" s="226"/>
      <c r="B197" s="227"/>
      <c r="C197" s="256" t="s">
        <v>622</v>
      </c>
      <c r="D197" s="230"/>
      <c r="E197" s="231">
        <v>8.6519999999999992</v>
      </c>
      <c r="F197" s="228"/>
      <c r="G197" s="228"/>
      <c r="H197" s="228"/>
      <c r="I197" s="228"/>
      <c r="J197" s="228"/>
      <c r="K197" s="228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09"/>
      <c r="Z197" s="209"/>
      <c r="AA197" s="209"/>
      <c r="AB197" s="209"/>
      <c r="AC197" s="209"/>
      <c r="AD197" s="209"/>
      <c r="AE197" s="209"/>
      <c r="AF197" s="209"/>
      <c r="AG197" s="209" t="s">
        <v>139</v>
      </c>
      <c r="AH197" s="209">
        <v>0</v>
      </c>
      <c r="AI197" s="209"/>
      <c r="AJ197" s="209"/>
      <c r="AK197" s="209"/>
      <c r="AL197" s="209"/>
      <c r="AM197" s="209"/>
      <c r="AN197" s="209"/>
      <c r="AO197" s="209"/>
      <c r="AP197" s="209"/>
      <c r="AQ197" s="209"/>
      <c r="AR197" s="209"/>
      <c r="AS197" s="209"/>
      <c r="AT197" s="209"/>
      <c r="AU197" s="209"/>
      <c r="AV197" s="209"/>
      <c r="AW197" s="209"/>
      <c r="AX197" s="209"/>
      <c r="AY197" s="209"/>
      <c r="AZ197" s="209"/>
      <c r="BA197" s="209"/>
      <c r="BB197" s="209"/>
      <c r="BC197" s="209"/>
      <c r="BD197" s="209"/>
      <c r="BE197" s="209"/>
      <c r="BF197" s="209"/>
      <c r="BG197" s="209"/>
      <c r="BH197" s="209"/>
    </row>
    <row r="198" spans="1:60" outlineLevel="1" x14ac:dyDescent="0.25">
      <c r="A198" s="226"/>
      <c r="B198" s="227"/>
      <c r="C198" s="256" t="s">
        <v>140</v>
      </c>
      <c r="D198" s="230"/>
      <c r="E198" s="231">
        <v>-1.1819999999999999</v>
      </c>
      <c r="F198" s="228"/>
      <c r="G198" s="228"/>
      <c r="H198" s="228"/>
      <c r="I198" s="228"/>
      <c r="J198" s="228"/>
      <c r="K198" s="228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09"/>
      <c r="Z198" s="209"/>
      <c r="AA198" s="209"/>
      <c r="AB198" s="209"/>
      <c r="AC198" s="209"/>
      <c r="AD198" s="209"/>
      <c r="AE198" s="209"/>
      <c r="AF198" s="209"/>
      <c r="AG198" s="209" t="s">
        <v>139</v>
      </c>
      <c r="AH198" s="209">
        <v>0</v>
      </c>
      <c r="AI198" s="209"/>
      <c r="AJ198" s="209"/>
      <c r="AK198" s="209"/>
      <c r="AL198" s="209"/>
      <c r="AM198" s="209"/>
      <c r="AN198" s="209"/>
      <c r="AO198" s="209"/>
      <c r="AP198" s="209"/>
      <c r="AQ198" s="209"/>
      <c r="AR198" s="209"/>
      <c r="AS198" s="209"/>
      <c r="AT198" s="209"/>
      <c r="AU198" s="209"/>
      <c r="AV198" s="209"/>
      <c r="AW198" s="209"/>
      <c r="AX198" s="209"/>
      <c r="AY198" s="209"/>
      <c r="AZ198" s="209"/>
      <c r="BA198" s="209"/>
      <c r="BB198" s="209"/>
      <c r="BC198" s="209"/>
      <c r="BD198" s="209"/>
      <c r="BE198" s="209"/>
      <c r="BF198" s="209"/>
      <c r="BG198" s="209"/>
      <c r="BH198" s="209"/>
    </row>
    <row r="199" spans="1:60" outlineLevel="1" x14ac:dyDescent="0.25">
      <c r="A199" s="241">
        <v>28</v>
      </c>
      <c r="B199" s="242" t="s">
        <v>239</v>
      </c>
      <c r="C199" s="255" t="s">
        <v>240</v>
      </c>
      <c r="D199" s="243" t="s">
        <v>133</v>
      </c>
      <c r="E199" s="244">
        <v>132.2405</v>
      </c>
      <c r="F199" s="245"/>
      <c r="G199" s="246">
        <f>ROUND(E199*F199,2)</f>
        <v>0</v>
      </c>
      <c r="H199" s="229">
        <v>0</v>
      </c>
      <c r="I199" s="228">
        <f>ROUND(E199*H199,2)</f>
        <v>0</v>
      </c>
      <c r="J199" s="229">
        <v>88.9</v>
      </c>
      <c r="K199" s="228">
        <f>ROUND(E199*J199,2)</f>
        <v>11756.18</v>
      </c>
      <c r="L199" s="228">
        <v>15</v>
      </c>
      <c r="M199" s="228">
        <f>G199*(1+L199/100)</f>
        <v>0</v>
      </c>
      <c r="N199" s="228">
        <v>0</v>
      </c>
      <c r="O199" s="228">
        <f>ROUND(E199*N199,2)</f>
        <v>0</v>
      </c>
      <c r="P199" s="228">
        <v>1.4E-2</v>
      </c>
      <c r="Q199" s="228">
        <f>ROUND(E199*P199,2)</f>
        <v>1.85</v>
      </c>
      <c r="R199" s="228"/>
      <c r="S199" s="228" t="s">
        <v>134</v>
      </c>
      <c r="T199" s="228" t="s">
        <v>135</v>
      </c>
      <c r="U199" s="228">
        <v>0.22</v>
      </c>
      <c r="V199" s="228">
        <f>ROUND(E199*U199,2)</f>
        <v>29.09</v>
      </c>
      <c r="W199" s="228"/>
      <c r="X199" s="228" t="s">
        <v>136</v>
      </c>
      <c r="Y199" s="209"/>
      <c r="Z199" s="209"/>
      <c r="AA199" s="209"/>
      <c r="AB199" s="209"/>
      <c r="AC199" s="209"/>
      <c r="AD199" s="209"/>
      <c r="AE199" s="209"/>
      <c r="AF199" s="209"/>
      <c r="AG199" s="209" t="s">
        <v>137</v>
      </c>
      <c r="AH199" s="209"/>
      <c r="AI199" s="209"/>
      <c r="AJ199" s="209"/>
      <c r="AK199" s="209"/>
      <c r="AL199" s="209"/>
      <c r="AM199" s="209"/>
      <c r="AN199" s="209"/>
      <c r="AO199" s="209"/>
      <c r="AP199" s="209"/>
      <c r="AQ199" s="209"/>
      <c r="AR199" s="209"/>
      <c r="AS199" s="209"/>
      <c r="AT199" s="209"/>
      <c r="AU199" s="209"/>
      <c r="AV199" s="209"/>
      <c r="AW199" s="209"/>
      <c r="AX199" s="209"/>
      <c r="AY199" s="209"/>
      <c r="AZ199" s="209"/>
      <c r="BA199" s="209"/>
      <c r="BB199" s="209"/>
      <c r="BC199" s="209"/>
      <c r="BD199" s="209"/>
      <c r="BE199" s="209"/>
      <c r="BF199" s="209"/>
      <c r="BG199" s="209"/>
      <c r="BH199" s="209"/>
    </row>
    <row r="200" spans="1:60" outlineLevel="1" x14ac:dyDescent="0.25">
      <c r="A200" s="226"/>
      <c r="B200" s="227"/>
      <c r="C200" s="256" t="s">
        <v>617</v>
      </c>
      <c r="D200" s="230"/>
      <c r="E200" s="231">
        <v>27.18</v>
      </c>
      <c r="F200" s="228"/>
      <c r="G200" s="228"/>
      <c r="H200" s="228"/>
      <c r="I200" s="228"/>
      <c r="J200" s="228"/>
      <c r="K200" s="228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09"/>
      <c r="Z200" s="209"/>
      <c r="AA200" s="209"/>
      <c r="AB200" s="209"/>
      <c r="AC200" s="209"/>
      <c r="AD200" s="209"/>
      <c r="AE200" s="209"/>
      <c r="AF200" s="209"/>
      <c r="AG200" s="209" t="s">
        <v>139</v>
      </c>
      <c r="AH200" s="209">
        <v>0</v>
      </c>
      <c r="AI200" s="209"/>
      <c r="AJ200" s="209"/>
      <c r="AK200" s="209"/>
      <c r="AL200" s="209"/>
      <c r="AM200" s="209"/>
      <c r="AN200" s="209"/>
      <c r="AO200" s="209"/>
      <c r="AP200" s="209"/>
      <c r="AQ200" s="209"/>
      <c r="AR200" s="209"/>
      <c r="AS200" s="209"/>
      <c r="AT200" s="209"/>
      <c r="AU200" s="209"/>
      <c r="AV200" s="209"/>
      <c r="AW200" s="209"/>
      <c r="AX200" s="209"/>
      <c r="AY200" s="209"/>
      <c r="AZ200" s="209"/>
      <c r="BA200" s="209"/>
      <c r="BB200" s="209"/>
      <c r="BC200" s="209"/>
      <c r="BD200" s="209"/>
      <c r="BE200" s="209"/>
      <c r="BF200" s="209"/>
      <c r="BG200" s="209"/>
      <c r="BH200" s="209"/>
    </row>
    <row r="201" spans="1:60" outlineLevel="1" x14ac:dyDescent="0.25">
      <c r="A201" s="226"/>
      <c r="B201" s="227"/>
      <c r="C201" s="256" t="s">
        <v>142</v>
      </c>
      <c r="D201" s="230"/>
      <c r="E201" s="231">
        <v>-1.7729999999999999</v>
      </c>
      <c r="F201" s="228"/>
      <c r="G201" s="228"/>
      <c r="H201" s="228"/>
      <c r="I201" s="228"/>
      <c r="J201" s="228"/>
      <c r="K201" s="228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09"/>
      <c r="Z201" s="209"/>
      <c r="AA201" s="209"/>
      <c r="AB201" s="209"/>
      <c r="AC201" s="209"/>
      <c r="AD201" s="209"/>
      <c r="AE201" s="209"/>
      <c r="AF201" s="209"/>
      <c r="AG201" s="209" t="s">
        <v>139</v>
      </c>
      <c r="AH201" s="209">
        <v>0</v>
      </c>
      <c r="AI201" s="209"/>
      <c r="AJ201" s="209"/>
      <c r="AK201" s="209"/>
      <c r="AL201" s="209"/>
      <c r="AM201" s="209"/>
      <c r="AN201" s="209"/>
      <c r="AO201" s="209"/>
      <c r="AP201" s="209"/>
      <c r="AQ201" s="209"/>
      <c r="AR201" s="209"/>
      <c r="AS201" s="209"/>
      <c r="AT201" s="209"/>
      <c r="AU201" s="209"/>
      <c r="AV201" s="209"/>
      <c r="AW201" s="209"/>
      <c r="AX201" s="209"/>
      <c r="AY201" s="209"/>
      <c r="AZ201" s="209"/>
      <c r="BA201" s="209"/>
      <c r="BB201" s="209"/>
      <c r="BC201" s="209"/>
      <c r="BD201" s="209"/>
      <c r="BE201" s="209"/>
      <c r="BF201" s="209"/>
      <c r="BG201" s="209"/>
      <c r="BH201" s="209"/>
    </row>
    <row r="202" spans="1:60" outlineLevel="1" x14ac:dyDescent="0.25">
      <c r="A202" s="226"/>
      <c r="B202" s="227"/>
      <c r="C202" s="256" t="s">
        <v>141</v>
      </c>
      <c r="D202" s="230"/>
      <c r="E202" s="231">
        <v>-4.7279999999999998</v>
      </c>
      <c r="F202" s="228"/>
      <c r="G202" s="228"/>
      <c r="H202" s="228"/>
      <c r="I202" s="228"/>
      <c r="J202" s="228"/>
      <c r="K202" s="228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09"/>
      <c r="Z202" s="209"/>
      <c r="AA202" s="209"/>
      <c r="AB202" s="209"/>
      <c r="AC202" s="209"/>
      <c r="AD202" s="209"/>
      <c r="AE202" s="209"/>
      <c r="AF202" s="209"/>
      <c r="AG202" s="209" t="s">
        <v>139</v>
      </c>
      <c r="AH202" s="209">
        <v>0</v>
      </c>
      <c r="AI202" s="209"/>
      <c r="AJ202" s="209"/>
      <c r="AK202" s="209"/>
      <c r="AL202" s="209"/>
      <c r="AM202" s="209"/>
      <c r="AN202" s="209"/>
      <c r="AO202" s="209"/>
      <c r="AP202" s="209"/>
      <c r="AQ202" s="209"/>
      <c r="AR202" s="209"/>
      <c r="AS202" s="209"/>
      <c r="AT202" s="209"/>
      <c r="AU202" s="209"/>
      <c r="AV202" s="209"/>
      <c r="AW202" s="209"/>
      <c r="AX202" s="209"/>
      <c r="AY202" s="209"/>
      <c r="AZ202" s="209"/>
      <c r="BA202" s="209"/>
      <c r="BB202" s="209"/>
      <c r="BC202" s="209"/>
      <c r="BD202" s="209"/>
      <c r="BE202" s="209"/>
      <c r="BF202" s="209"/>
      <c r="BG202" s="209"/>
      <c r="BH202" s="209"/>
    </row>
    <row r="203" spans="1:60" outlineLevel="1" x14ac:dyDescent="0.25">
      <c r="A203" s="226"/>
      <c r="B203" s="227"/>
      <c r="C203" s="256" t="s">
        <v>140</v>
      </c>
      <c r="D203" s="230"/>
      <c r="E203" s="231">
        <v>-1.1819999999999999</v>
      </c>
      <c r="F203" s="228"/>
      <c r="G203" s="228"/>
      <c r="H203" s="228"/>
      <c r="I203" s="228"/>
      <c r="J203" s="228"/>
      <c r="K203" s="228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09"/>
      <c r="Z203" s="209"/>
      <c r="AA203" s="209"/>
      <c r="AB203" s="209"/>
      <c r="AC203" s="209"/>
      <c r="AD203" s="209"/>
      <c r="AE203" s="209"/>
      <c r="AF203" s="209"/>
      <c r="AG203" s="209" t="s">
        <v>139</v>
      </c>
      <c r="AH203" s="209">
        <v>0</v>
      </c>
      <c r="AI203" s="209"/>
      <c r="AJ203" s="209"/>
      <c r="AK203" s="209"/>
      <c r="AL203" s="209"/>
      <c r="AM203" s="209"/>
      <c r="AN203" s="209"/>
      <c r="AO203" s="209"/>
      <c r="AP203" s="209"/>
      <c r="AQ203" s="209"/>
      <c r="AR203" s="209"/>
      <c r="AS203" s="209"/>
      <c r="AT203" s="209"/>
      <c r="AU203" s="209"/>
      <c r="AV203" s="209"/>
      <c r="AW203" s="209"/>
      <c r="AX203" s="209"/>
      <c r="AY203" s="209"/>
      <c r="AZ203" s="209"/>
      <c r="BA203" s="209"/>
      <c r="BB203" s="209"/>
      <c r="BC203" s="209"/>
      <c r="BD203" s="209"/>
      <c r="BE203" s="209"/>
      <c r="BF203" s="209"/>
      <c r="BG203" s="209"/>
      <c r="BH203" s="209"/>
    </row>
    <row r="204" spans="1:60" outlineLevel="1" x14ac:dyDescent="0.25">
      <c r="A204" s="226"/>
      <c r="B204" s="227"/>
      <c r="C204" s="256" t="s">
        <v>618</v>
      </c>
      <c r="D204" s="230"/>
      <c r="E204" s="231">
        <v>55.38</v>
      </c>
      <c r="F204" s="228"/>
      <c r="G204" s="228"/>
      <c r="H204" s="228"/>
      <c r="I204" s="228"/>
      <c r="J204" s="228"/>
      <c r="K204" s="228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09"/>
      <c r="Z204" s="209"/>
      <c r="AA204" s="209"/>
      <c r="AB204" s="209"/>
      <c r="AC204" s="209"/>
      <c r="AD204" s="209"/>
      <c r="AE204" s="209"/>
      <c r="AF204" s="209"/>
      <c r="AG204" s="209" t="s">
        <v>139</v>
      </c>
      <c r="AH204" s="209">
        <v>0</v>
      </c>
      <c r="AI204" s="209"/>
      <c r="AJ204" s="209"/>
      <c r="AK204" s="209"/>
      <c r="AL204" s="209"/>
      <c r="AM204" s="209"/>
      <c r="AN204" s="209"/>
      <c r="AO204" s="209"/>
      <c r="AP204" s="209"/>
      <c r="AQ204" s="209"/>
      <c r="AR204" s="209"/>
      <c r="AS204" s="209"/>
      <c r="AT204" s="209"/>
      <c r="AU204" s="209"/>
      <c r="AV204" s="209"/>
      <c r="AW204" s="209"/>
      <c r="AX204" s="209"/>
      <c r="AY204" s="209"/>
      <c r="AZ204" s="209"/>
      <c r="BA204" s="209"/>
      <c r="BB204" s="209"/>
      <c r="BC204" s="209"/>
      <c r="BD204" s="209"/>
      <c r="BE204" s="209"/>
      <c r="BF204" s="209"/>
      <c r="BG204" s="209"/>
      <c r="BH204" s="209"/>
    </row>
    <row r="205" spans="1:60" outlineLevel="1" x14ac:dyDescent="0.25">
      <c r="A205" s="226"/>
      <c r="B205" s="227"/>
      <c r="C205" s="256" t="s">
        <v>146</v>
      </c>
      <c r="D205" s="230"/>
      <c r="E205" s="231">
        <v>-1.5760000000000001</v>
      </c>
      <c r="F205" s="228"/>
      <c r="G205" s="228"/>
      <c r="H205" s="228"/>
      <c r="I205" s="228"/>
      <c r="J205" s="228"/>
      <c r="K205" s="228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09"/>
      <c r="Z205" s="209"/>
      <c r="AA205" s="209"/>
      <c r="AB205" s="209"/>
      <c r="AC205" s="209"/>
      <c r="AD205" s="209"/>
      <c r="AE205" s="209"/>
      <c r="AF205" s="209"/>
      <c r="AG205" s="209" t="s">
        <v>139</v>
      </c>
      <c r="AH205" s="209">
        <v>0</v>
      </c>
      <c r="AI205" s="209"/>
      <c r="AJ205" s="209"/>
      <c r="AK205" s="209"/>
      <c r="AL205" s="209"/>
      <c r="AM205" s="209"/>
      <c r="AN205" s="209"/>
      <c r="AO205" s="209"/>
      <c r="AP205" s="209"/>
      <c r="AQ205" s="209"/>
      <c r="AR205" s="209"/>
      <c r="AS205" s="209"/>
      <c r="AT205" s="209"/>
      <c r="AU205" s="209"/>
      <c r="AV205" s="209"/>
      <c r="AW205" s="209"/>
      <c r="AX205" s="209"/>
      <c r="AY205" s="209"/>
      <c r="AZ205" s="209"/>
      <c r="BA205" s="209"/>
      <c r="BB205" s="209"/>
      <c r="BC205" s="209"/>
      <c r="BD205" s="209"/>
      <c r="BE205" s="209"/>
      <c r="BF205" s="209"/>
      <c r="BG205" s="209"/>
      <c r="BH205" s="209"/>
    </row>
    <row r="206" spans="1:60" outlineLevel="1" x14ac:dyDescent="0.25">
      <c r="A206" s="226"/>
      <c r="B206" s="227"/>
      <c r="C206" s="256" t="s">
        <v>151</v>
      </c>
      <c r="D206" s="230"/>
      <c r="E206" s="231">
        <v>-4.18</v>
      </c>
      <c r="F206" s="228"/>
      <c r="G206" s="228"/>
      <c r="H206" s="228"/>
      <c r="I206" s="228"/>
      <c r="J206" s="228"/>
      <c r="K206" s="228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09"/>
      <c r="Z206" s="209"/>
      <c r="AA206" s="209"/>
      <c r="AB206" s="209"/>
      <c r="AC206" s="209"/>
      <c r="AD206" s="209"/>
      <c r="AE206" s="209"/>
      <c r="AF206" s="209"/>
      <c r="AG206" s="209" t="s">
        <v>139</v>
      </c>
      <c r="AH206" s="209">
        <v>0</v>
      </c>
      <c r="AI206" s="209"/>
      <c r="AJ206" s="209"/>
      <c r="AK206" s="209"/>
      <c r="AL206" s="209"/>
      <c r="AM206" s="209"/>
      <c r="AN206" s="209"/>
      <c r="AO206" s="209"/>
      <c r="AP206" s="209"/>
      <c r="AQ206" s="209"/>
      <c r="AR206" s="209"/>
      <c r="AS206" s="209"/>
      <c r="AT206" s="209"/>
      <c r="AU206" s="209"/>
      <c r="AV206" s="209"/>
      <c r="AW206" s="209"/>
      <c r="AX206" s="209"/>
      <c r="AY206" s="209"/>
      <c r="AZ206" s="209"/>
      <c r="BA206" s="209"/>
      <c r="BB206" s="209"/>
      <c r="BC206" s="209"/>
      <c r="BD206" s="209"/>
      <c r="BE206" s="209"/>
      <c r="BF206" s="209"/>
      <c r="BG206" s="209"/>
      <c r="BH206" s="209"/>
    </row>
    <row r="207" spans="1:60" outlineLevel="1" x14ac:dyDescent="0.25">
      <c r="A207" s="226"/>
      <c r="B207" s="227"/>
      <c r="C207" s="256" t="s">
        <v>619</v>
      </c>
      <c r="D207" s="230"/>
      <c r="E207" s="231">
        <v>42.84</v>
      </c>
      <c r="F207" s="228"/>
      <c r="G207" s="228"/>
      <c r="H207" s="228"/>
      <c r="I207" s="228"/>
      <c r="J207" s="228"/>
      <c r="K207" s="228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09"/>
      <c r="Z207" s="209"/>
      <c r="AA207" s="209"/>
      <c r="AB207" s="209"/>
      <c r="AC207" s="209"/>
      <c r="AD207" s="209"/>
      <c r="AE207" s="209"/>
      <c r="AF207" s="209"/>
      <c r="AG207" s="209" t="s">
        <v>139</v>
      </c>
      <c r="AH207" s="209">
        <v>0</v>
      </c>
      <c r="AI207" s="209"/>
      <c r="AJ207" s="209"/>
      <c r="AK207" s="209"/>
      <c r="AL207" s="209"/>
      <c r="AM207" s="209"/>
      <c r="AN207" s="209"/>
      <c r="AO207" s="209"/>
      <c r="AP207" s="209"/>
      <c r="AQ207" s="209"/>
      <c r="AR207" s="209"/>
      <c r="AS207" s="209"/>
      <c r="AT207" s="209"/>
      <c r="AU207" s="209"/>
      <c r="AV207" s="209"/>
      <c r="AW207" s="209"/>
      <c r="AX207" s="209"/>
      <c r="AY207" s="209"/>
      <c r="AZ207" s="209"/>
      <c r="BA207" s="209"/>
      <c r="BB207" s="209"/>
      <c r="BC207" s="209"/>
      <c r="BD207" s="209"/>
      <c r="BE207" s="209"/>
      <c r="BF207" s="209"/>
      <c r="BG207" s="209"/>
      <c r="BH207" s="209"/>
    </row>
    <row r="208" spans="1:60" outlineLevel="1" x14ac:dyDescent="0.25">
      <c r="A208" s="226"/>
      <c r="B208" s="227"/>
      <c r="C208" s="256" t="s">
        <v>146</v>
      </c>
      <c r="D208" s="230"/>
      <c r="E208" s="231">
        <v>-1.5760000000000001</v>
      </c>
      <c r="F208" s="228"/>
      <c r="G208" s="228"/>
      <c r="H208" s="228"/>
      <c r="I208" s="228"/>
      <c r="J208" s="228"/>
      <c r="K208" s="228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09"/>
      <c r="Z208" s="209"/>
      <c r="AA208" s="209"/>
      <c r="AB208" s="209"/>
      <c r="AC208" s="209"/>
      <c r="AD208" s="209"/>
      <c r="AE208" s="209"/>
      <c r="AF208" s="209"/>
      <c r="AG208" s="209" t="s">
        <v>139</v>
      </c>
      <c r="AH208" s="209">
        <v>0</v>
      </c>
      <c r="AI208" s="209"/>
      <c r="AJ208" s="209"/>
      <c r="AK208" s="209"/>
      <c r="AL208" s="209"/>
      <c r="AM208" s="209"/>
      <c r="AN208" s="209"/>
      <c r="AO208" s="209"/>
      <c r="AP208" s="209"/>
      <c r="AQ208" s="209"/>
      <c r="AR208" s="209"/>
      <c r="AS208" s="209"/>
      <c r="AT208" s="209"/>
      <c r="AU208" s="209"/>
      <c r="AV208" s="209"/>
      <c r="AW208" s="209"/>
      <c r="AX208" s="209"/>
      <c r="AY208" s="209"/>
      <c r="AZ208" s="209"/>
      <c r="BA208" s="209"/>
      <c r="BB208" s="209"/>
      <c r="BC208" s="209"/>
      <c r="BD208" s="209"/>
      <c r="BE208" s="209"/>
      <c r="BF208" s="209"/>
      <c r="BG208" s="209"/>
      <c r="BH208" s="209"/>
    </row>
    <row r="209" spans="1:60" outlineLevel="1" x14ac:dyDescent="0.25">
      <c r="A209" s="226"/>
      <c r="B209" s="227"/>
      <c r="C209" s="256" t="s">
        <v>146</v>
      </c>
      <c r="D209" s="230"/>
      <c r="E209" s="231">
        <v>-1.5760000000000001</v>
      </c>
      <c r="F209" s="228"/>
      <c r="G209" s="228"/>
      <c r="H209" s="228"/>
      <c r="I209" s="228"/>
      <c r="J209" s="228"/>
      <c r="K209" s="228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09"/>
      <c r="Z209" s="209"/>
      <c r="AA209" s="209"/>
      <c r="AB209" s="209"/>
      <c r="AC209" s="209"/>
      <c r="AD209" s="209"/>
      <c r="AE209" s="209"/>
      <c r="AF209" s="209"/>
      <c r="AG209" s="209" t="s">
        <v>139</v>
      </c>
      <c r="AH209" s="209">
        <v>0</v>
      </c>
      <c r="AI209" s="209"/>
      <c r="AJ209" s="209"/>
      <c r="AK209" s="209"/>
      <c r="AL209" s="209"/>
      <c r="AM209" s="209"/>
      <c r="AN209" s="209"/>
      <c r="AO209" s="209"/>
      <c r="AP209" s="209"/>
      <c r="AQ209" s="209"/>
      <c r="AR209" s="209"/>
      <c r="AS209" s="209"/>
      <c r="AT209" s="209"/>
      <c r="AU209" s="209"/>
      <c r="AV209" s="209"/>
      <c r="AW209" s="209"/>
      <c r="AX209" s="209"/>
      <c r="AY209" s="209"/>
      <c r="AZ209" s="209"/>
      <c r="BA209" s="209"/>
      <c r="BB209" s="209"/>
      <c r="BC209" s="209"/>
      <c r="BD209" s="209"/>
      <c r="BE209" s="209"/>
      <c r="BF209" s="209"/>
      <c r="BG209" s="209"/>
      <c r="BH209" s="209"/>
    </row>
    <row r="210" spans="1:60" outlineLevel="1" x14ac:dyDescent="0.25">
      <c r="A210" s="226"/>
      <c r="B210" s="227"/>
      <c r="C210" s="256" t="s">
        <v>620</v>
      </c>
      <c r="D210" s="230"/>
      <c r="E210" s="231">
        <v>18.059999999999999</v>
      </c>
      <c r="F210" s="228"/>
      <c r="G210" s="228"/>
      <c r="H210" s="228"/>
      <c r="I210" s="228"/>
      <c r="J210" s="228"/>
      <c r="K210" s="228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09"/>
      <c r="Z210" s="209"/>
      <c r="AA210" s="209"/>
      <c r="AB210" s="209"/>
      <c r="AC210" s="209"/>
      <c r="AD210" s="209"/>
      <c r="AE210" s="209"/>
      <c r="AF210" s="209"/>
      <c r="AG210" s="209" t="s">
        <v>139</v>
      </c>
      <c r="AH210" s="209">
        <v>0</v>
      </c>
      <c r="AI210" s="209"/>
      <c r="AJ210" s="209"/>
      <c r="AK210" s="209"/>
      <c r="AL210" s="209"/>
      <c r="AM210" s="209"/>
      <c r="AN210" s="209"/>
      <c r="AO210" s="209"/>
      <c r="AP210" s="209"/>
      <c r="AQ210" s="209"/>
      <c r="AR210" s="209"/>
      <c r="AS210" s="209"/>
      <c r="AT210" s="209"/>
      <c r="AU210" s="209"/>
      <c r="AV210" s="209"/>
      <c r="AW210" s="209"/>
      <c r="AX210" s="209"/>
      <c r="AY210" s="209"/>
      <c r="AZ210" s="209"/>
      <c r="BA210" s="209"/>
      <c r="BB210" s="209"/>
      <c r="BC210" s="209"/>
      <c r="BD210" s="209"/>
      <c r="BE210" s="209"/>
      <c r="BF210" s="209"/>
      <c r="BG210" s="209"/>
      <c r="BH210" s="209"/>
    </row>
    <row r="211" spans="1:60" outlineLevel="1" x14ac:dyDescent="0.25">
      <c r="A211" s="226"/>
      <c r="B211" s="227"/>
      <c r="C211" s="256" t="s">
        <v>146</v>
      </c>
      <c r="D211" s="230"/>
      <c r="E211" s="231">
        <v>-1.5760000000000001</v>
      </c>
      <c r="F211" s="228"/>
      <c r="G211" s="228"/>
      <c r="H211" s="228"/>
      <c r="I211" s="228"/>
      <c r="J211" s="228"/>
      <c r="K211" s="228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09"/>
      <c r="Z211" s="209"/>
      <c r="AA211" s="209"/>
      <c r="AB211" s="209"/>
      <c r="AC211" s="209"/>
      <c r="AD211" s="209"/>
      <c r="AE211" s="209"/>
      <c r="AF211" s="209"/>
      <c r="AG211" s="209" t="s">
        <v>139</v>
      </c>
      <c r="AH211" s="209">
        <v>0</v>
      </c>
      <c r="AI211" s="209"/>
      <c r="AJ211" s="209"/>
      <c r="AK211" s="209"/>
      <c r="AL211" s="209"/>
      <c r="AM211" s="209"/>
      <c r="AN211" s="209"/>
      <c r="AO211" s="209"/>
      <c r="AP211" s="209"/>
      <c r="AQ211" s="209"/>
      <c r="AR211" s="209"/>
      <c r="AS211" s="209"/>
      <c r="AT211" s="209"/>
      <c r="AU211" s="209"/>
      <c r="AV211" s="209"/>
      <c r="AW211" s="209"/>
      <c r="AX211" s="209"/>
      <c r="AY211" s="209"/>
      <c r="AZ211" s="209"/>
      <c r="BA211" s="209"/>
      <c r="BB211" s="209"/>
      <c r="BC211" s="209"/>
      <c r="BD211" s="209"/>
      <c r="BE211" s="209"/>
      <c r="BF211" s="209"/>
      <c r="BG211" s="209"/>
      <c r="BH211" s="209"/>
    </row>
    <row r="212" spans="1:60" outlineLevel="1" x14ac:dyDescent="0.25">
      <c r="A212" s="226"/>
      <c r="B212" s="227"/>
      <c r="C212" s="256" t="s">
        <v>621</v>
      </c>
      <c r="D212" s="230"/>
      <c r="E212" s="231">
        <v>-0.52249999999999996</v>
      </c>
      <c r="F212" s="228"/>
      <c r="G212" s="228"/>
      <c r="H212" s="228"/>
      <c r="I212" s="228"/>
      <c r="J212" s="228"/>
      <c r="K212" s="228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09"/>
      <c r="Z212" s="209"/>
      <c r="AA212" s="209"/>
      <c r="AB212" s="209"/>
      <c r="AC212" s="209"/>
      <c r="AD212" s="209"/>
      <c r="AE212" s="209"/>
      <c r="AF212" s="209"/>
      <c r="AG212" s="209" t="s">
        <v>139</v>
      </c>
      <c r="AH212" s="209">
        <v>0</v>
      </c>
      <c r="AI212" s="209"/>
      <c r="AJ212" s="209"/>
      <c r="AK212" s="209"/>
      <c r="AL212" s="209"/>
      <c r="AM212" s="209"/>
      <c r="AN212" s="209"/>
      <c r="AO212" s="209"/>
      <c r="AP212" s="209"/>
      <c r="AQ212" s="209"/>
      <c r="AR212" s="209"/>
      <c r="AS212" s="209"/>
      <c r="AT212" s="209"/>
      <c r="AU212" s="209"/>
      <c r="AV212" s="209"/>
      <c r="AW212" s="209"/>
      <c r="AX212" s="209"/>
      <c r="AY212" s="209"/>
      <c r="AZ212" s="209"/>
      <c r="BA212" s="209"/>
      <c r="BB212" s="209"/>
      <c r="BC212" s="209"/>
      <c r="BD212" s="209"/>
      <c r="BE212" s="209"/>
      <c r="BF212" s="209"/>
      <c r="BG212" s="209"/>
      <c r="BH212" s="209"/>
    </row>
    <row r="213" spans="1:60" outlineLevel="1" x14ac:dyDescent="0.25">
      <c r="A213" s="226"/>
      <c r="B213" s="227"/>
      <c r="C213" s="256" t="s">
        <v>622</v>
      </c>
      <c r="D213" s="230"/>
      <c r="E213" s="231">
        <v>8.6519999999999992</v>
      </c>
      <c r="F213" s="228"/>
      <c r="G213" s="228"/>
      <c r="H213" s="228"/>
      <c r="I213" s="228"/>
      <c r="J213" s="228"/>
      <c r="K213" s="228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09"/>
      <c r="Z213" s="209"/>
      <c r="AA213" s="209"/>
      <c r="AB213" s="209"/>
      <c r="AC213" s="209"/>
      <c r="AD213" s="209"/>
      <c r="AE213" s="209"/>
      <c r="AF213" s="209"/>
      <c r="AG213" s="209" t="s">
        <v>139</v>
      </c>
      <c r="AH213" s="209">
        <v>0</v>
      </c>
      <c r="AI213" s="209"/>
      <c r="AJ213" s="209"/>
      <c r="AK213" s="209"/>
      <c r="AL213" s="209"/>
      <c r="AM213" s="209"/>
      <c r="AN213" s="209"/>
      <c r="AO213" s="209"/>
      <c r="AP213" s="209"/>
      <c r="AQ213" s="209"/>
      <c r="AR213" s="209"/>
      <c r="AS213" s="209"/>
      <c r="AT213" s="209"/>
      <c r="AU213" s="209"/>
      <c r="AV213" s="209"/>
      <c r="AW213" s="209"/>
      <c r="AX213" s="209"/>
      <c r="AY213" s="209"/>
      <c r="AZ213" s="209"/>
      <c r="BA213" s="209"/>
      <c r="BB213" s="209"/>
      <c r="BC213" s="209"/>
      <c r="BD213" s="209"/>
      <c r="BE213" s="209"/>
      <c r="BF213" s="209"/>
      <c r="BG213" s="209"/>
      <c r="BH213" s="209"/>
    </row>
    <row r="214" spans="1:60" outlineLevel="1" x14ac:dyDescent="0.25">
      <c r="A214" s="226"/>
      <c r="B214" s="227"/>
      <c r="C214" s="256" t="s">
        <v>140</v>
      </c>
      <c r="D214" s="230"/>
      <c r="E214" s="231">
        <v>-1.1819999999999999</v>
      </c>
      <c r="F214" s="228"/>
      <c r="G214" s="228"/>
      <c r="H214" s="228"/>
      <c r="I214" s="228"/>
      <c r="J214" s="228"/>
      <c r="K214" s="228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09"/>
      <c r="Z214" s="209"/>
      <c r="AA214" s="209"/>
      <c r="AB214" s="209"/>
      <c r="AC214" s="209"/>
      <c r="AD214" s="209"/>
      <c r="AE214" s="209"/>
      <c r="AF214" s="209"/>
      <c r="AG214" s="209" t="s">
        <v>139</v>
      </c>
      <c r="AH214" s="209">
        <v>0</v>
      </c>
      <c r="AI214" s="209"/>
      <c r="AJ214" s="209"/>
      <c r="AK214" s="209"/>
      <c r="AL214" s="209"/>
      <c r="AM214" s="209"/>
      <c r="AN214" s="209"/>
      <c r="AO214" s="209"/>
      <c r="AP214" s="209"/>
      <c r="AQ214" s="209"/>
      <c r="AR214" s="209"/>
      <c r="AS214" s="209"/>
      <c r="AT214" s="209"/>
      <c r="AU214" s="209"/>
      <c r="AV214" s="209"/>
      <c r="AW214" s="209"/>
      <c r="AX214" s="209"/>
      <c r="AY214" s="209"/>
      <c r="AZ214" s="209"/>
      <c r="BA214" s="209"/>
      <c r="BB214" s="209"/>
      <c r="BC214" s="209"/>
      <c r="BD214" s="209"/>
      <c r="BE214" s="209"/>
      <c r="BF214" s="209"/>
      <c r="BG214" s="209"/>
      <c r="BH214" s="209"/>
    </row>
    <row r="215" spans="1:60" ht="20.399999999999999" outlineLevel="1" x14ac:dyDescent="0.25">
      <c r="A215" s="247">
        <v>29</v>
      </c>
      <c r="B215" s="248" t="s">
        <v>241</v>
      </c>
      <c r="C215" s="257" t="s">
        <v>242</v>
      </c>
      <c r="D215" s="249" t="s">
        <v>207</v>
      </c>
      <c r="E215" s="250">
        <v>4</v>
      </c>
      <c r="F215" s="251"/>
      <c r="G215" s="252">
        <f>ROUND(E215*F215,2)</f>
        <v>0</v>
      </c>
      <c r="H215" s="229">
        <v>4.2</v>
      </c>
      <c r="I215" s="228">
        <f>ROUND(E215*H215,2)</f>
        <v>16.8</v>
      </c>
      <c r="J215" s="229">
        <v>213.8</v>
      </c>
      <c r="K215" s="228">
        <f>ROUND(E215*J215,2)</f>
        <v>855.2</v>
      </c>
      <c r="L215" s="228">
        <v>15</v>
      </c>
      <c r="M215" s="228">
        <f>G215*(1+L215/100)</f>
        <v>0</v>
      </c>
      <c r="N215" s="228">
        <v>3.6700000000000001E-3</v>
      </c>
      <c r="O215" s="228">
        <f>ROUND(E215*N215,2)</f>
        <v>0.01</v>
      </c>
      <c r="P215" s="228">
        <v>0</v>
      </c>
      <c r="Q215" s="228">
        <f>ROUND(E215*P215,2)</f>
        <v>0</v>
      </c>
      <c r="R215" s="228"/>
      <c r="S215" s="228" t="s">
        <v>134</v>
      </c>
      <c r="T215" s="228" t="s">
        <v>135</v>
      </c>
      <c r="U215" s="228">
        <v>0.433</v>
      </c>
      <c r="V215" s="228">
        <f>ROUND(E215*U215,2)</f>
        <v>1.73</v>
      </c>
      <c r="W215" s="228"/>
      <c r="X215" s="228" t="s">
        <v>136</v>
      </c>
      <c r="Y215" s="209"/>
      <c r="Z215" s="209"/>
      <c r="AA215" s="209"/>
      <c r="AB215" s="209"/>
      <c r="AC215" s="209"/>
      <c r="AD215" s="209"/>
      <c r="AE215" s="209"/>
      <c r="AF215" s="209"/>
      <c r="AG215" s="209" t="s">
        <v>137</v>
      </c>
      <c r="AH215" s="209"/>
      <c r="AI215" s="209"/>
      <c r="AJ215" s="209"/>
      <c r="AK215" s="209"/>
      <c r="AL215" s="209"/>
      <c r="AM215" s="209"/>
      <c r="AN215" s="209"/>
      <c r="AO215" s="209"/>
      <c r="AP215" s="209"/>
      <c r="AQ215" s="209"/>
      <c r="AR215" s="209"/>
      <c r="AS215" s="209"/>
      <c r="AT215" s="209"/>
      <c r="AU215" s="209"/>
      <c r="AV215" s="209"/>
      <c r="AW215" s="209"/>
      <c r="AX215" s="209"/>
      <c r="AY215" s="209"/>
      <c r="AZ215" s="209"/>
      <c r="BA215" s="209"/>
      <c r="BB215" s="209"/>
      <c r="BC215" s="209"/>
      <c r="BD215" s="209"/>
      <c r="BE215" s="209"/>
      <c r="BF215" s="209"/>
      <c r="BG215" s="209"/>
      <c r="BH215" s="209"/>
    </row>
    <row r="216" spans="1:60" x14ac:dyDescent="0.25">
      <c r="A216" s="235" t="s">
        <v>129</v>
      </c>
      <c r="B216" s="236" t="s">
        <v>63</v>
      </c>
      <c r="C216" s="254" t="s">
        <v>64</v>
      </c>
      <c r="D216" s="237"/>
      <c r="E216" s="238"/>
      <c r="F216" s="239"/>
      <c r="G216" s="240">
        <f>SUMIF(AG217:AG217,"&lt;&gt;NOR",G217:G217)</f>
        <v>0</v>
      </c>
      <c r="H216" s="234"/>
      <c r="I216" s="234">
        <f>SUM(I217:I217)</f>
        <v>0</v>
      </c>
      <c r="J216" s="234"/>
      <c r="K216" s="234">
        <f>SUM(K217:K217)</f>
        <v>15208.23</v>
      </c>
      <c r="L216" s="234"/>
      <c r="M216" s="234">
        <f>SUM(M217:M217)</f>
        <v>0</v>
      </c>
      <c r="N216" s="234"/>
      <c r="O216" s="234">
        <f>SUM(O217:O217)</f>
        <v>0</v>
      </c>
      <c r="P216" s="234"/>
      <c r="Q216" s="234">
        <f>SUM(Q217:Q217)</f>
        <v>0</v>
      </c>
      <c r="R216" s="234"/>
      <c r="S216" s="234"/>
      <c r="T216" s="234"/>
      <c r="U216" s="234"/>
      <c r="V216" s="234">
        <f>SUM(V217:V217)</f>
        <v>31.24</v>
      </c>
      <c r="W216" s="234"/>
      <c r="X216" s="234"/>
      <c r="AG216" t="s">
        <v>130</v>
      </c>
    </row>
    <row r="217" spans="1:60" outlineLevel="1" x14ac:dyDescent="0.25">
      <c r="A217" s="247">
        <v>30</v>
      </c>
      <c r="B217" s="248" t="s">
        <v>243</v>
      </c>
      <c r="C217" s="257" t="s">
        <v>244</v>
      </c>
      <c r="D217" s="249" t="s">
        <v>193</v>
      </c>
      <c r="E217" s="250">
        <v>14.877940000000001</v>
      </c>
      <c r="F217" s="251"/>
      <c r="G217" s="252">
        <f>ROUND(E217*F217,2)</f>
        <v>0</v>
      </c>
      <c r="H217" s="229">
        <v>0</v>
      </c>
      <c r="I217" s="228">
        <f>ROUND(E217*H217,2)</f>
        <v>0</v>
      </c>
      <c r="J217" s="229">
        <v>1022.2</v>
      </c>
      <c r="K217" s="228">
        <f>ROUND(E217*J217,2)</f>
        <v>15208.23</v>
      </c>
      <c r="L217" s="228">
        <v>15</v>
      </c>
      <c r="M217" s="228">
        <f>G217*(1+L217/100)</f>
        <v>0</v>
      </c>
      <c r="N217" s="228">
        <v>0</v>
      </c>
      <c r="O217" s="228">
        <f>ROUND(E217*N217,2)</f>
        <v>0</v>
      </c>
      <c r="P217" s="228">
        <v>0</v>
      </c>
      <c r="Q217" s="228">
        <f>ROUND(E217*P217,2)</f>
        <v>0</v>
      </c>
      <c r="R217" s="228"/>
      <c r="S217" s="228" t="s">
        <v>134</v>
      </c>
      <c r="T217" s="228" t="s">
        <v>135</v>
      </c>
      <c r="U217" s="228">
        <v>2.1</v>
      </c>
      <c r="V217" s="228">
        <f>ROUND(E217*U217,2)</f>
        <v>31.24</v>
      </c>
      <c r="W217" s="228"/>
      <c r="X217" s="228" t="s">
        <v>245</v>
      </c>
      <c r="Y217" s="209"/>
      <c r="Z217" s="209"/>
      <c r="AA217" s="209"/>
      <c r="AB217" s="209"/>
      <c r="AC217" s="209"/>
      <c r="AD217" s="209"/>
      <c r="AE217" s="209"/>
      <c r="AF217" s="209"/>
      <c r="AG217" s="209" t="s">
        <v>246</v>
      </c>
      <c r="AH217" s="209"/>
      <c r="AI217" s="209"/>
      <c r="AJ217" s="209"/>
      <c r="AK217" s="209"/>
      <c r="AL217" s="209"/>
      <c r="AM217" s="209"/>
      <c r="AN217" s="209"/>
      <c r="AO217" s="209"/>
      <c r="AP217" s="209"/>
      <c r="AQ217" s="209"/>
      <c r="AR217" s="209"/>
      <c r="AS217" s="209"/>
      <c r="AT217" s="209"/>
      <c r="AU217" s="209"/>
      <c r="AV217" s="209"/>
      <c r="AW217" s="209"/>
      <c r="AX217" s="209"/>
      <c r="AY217" s="209"/>
      <c r="AZ217" s="209"/>
      <c r="BA217" s="209"/>
      <c r="BB217" s="209"/>
      <c r="BC217" s="209"/>
      <c r="BD217" s="209"/>
      <c r="BE217" s="209"/>
      <c r="BF217" s="209"/>
      <c r="BG217" s="209"/>
      <c r="BH217" s="209"/>
    </row>
    <row r="218" spans="1:60" x14ac:dyDescent="0.25">
      <c r="A218" s="235" t="s">
        <v>129</v>
      </c>
      <c r="B218" s="236" t="s">
        <v>65</v>
      </c>
      <c r="C218" s="254" t="s">
        <v>66</v>
      </c>
      <c r="D218" s="237"/>
      <c r="E218" s="238"/>
      <c r="F218" s="239"/>
      <c r="G218" s="240">
        <f>SUMIF(AG219:AG246,"&lt;&gt;NOR",G219:G246)</f>
        <v>0</v>
      </c>
      <c r="H218" s="234"/>
      <c r="I218" s="234">
        <f>SUM(I219:I246)</f>
        <v>18673.239999999998</v>
      </c>
      <c r="J218" s="234"/>
      <c r="K218" s="234">
        <f>SUM(K219:K246)</f>
        <v>5506.3200000000006</v>
      </c>
      <c r="L218" s="234"/>
      <c r="M218" s="234">
        <f>SUM(M219:M246)</f>
        <v>0</v>
      </c>
      <c r="N218" s="234"/>
      <c r="O218" s="234">
        <f>SUM(O219:O246)</f>
        <v>0.1</v>
      </c>
      <c r="P218" s="234"/>
      <c r="Q218" s="234">
        <f>SUM(Q219:Q246)</f>
        <v>0</v>
      </c>
      <c r="R218" s="234"/>
      <c r="S218" s="234"/>
      <c r="T218" s="234"/>
      <c r="U218" s="234"/>
      <c r="V218" s="234">
        <f>SUM(V219:V246)</f>
        <v>8.6199999999999992</v>
      </c>
      <c r="W218" s="234"/>
      <c r="X218" s="234"/>
      <c r="AG218" t="s">
        <v>130</v>
      </c>
    </row>
    <row r="219" spans="1:60" outlineLevel="1" x14ac:dyDescent="0.25">
      <c r="A219" s="241">
        <v>31</v>
      </c>
      <c r="B219" s="242" t="s">
        <v>247</v>
      </c>
      <c r="C219" s="255" t="s">
        <v>248</v>
      </c>
      <c r="D219" s="243" t="s">
        <v>133</v>
      </c>
      <c r="E219" s="244">
        <v>40.11</v>
      </c>
      <c r="F219" s="245"/>
      <c r="G219" s="246">
        <f>ROUND(E219*F219,2)</f>
        <v>0</v>
      </c>
      <c r="H219" s="229">
        <v>0</v>
      </c>
      <c r="I219" s="228">
        <f>ROUND(E219*H219,2)</f>
        <v>0</v>
      </c>
      <c r="J219" s="229">
        <v>46.4</v>
      </c>
      <c r="K219" s="228">
        <f>ROUND(E219*J219,2)</f>
        <v>1861.1</v>
      </c>
      <c r="L219" s="228">
        <v>15</v>
      </c>
      <c r="M219" s="228">
        <f>G219*(1+L219/100)</f>
        <v>0</v>
      </c>
      <c r="N219" s="228">
        <v>0</v>
      </c>
      <c r="O219" s="228">
        <f>ROUND(E219*N219,2)</f>
        <v>0</v>
      </c>
      <c r="P219" s="228">
        <v>0</v>
      </c>
      <c r="Q219" s="228">
        <f>ROUND(E219*P219,2)</f>
        <v>0</v>
      </c>
      <c r="R219" s="228"/>
      <c r="S219" s="228" t="s">
        <v>134</v>
      </c>
      <c r="T219" s="228" t="s">
        <v>135</v>
      </c>
      <c r="U219" s="228">
        <v>0.08</v>
      </c>
      <c r="V219" s="228">
        <f>ROUND(E219*U219,2)</f>
        <v>3.21</v>
      </c>
      <c r="W219" s="228"/>
      <c r="X219" s="228" t="s">
        <v>136</v>
      </c>
      <c r="Y219" s="209"/>
      <c r="Z219" s="209"/>
      <c r="AA219" s="209"/>
      <c r="AB219" s="209"/>
      <c r="AC219" s="209"/>
      <c r="AD219" s="209"/>
      <c r="AE219" s="209"/>
      <c r="AF219" s="209"/>
      <c r="AG219" s="209" t="s">
        <v>137</v>
      </c>
      <c r="AH219" s="209"/>
      <c r="AI219" s="209"/>
      <c r="AJ219" s="209"/>
      <c r="AK219" s="209"/>
      <c r="AL219" s="209"/>
      <c r="AM219" s="209"/>
      <c r="AN219" s="209"/>
      <c r="AO219" s="209"/>
      <c r="AP219" s="209"/>
      <c r="AQ219" s="209"/>
      <c r="AR219" s="209"/>
      <c r="AS219" s="209"/>
      <c r="AT219" s="209"/>
      <c r="AU219" s="209"/>
      <c r="AV219" s="209"/>
      <c r="AW219" s="209"/>
      <c r="AX219" s="209"/>
      <c r="AY219" s="209"/>
      <c r="AZ219" s="209"/>
      <c r="BA219" s="209"/>
      <c r="BB219" s="209"/>
      <c r="BC219" s="209"/>
      <c r="BD219" s="209"/>
      <c r="BE219" s="209"/>
      <c r="BF219" s="209"/>
      <c r="BG219" s="209"/>
      <c r="BH219" s="209"/>
    </row>
    <row r="220" spans="1:60" outlineLevel="1" x14ac:dyDescent="0.25">
      <c r="A220" s="226"/>
      <c r="B220" s="227"/>
      <c r="C220" s="256" t="s">
        <v>624</v>
      </c>
      <c r="D220" s="230"/>
      <c r="E220" s="231">
        <v>4.33</v>
      </c>
      <c r="F220" s="228"/>
      <c r="G220" s="228"/>
      <c r="H220" s="228"/>
      <c r="I220" s="228"/>
      <c r="J220" s="228"/>
      <c r="K220" s="228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09"/>
      <c r="Z220" s="209"/>
      <c r="AA220" s="209"/>
      <c r="AB220" s="209"/>
      <c r="AC220" s="209"/>
      <c r="AD220" s="209"/>
      <c r="AE220" s="209"/>
      <c r="AF220" s="209"/>
      <c r="AG220" s="209" t="s">
        <v>139</v>
      </c>
      <c r="AH220" s="209">
        <v>0</v>
      </c>
      <c r="AI220" s="209"/>
      <c r="AJ220" s="209"/>
      <c r="AK220" s="209"/>
      <c r="AL220" s="209"/>
      <c r="AM220" s="209"/>
      <c r="AN220" s="209"/>
      <c r="AO220" s="209"/>
      <c r="AP220" s="209"/>
      <c r="AQ220" s="209"/>
      <c r="AR220" s="209"/>
      <c r="AS220" s="209"/>
      <c r="AT220" s="209"/>
      <c r="AU220" s="209"/>
      <c r="AV220" s="209"/>
      <c r="AW220" s="209"/>
      <c r="AX220" s="209"/>
      <c r="AY220" s="209"/>
      <c r="AZ220" s="209"/>
      <c r="BA220" s="209"/>
      <c r="BB220" s="209"/>
      <c r="BC220" s="209"/>
      <c r="BD220" s="209"/>
      <c r="BE220" s="209"/>
      <c r="BF220" s="209"/>
      <c r="BG220" s="209"/>
      <c r="BH220" s="209"/>
    </row>
    <row r="221" spans="1:60" outlineLevel="1" x14ac:dyDescent="0.25">
      <c r="A221" s="226"/>
      <c r="B221" s="227"/>
      <c r="C221" s="256" t="s">
        <v>625</v>
      </c>
      <c r="D221" s="230"/>
      <c r="E221" s="231">
        <v>21.15</v>
      </c>
      <c r="F221" s="228"/>
      <c r="G221" s="228"/>
      <c r="H221" s="228"/>
      <c r="I221" s="228"/>
      <c r="J221" s="228"/>
      <c r="K221" s="228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09"/>
      <c r="Z221" s="209"/>
      <c r="AA221" s="209"/>
      <c r="AB221" s="209"/>
      <c r="AC221" s="209"/>
      <c r="AD221" s="209"/>
      <c r="AE221" s="209"/>
      <c r="AF221" s="209"/>
      <c r="AG221" s="209" t="s">
        <v>139</v>
      </c>
      <c r="AH221" s="209">
        <v>0</v>
      </c>
      <c r="AI221" s="209"/>
      <c r="AJ221" s="209"/>
      <c r="AK221" s="209"/>
      <c r="AL221" s="209"/>
      <c r="AM221" s="209"/>
      <c r="AN221" s="209"/>
      <c r="AO221" s="209"/>
      <c r="AP221" s="209"/>
      <c r="AQ221" s="209"/>
      <c r="AR221" s="209"/>
      <c r="AS221" s="209"/>
      <c r="AT221" s="209"/>
      <c r="AU221" s="209"/>
      <c r="AV221" s="209"/>
      <c r="AW221" s="209"/>
      <c r="AX221" s="209"/>
      <c r="AY221" s="209"/>
      <c r="AZ221" s="209"/>
      <c r="BA221" s="209"/>
      <c r="BB221" s="209"/>
      <c r="BC221" s="209"/>
      <c r="BD221" s="209"/>
      <c r="BE221" s="209"/>
      <c r="BF221" s="209"/>
      <c r="BG221" s="209"/>
      <c r="BH221" s="209"/>
    </row>
    <row r="222" spans="1:60" outlineLevel="1" x14ac:dyDescent="0.25">
      <c r="A222" s="226"/>
      <c r="B222" s="227"/>
      <c r="C222" s="256" t="s">
        <v>627</v>
      </c>
      <c r="D222" s="230"/>
      <c r="E222" s="231">
        <v>11.58</v>
      </c>
      <c r="F222" s="228"/>
      <c r="G222" s="228"/>
      <c r="H222" s="228"/>
      <c r="I222" s="228"/>
      <c r="J222" s="228"/>
      <c r="K222" s="228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09"/>
      <c r="Z222" s="209"/>
      <c r="AA222" s="209"/>
      <c r="AB222" s="209"/>
      <c r="AC222" s="209"/>
      <c r="AD222" s="209"/>
      <c r="AE222" s="209"/>
      <c r="AF222" s="209"/>
      <c r="AG222" s="209" t="s">
        <v>139</v>
      </c>
      <c r="AH222" s="209">
        <v>0</v>
      </c>
      <c r="AI222" s="209"/>
      <c r="AJ222" s="209"/>
      <c r="AK222" s="209"/>
      <c r="AL222" s="209"/>
      <c r="AM222" s="209"/>
      <c r="AN222" s="209"/>
      <c r="AO222" s="209"/>
      <c r="AP222" s="209"/>
      <c r="AQ222" s="209"/>
      <c r="AR222" s="209"/>
      <c r="AS222" s="209"/>
      <c r="AT222" s="209"/>
      <c r="AU222" s="209"/>
      <c r="AV222" s="209"/>
      <c r="AW222" s="209"/>
      <c r="AX222" s="209"/>
      <c r="AY222" s="209"/>
      <c r="AZ222" s="209"/>
      <c r="BA222" s="209"/>
      <c r="BB222" s="209"/>
      <c r="BC222" s="209"/>
      <c r="BD222" s="209"/>
      <c r="BE222" s="209"/>
      <c r="BF222" s="209"/>
      <c r="BG222" s="209"/>
      <c r="BH222" s="209"/>
    </row>
    <row r="223" spans="1:60" outlineLevel="1" x14ac:dyDescent="0.25">
      <c r="A223" s="226"/>
      <c r="B223" s="227"/>
      <c r="C223" s="256" t="s">
        <v>628</v>
      </c>
      <c r="D223" s="230"/>
      <c r="E223" s="231">
        <v>1.99</v>
      </c>
      <c r="F223" s="228"/>
      <c r="G223" s="228"/>
      <c r="H223" s="228"/>
      <c r="I223" s="228"/>
      <c r="J223" s="228"/>
      <c r="K223" s="228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09"/>
      <c r="Z223" s="209"/>
      <c r="AA223" s="209"/>
      <c r="AB223" s="209"/>
      <c r="AC223" s="209"/>
      <c r="AD223" s="209"/>
      <c r="AE223" s="209"/>
      <c r="AF223" s="209"/>
      <c r="AG223" s="209" t="s">
        <v>139</v>
      </c>
      <c r="AH223" s="209">
        <v>0</v>
      </c>
      <c r="AI223" s="209"/>
      <c r="AJ223" s="209"/>
      <c r="AK223" s="209"/>
      <c r="AL223" s="209"/>
      <c r="AM223" s="209"/>
      <c r="AN223" s="209"/>
      <c r="AO223" s="209"/>
      <c r="AP223" s="209"/>
      <c r="AQ223" s="209"/>
      <c r="AR223" s="209"/>
      <c r="AS223" s="209"/>
      <c r="AT223" s="209"/>
      <c r="AU223" s="209"/>
      <c r="AV223" s="209"/>
      <c r="AW223" s="209"/>
      <c r="AX223" s="209"/>
      <c r="AY223" s="209"/>
      <c r="AZ223" s="209"/>
      <c r="BA223" s="209"/>
      <c r="BB223" s="209"/>
      <c r="BC223" s="209"/>
      <c r="BD223" s="209"/>
      <c r="BE223" s="209"/>
      <c r="BF223" s="209"/>
      <c r="BG223" s="209"/>
      <c r="BH223" s="209"/>
    </row>
    <row r="224" spans="1:60" outlineLevel="1" x14ac:dyDescent="0.25">
      <c r="A224" s="226"/>
      <c r="B224" s="227"/>
      <c r="C224" s="256" t="s">
        <v>629</v>
      </c>
      <c r="D224" s="230"/>
      <c r="E224" s="231">
        <v>1.06</v>
      </c>
      <c r="F224" s="228"/>
      <c r="G224" s="228"/>
      <c r="H224" s="228"/>
      <c r="I224" s="228"/>
      <c r="J224" s="228"/>
      <c r="K224" s="228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09"/>
      <c r="Z224" s="209"/>
      <c r="AA224" s="209"/>
      <c r="AB224" s="209"/>
      <c r="AC224" s="209"/>
      <c r="AD224" s="209"/>
      <c r="AE224" s="209"/>
      <c r="AF224" s="209"/>
      <c r="AG224" s="209" t="s">
        <v>139</v>
      </c>
      <c r="AH224" s="209">
        <v>0</v>
      </c>
      <c r="AI224" s="209"/>
      <c r="AJ224" s="209"/>
      <c r="AK224" s="209"/>
      <c r="AL224" s="209"/>
      <c r="AM224" s="209"/>
      <c r="AN224" s="209"/>
      <c r="AO224" s="209"/>
      <c r="AP224" s="209"/>
      <c r="AQ224" s="209"/>
      <c r="AR224" s="209"/>
      <c r="AS224" s="209"/>
      <c r="AT224" s="209"/>
      <c r="AU224" s="209"/>
      <c r="AV224" s="209"/>
      <c r="AW224" s="209"/>
      <c r="AX224" s="209"/>
      <c r="AY224" s="209"/>
      <c r="AZ224" s="209"/>
      <c r="BA224" s="209"/>
      <c r="BB224" s="209"/>
      <c r="BC224" s="209"/>
      <c r="BD224" s="209"/>
      <c r="BE224" s="209"/>
      <c r="BF224" s="209"/>
      <c r="BG224" s="209"/>
      <c r="BH224" s="209"/>
    </row>
    <row r="225" spans="1:60" outlineLevel="1" x14ac:dyDescent="0.25">
      <c r="A225" s="241">
        <v>32</v>
      </c>
      <c r="B225" s="242" t="s">
        <v>249</v>
      </c>
      <c r="C225" s="255" t="s">
        <v>250</v>
      </c>
      <c r="D225" s="243" t="s">
        <v>133</v>
      </c>
      <c r="E225" s="244">
        <v>40.11</v>
      </c>
      <c r="F225" s="245"/>
      <c r="G225" s="246">
        <f>ROUND(E225*F225,2)</f>
        <v>0</v>
      </c>
      <c r="H225" s="229">
        <v>7.17</v>
      </c>
      <c r="I225" s="228">
        <f>ROUND(E225*H225,2)</f>
        <v>287.58999999999997</v>
      </c>
      <c r="J225" s="229">
        <v>41.03</v>
      </c>
      <c r="K225" s="228">
        <f>ROUND(E225*J225,2)</f>
        <v>1645.71</v>
      </c>
      <c r="L225" s="228">
        <v>15</v>
      </c>
      <c r="M225" s="228">
        <f>G225*(1+L225/100)</f>
        <v>0</v>
      </c>
      <c r="N225" s="228">
        <v>1.0000000000000001E-5</v>
      </c>
      <c r="O225" s="228">
        <f>ROUND(E225*N225,2)</f>
        <v>0</v>
      </c>
      <c r="P225" s="228">
        <v>0</v>
      </c>
      <c r="Q225" s="228">
        <f>ROUND(E225*P225,2)</f>
        <v>0</v>
      </c>
      <c r="R225" s="228"/>
      <c r="S225" s="228" t="s">
        <v>134</v>
      </c>
      <c r="T225" s="228" t="s">
        <v>135</v>
      </c>
      <c r="U225" s="228">
        <v>7.0000000000000007E-2</v>
      </c>
      <c r="V225" s="228">
        <f>ROUND(E225*U225,2)</f>
        <v>2.81</v>
      </c>
      <c r="W225" s="228"/>
      <c r="X225" s="228" t="s">
        <v>136</v>
      </c>
      <c r="Y225" s="209"/>
      <c r="Z225" s="209"/>
      <c r="AA225" s="209"/>
      <c r="AB225" s="209"/>
      <c r="AC225" s="209"/>
      <c r="AD225" s="209"/>
      <c r="AE225" s="209"/>
      <c r="AF225" s="209"/>
      <c r="AG225" s="209" t="s">
        <v>137</v>
      </c>
      <c r="AH225" s="209"/>
      <c r="AI225" s="209"/>
      <c r="AJ225" s="209"/>
      <c r="AK225" s="209"/>
      <c r="AL225" s="209"/>
      <c r="AM225" s="209"/>
      <c r="AN225" s="209"/>
      <c r="AO225" s="209"/>
      <c r="AP225" s="209"/>
      <c r="AQ225" s="209"/>
      <c r="AR225" s="209"/>
      <c r="AS225" s="209"/>
      <c r="AT225" s="209"/>
      <c r="AU225" s="209"/>
      <c r="AV225" s="209"/>
      <c r="AW225" s="209"/>
      <c r="AX225" s="209"/>
      <c r="AY225" s="209"/>
      <c r="AZ225" s="209"/>
      <c r="BA225" s="209"/>
      <c r="BB225" s="209"/>
      <c r="BC225" s="209"/>
      <c r="BD225" s="209"/>
      <c r="BE225" s="209"/>
      <c r="BF225" s="209"/>
      <c r="BG225" s="209"/>
      <c r="BH225" s="209"/>
    </row>
    <row r="226" spans="1:60" outlineLevel="1" x14ac:dyDescent="0.25">
      <c r="A226" s="226"/>
      <c r="B226" s="227"/>
      <c r="C226" s="256" t="s">
        <v>624</v>
      </c>
      <c r="D226" s="230"/>
      <c r="E226" s="231">
        <v>4.33</v>
      </c>
      <c r="F226" s="228"/>
      <c r="G226" s="228"/>
      <c r="H226" s="228"/>
      <c r="I226" s="228"/>
      <c r="J226" s="228"/>
      <c r="K226" s="228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09"/>
      <c r="Z226" s="209"/>
      <c r="AA226" s="209"/>
      <c r="AB226" s="209"/>
      <c r="AC226" s="209"/>
      <c r="AD226" s="209"/>
      <c r="AE226" s="209"/>
      <c r="AF226" s="209"/>
      <c r="AG226" s="209" t="s">
        <v>139</v>
      </c>
      <c r="AH226" s="209">
        <v>0</v>
      </c>
      <c r="AI226" s="209"/>
      <c r="AJ226" s="209"/>
      <c r="AK226" s="209"/>
      <c r="AL226" s="209"/>
      <c r="AM226" s="209"/>
      <c r="AN226" s="209"/>
      <c r="AO226" s="209"/>
      <c r="AP226" s="209"/>
      <c r="AQ226" s="209"/>
      <c r="AR226" s="209"/>
      <c r="AS226" s="209"/>
      <c r="AT226" s="209"/>
      <c r="AU226" s="209"/>
      <c r="AV226" s="209"/>
      <c r="AW226" s="209"/>
      <c r="AX226" s="209"/>
      <c r="AY226" s="209"/>
      <c r="AZ226" s="209"/>
      <c r="BA226" s="209"/>
      <c r="BB226" s="209"/>
      <c r="BC226" s="209"/>
      <c r="BD226" s="209"/>
      <c r="BE226" s="209"/>
      <c r="BF226" s="209"/>
      <c r="BG226" s="209"/>
      <c r="BH226" s="209"/>
    </row>
    <row r="227" spans="1:60" outlineLevel="1" x14ac:dyDescent="0.25">
      <c r="A227" s="226"/>
      <c r="B227" s="227"/>
      <c r="C227" s="256" t="s">
        <v>625</v>
      </c>
      <c r="D227" s="230"/>
      <c r="E227" s="231">
        <v>21.15</v>
      </c>
      <c r="F227" s="228"/>
      <c r="G227" s="228"/>
      <c r="H227" s="228"/>
      <c r="I227" s="228"/>
      <c r="J227" s="228"/>
      <c r="K227" s="228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09"/>
      <c r="Z227" s="209"/>
      <c r="AA227" s="209"/>
      <c r="AB227" s="209"/>
      <c r="AC227" s="209"/>
      <c r="AD227" s="209"/>
      <c r="AE227" s="209"/>
      <c r="AF227" s="209"/>
      <c r="AG227" s="209" t="s">
        <v>139</v>
      </c>
      <c r="AH227" s="209">
        <v>0</v>
      </c>
      <c r="AI227" s="209"/>
      <c r="AJ227" s="209"/>
      <c r="AK227" s="209"/>
      <c r="AL227" s="209"/>
      <c r="AM227" s="209"/>
      <c r="AN227" s="209"/>
      <c r="AO227" s="209"/>
      <c r="AP227" s="209"/>
      <c r="AQ227" s="209"/>
      <c r="AR227" s="209"/>
      <c r="AS227" s="209"/>
      <c r="AT227" s="209"/>
      <c r="AU227" s="209"/>
      <c r="AV227" s="209"/>
      <c r="AW227" s="209"/>
      <c r="AX227" s="209"/>
      <c r="AY227" s="209"/>
      <c r="AZ227" s="209"/>
      <c r="BA227" s="209"/>
      <c r="BB227" s="209"/>
      <c r="BC227" s="209"/>
      <c r="BD227" s="209"/>
      <c r="BE227" s="209"/>
      <c r="BF227" s="209"/>
      <c r="BG227" s="209"/>
      <c r="BH227" s="209"/>
    </row>
    <row r="228" spans="1:60" outlineLevel="1" x14ac:dyDescent="0.25">
      <c r="A228" s="226"/>
      <c r="B228" s="227"/>
      <c r="C228" s="256" t="s">
        <v>627</v>
      </c>
      <c r="D228" s="230"/>
      <c r="E228" s="231">
        <v>11.58</v>
      </c>
      <c r="F228" s="228"/>
      <c r="G228" s="228"/>
      <c r="H228" s="228"/>
      <c r="I228" s="228"/>
      <c r="J228" s="228"/>
      <c r="K228" s="228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09"/>
      <c r="Z228" s="209"/>
      <c r="AA228" s="209"/>
      <c r="AB228" s="209"/>
      <c r="AC228" s="209"/>
      <c r="AD228" s="209"/>
      <c r="AE228" s="209"/>
      <c r="AF228" s="209"/>
      <c r="AG228" s="209" t="s">
        <v>139</v>
      </c>
      <c r="AH228" s="209">
        <v>0</v>
      </c>
      <c r="AI228" s="209"/>
      <c r="AJ228" s="209"/>
      <c r="AK228" s="209"/>
      <c r="AL228" s="209"/>
      <c r="AM228" s="209"/>
      <c r="AN228" s="209"/>
      <c r="AO228" s="209"/>
      <c r="AP228" s="209"/>
      <c r="AQ228" s="209"/>
      <c r="AR228" s="209"/>
      <c r="AS228" s="209"/>
      <c r="AT228" s="209"/>
      <c r="AU228" s="209"/>
      <c r="AV228" s="209"/>
      <c r="AW228" s="209"/>
      <c r="AX228" s="209"/>
      <c r="AY228" s="209"/>
      <c r="AZ228" s="209"/>
      <c r="BA228" s="209"/>
      <c r="BB228" s="209"/>
      <c r="BC228" s="209"/>
      <c r="BD228" s="209"/>
      <c r="BE228" s="209"/>
      <c r="BF228" s="209"/>
      <c r="BG228" s="209"/>
      <c r="BH228" s="209"/>
    </row>
    <row r="229" spans="1:60" outlineLevel="1" x14ac:dyDescent="0.25">
      <c r="A229" s="226"/>
      <c r="B229" s="227"/>
      <c r="C229" s="256" t="s">
        <v>628</v>
      </c>
      <c r="D229" s="230"/>
      <c r="E229" s="231">
        <v>1.99</v>
      </c>
      <c r="F229" s="228"/>
      <c r="G229" s="228"/>
      <c r="H229" s="228"/>
      <c r="I229" s="228"/>
      <c r="J229" s="228"/>
      <c r="K229" s="228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09"/>
      <c r="Z229" s="209"/>
      <c r="AA229" s="209"/>
      <c r="AB229" s="209"/>
      <c r="AC229" s="209"/>
      <c r="AD229" s="209"/>
      <c r="AE229" s="209"/>
      <c r="AF229" s="209"/>
      <c r="AG229" s="209" t="s">
        <v>139</v>
      </c>
      <c r="AH229" s="209">
        <v>0</v>
      </c>
      <c r="AI229" s="209"/>
      <c r="AJ229" s="209"/>
      <c r="AK229" s="209"/>
      <c r="AL229" s="209"/>
      <c r="AM229" s="209"/>
      <c r="AN229" s="209"/>
      <c r="AO229" s="209"/>
      <c r="AP229" s="209"/>
      <c r="AQ229" s="209"/>
      <c r="AR229" s="209"/>
      <c r="AS229" s="209"/>
      <c r="AT229" s="209"/>
      <c r="AU229" s="209"/>
      <c r="AV229" s="209"/>
      <c r="AW229" s="209"/>
      <c r="AX229" s="209"/>
      <c r="AY229" s="209"/>
      <c r="AZ229" s="209"/>
      <c r="BA229" s="209"/>
      <c r="BB229" s="209"/>
      <c r="BC229" s="209"/>
      <c r="BD229" s="209"/>
      <c r="BE229" s="209"/>
      <c r="BF229" s="209"/>
      <c r="BG229" s="209"/>
      <c r="BH229" s="209"/>
    </row>
    <row r="230" spans="1:60" outlineLevel="1" x14ac:dyDescent="0.25">
      <c r="A230" s="226"/>
      <c r="B230" s="227"/>
      <c r="C230" s="256" t="s">
        <v>629</v>
      </c>
      <c r="D230" s="230"/>
      <c r="E230" s="231">
        <v>1.06</v>
      </c>
      <c r="F230" s="228"/>
      <c r="G230" s="228"/>
      <c r="H230" s="228"/>
      <c r="I230" s="228"/>
      <c r="J230" s="228"/>
      <c r="K230" s="228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09"/>
      <c r="Z230" s="209"/>
      <c r="AA230" s="209"/>
      <c r="AB230" s="209"/>
      <c r="AC230" s="209"/>
      <c r="AD230" s="209"/>
      <c r="AE230" s="209"/>
      <c r="AF230" s="209"/>
      <c r="AG230" s="209" t="s">
        <v>139</v>
      </c>
      <c r="AH230" s="209">
        <v>0</v>
      </c>
      <c r="AI230" s="209"/>
      <c r="AJ230" s="209"/>
      <c r="AK230" s="209"/>
      <c r="AL230" s="209"/>
      <c r="AM230" s="209"/>
      <c r="AN230" s="209"/>
      <c r="AO230" s="209"/>
      <c r="AP230" s="209"/>
      <c r="AQ230" s="209"/>
      <c r="AR230" s="209"/>
      <c r="AS230" s="209"/>
      <c r="AT230" s="209"/>
      <c r="AU230" s="209"/>
      <c r="AV230" s="209"/>
      <c r="AW230" s="209"/>
      <c r="AX230" s="209"/>
      <c r="AY230" s="209"/>
      <c r="AZ230" s="209"/>
      <c r="BA230" s="209"/>
      <c r="BB230" s="209"/>
      <c r="BC230" s="209"/>
      <c r="BD230" s="209"/>
      <c r="BE230" s="209"/>
      <c r="BF230" s="209"/>
      <c r="BG230" s="209"/>
      <c r="BH230" s="209"/>
    </row>
    <row r="231" spans="1:60" ht="20.399999999999999" outlineLevel="1" x14ac:dyDescent="0.25">
      <c r="A231" s="241">
        <v>33</v>
      </c>
      <c r="B231" s="242" t="s">
        <v>251</v>
      </c>
      <c r="C231" s="255" t="s">
        <v>252</v>
      </c>
      <c r="D231" s="243" t="s">
        <v>212</v>
      </c>
      <c r="E231" s="244">
        <v>51.94</v>
      </c>
      <c r="F231" s="245"/>
      <c r="G231" s="246">
        <f>ROUND(E231*F231,2)</f>
        <v>0</v>
      </c>
      <c r="H231" s="229">
        <v>3.47</v>
      </c>
      <c r="I231" s="228">
        <f>ROUND(E231*H231,2)</f>
        <v>180.23</v>
      </c>
      <c r="J231" s="229">
        <v>28.03</v>
      </c>
      <c r="K231" s="228">
        <f>ROUND(E231*J231,2)</f>
        <v>1455.88</v>
      </c>
      <c r="L231" s="228">
        <v>15</v>
      </c>
      <c r="M231" s="228">
        <f>G231*(1+L231/100)</f>
        <v>0</v>
      </c>
      <c r="N231" s="228">
        <v>0</v>
      </c>
      <c r="O231" s="228">
        <f>ROUND(E231*N231,2)</f>
        <v>0</v>
      </c>
      <c r="P231" s="228">
        <v>0</v>
      </c>
      <c r="Q231" s="228">
        <f>ROUND(E231*P231,2)</f>
        <v>0</v>
      </c>
      <c r="R231" s="228"/>
      <c r="S231" s="228" t="s">
        <v>134</v>
      </c>
      <c r="T231" s="228" t="s">
        <v>135</v>
      </c>
      <c r="U231" s="228">
        <v>0.05</v>
      </c>
      <c r="V231" s="228">
        <f>ROUND(E231*U231,2)</f>
        <v>2.6</v>
      </c>
      <c r="W231" s="228"/>
      <c r="X231" s="228" t="s">
        <v>136</v>
      </c>
      <c r="Y231" s="209"/>
      <c r="Z231" s="209"/>
      <c r="AA231" s="209"/>
      <c r="AB231" s="209"/>
      <c r="AC231" s="209"/>
      <c r="AD231" s="209"/>
      <c r="AE231" s="209"/>
      <c r="AF231" s="209"/>
      <c r="AG231" s="209" t="s">
        <v>137</v>
      </c>
      <c r="AH231" s="209"/>
      <c r="AI231" s="209"/>
      <c r="AJ231" s="209"/>
      <c r="AK231" s="209"/>
      <c r="AL231" s="209"/>
      <c r="AM231" s="209"/>
      <c r="AN231" s="209"/>
      <c r="AO231" s="209"/>
      <c r="AP231" s="209"/>
      <c r="AQ231" s="209"/>
      <c r="AR231" s="209"/>
      <c r="AS231" s="209"/>
      <c r="AT231" s="209"/>
      <c r="AU231" s="209"/>
      <c r="AV231" s="209"/>
      <c r="AW231" s="209"/>
      <c r="AX231" s="209"/>
      <c r="AY231" s="209"/>
      <c r="AZ231" s="209"/>
      <c r="BA231" s="209"/>
      <c r="BB231" s="209"/>
      <c r="BC231" s="209"/>
      <c r="BD231" s="209"/>
      <c r="BE231" s="209"/>
      <c r="BF231" s="209"/>
      <c r="BG231" s="209"/>
      <c r="BH231" s="209"/>
    </row>
    <row r="232" spans="1:60" outlineLevel="1" x14ac:dyDescent="0.25">
      <c r="A232" s="226"/>
      <c r="B232" s="227"/>
      <c r="C232" s="256" t="s">
        <v>645</v>
      </c>
      <c r="D232" s="230"/>
      <c r="E232" s="231">
        <v>9.06</v>
      </c>
      <c r="F232" s="228"/>
      <c r="G232" s="228"/>
      <c r="H232" s="228"/>
      <c r="I232" s="228"/>
      <c r="J232" s="228"/>
      <c r="K232" s="228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09"/>
      <c r="Z232" s="209"/>
      <c r="AA232" s="209"/>
      <c r="AB232" s="209"/>
      <c r="AC232" s="209"/>
      <c r="AD232" s="209"/>
      <c r="AE232" s="209"/>
      <c r="AF232" s="209"/>
      <c r="AG232" s="209" t="s">
        <v>139</v>
      </c>
      <c r="AH232" s="209">
        <v>0</v>
      </c>
      <c r="AI232" s="209"/>
      <c r="AJ232" s="209"/>
      <c r="AK232" s="209"/>
      <c r="AL232" s="209"/>
      <c r="AM232" s="209"/>
      <c r="AN232" s="209"/>
      <c r="AO232" s="209"/>
      <c r="AP232" s="209"/>
      <c r="AQ232" s="209"/>
      <c r="AR232" s="209"/>
      <c r="AS232" s="209"/>
      <c r="AT232" s="209"/>
      <c r="AU232" s="209"/>
      <c r="AV232" s="209"/>
      <c r="AW232" s="209"/>
      <c r="AX232" s="209"/>
      <c r="AY232" s="209"/>
      <c r="AZ232" s="209"/>
      <c r="BA232" s="209"/>
      <c r="BB232" s="209"/>
      <c r="BC232" s="209"/>
      <c r="BD232" s="209"/>
      <c r="BE232" s="209"/>
      <c r="BF232" s="209"/>
      <c r="BG232" s="209"/>
      <c r="BH232" s="209"/>
    </row>
    <row r="233" spans="1:60" outlineLevel="1" x14ac:dyDescent="0.25">
      <c r="A233" s="226"/>
      <c r="B233" s="227"/>
      <c r="C233" s="256" t="s">
        <v>646</v>
      </c>
      <c r="D233" s="230"/>
      <c r="E233" s="231">
        <v>18.46</v>
      </c>
      <c r="F233" s="228"/>
      <c r="G233" s="228"/>
      <c r="H233" s="228"/>
      <c r="I233" s="228"/>
      <c r="J233" s="228"/>
      <c r="K233" s="228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09"/>
      <c r="Z233" s="209"/>
      <c r="AA233" s="209"/>
      <c r="AB233" s="209"/>
      <c r="AC233" s="209"/>
      <c r="AD233" s="209"/>
      <c r="AE233" s="209"/>
      <c r="AF233" s="209"/>
      <c r="AG233" s="209" t="s">
        <v>139</v>
      </c>
      <c r="AH233" s="209">
        <v>0</v>
      </c>
      <c r="AI233" s="209"/>
      <c r="AJ233" s="209"/>
      <c r="AK233" s="209"/>
      <c r="AL233" s="209"/>
      <c r="AM233" s="209"/>
      <c r="AN233" s="209"/>
      <c r="AO233" s="209"/>
      <c r="AP233" s="209"/>
      <c r="AQ233" s="209"/>
      <c r="AR233" s="209"/>
      <c r="AS233" s="209"/>
      <c r="AT233" s="209"/>
      <c r="AU233" s="209"/>
      <c r="AV233" s="209"/>
      <c r="AW233" s="209"/>
      <c r="AX233" s="209"/>
      <c r="AY233" s="209"/>
      <c r="AZ233" s="209"/>
      <c r="BA233" s="209"/>
      <c r="BB233" s="209"/>
      <c r="BC233" s="209"/>
      <c r="BD233" s="209"/>
      <c r="BE233" s="209"/>
      <c r="BF233" s="209"/>
      <c r="BG233" s="209"/>
      <c r="BH233" s="209"/>
    </row>
    <row r="234" spans="1:60" outlineLevel="1" x14ac:dyDescent="0.25">
      <c r="A234" s="226"/>
      <c r="B234" s="227"/>
      <c r="C234" s="256" t="s">
        <v>647</v>
      </c>
      <c r="D234" s="230"/>
      <c r="E234" s="231">
        <v>14.28</v>
      </c>
      <c r="F234" s="228"/>
      <c r="G234" s="228"/>
      <c r="H234" s="228"/>
      <c r="I234" s="228"/>
      <c r="J234" s="228"/>
      <c r="K234" s="228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09"/>
      <c r="Z234" s="209"/>
      <c r="AA234" s="209"/>
      <c r="AB234" s="209"/>
      <c r="AC234" s="209"/>
      <c r="AD234" s="209"/>
      <c r="AE234" s="209"/>
      <c r="AF234" s="209"/>
      <c r="AG234" s="209" t="s">
        <v>139</v>
      </c>
      <c r="AH234" s="209">
        <v>0</v>
      </c>
      <c r="AI234" s="209"/>
      <c r="AJ234" s="209"/>
      <c r="AK234" s="209"/>
      <c r="AL234" s="209"/>
      <c r="AM234" s="209"/>
      <c r="AN234" s="209"/>
      <c r="AO234" s="209"/>
      <c r="AP234" s="209"/>
      <c r="AQ234" s="209"/>
      <c r="AR234" s="209"/>
      <c r="AS234" s="209"/>
      <c r="AT234" s="209"/>
      <c r="AU234" s="209"/>
      <c r="AV234" s="209"/>
      <c r="AW234" s="209"/>
      <c r="AX234" s="209"/>
      <c r="AY234" s="209"/>
      <c r="AZ234" s="209"/>
      <c r="BA234" s="209"/>
      <c r="BB234" s="209"/>
      <c r="BC234" s="209"/>
      <c r="BD234" s="209"/>
      <c r="BE234" s="209"/>
      <c r="BF234" s="209"/>
      <c r="BG234" s="209"/>
      <c r="BH234" s="209"/>
    </row>
    <row r="235" spans="1:60" outlineLevel="1" x14ac:dyDescent="0.25">
      <c r="A235" s="226"/>
      <c r="B235" s="227"/>
      <c r="C235" s="256" t="s">
        <v>648</v>
      </c>
      <c r="D235" s="230"/>
      <c r="E235" s="231">
        <v>6.02</v>
      </c>
      <c r="F235" s="228"/>
      <c r="G235" s="228"/>
      <c r="H235" s="228"/>
      <c r="I235" s="228"/>
      <c r="J235" s="228"/>
      <c r="K235" s="228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09"/>
      <c r="Z235" s="209"/>
      <c r="AA235" s="209"/>
      <c r="AB235" s="209"/>
      <c r="AC235" s="209"/>
      <c r="AD235" s="209"/>
      <c r="AE235" s="209"/>
      <c r="AF235" s="209"/>
      <c r="AG235" s="209" t="s">
        <v>139</v>
      </c>
      <c r="AH235" s="209">
        <v>0</v>
      </c>
      <c r="AI235" s="209"/>
      <c r="AJ235" s="209"/>
      <c r="AK235" s="209"/>
      <c r="AL235" s="209"/>
      <c r="AM235" s="209"/>
      <c r="AN235" s="209"/>
      <c r="AO235" s="209"/>
      <c r="AP235" s="209"/>
      <c r="AQ235" s="209"/>
      <c r="AR235" s="209"/>
      <c r="AS235" s="209"/>
      <c r="AT235" s="209"/>
      <c r="AU235" s="209"/>
      <c r="AV235" s="209"/>
      <c r="AW235" s="209"/>
      <c r="AX235" s="209"/>
      <c r="AY235" s="209"/>
      <c r="AZ235" s="209"/>
      <c r="BA235" s="209"/>
      <c r="BB235" s="209"/>
      <c r="BC235" s="209"/>
      <c r="BD235" s="209"/>
      <c r="BE235" s="209"/>
      <c r="BF235" s="209"/>
      <c r="BG235" s="209"/>
      <c r="BH235" s="209"/>
    </row>
    <row r="236" spans="1:60" outlineLevel="1" x14ac:dyDescent="0.25">
      <c r="A236" s="226"/>
      <c r="B236" s="227"/>
      <c r="C236" s="256" t="s">
        <v>649</v>
      </c>
      <c r="D236" s="230"/>
      <c r="E236" s="231">
        <v>4.12</v>
      </c>
      <c r="F236" s="228"/>
      <c r="G236" s="228"/>
      <c r="H236" s="228"/>
      <c r="I236" s="228"/>
      <c r="J236" s="228"/>
      <c r="K236" s="228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09"/>
      <c r="Z236" s="209"/>
      <c r="AA236" s="209"/>
      <c r="AB236" s="209"/>
      <c r="AC236" s="209"/>
      <c r="AD236" s="209"/>
      <c r="AE236" s="209"/>
      <c r="AF236" s="209"/>
      <c r="AG236" s="209" t="s">
        <v>139</v>
      </c>
      <c r="AH236" s="209">
        <v>0</v>
      </c>
      <c r="AI236" s="209"/>
      <c r="AJ236" s="209"/>
      <c r="AK236" s="209"/>
      <c r="AL236" s="209"/>
      <c r="AM236" s="209"/>
      <c r="AN236" s="209"/>
      <c r="AO236" s="209"/>
      <c r="AP236" s="209"/>
      <c r="AQ236" s="209"/>
      <c r="AR236" s="209"/>
      <c r="AS236" s="209"/>
      <c r="AT236" s="209"/>
      <c r="AU236" s="209"/>
      <c r="AV236" s="209"/>
      <c r="AW236" s="209"/>
      <c r="AX236" s="209"/>
      <c r="AY236" s="209"/>
      <c r="AZ236" s="209"/>
      <c r="BA236" s="209"/>
      <c r="BB236" s="209"/>
      <c r="BC236" s="209"/>
      <c r="BD236" s="209"/>
      <c r="BE236" s="209"/>
      <c r="BF236" s="209"/>
      <c r="BG236" s="209"/>
      <c r="BH236" s="209"/>
    </row>
    <row r="237" spans="1:60" outlineLevel="1" x14ac:dyDescent="0.25">
      <c r="A237" s="241">
        <v>34</v>
      </c>
      <c r="B237" s="242" t="s">
        <v>258</v>
      </c>
      <c r="C237" s="255" t="s">
        <v>259</v>
      </c>
      <c r="D237" s="243" t="s">
        <v>182</v>
      </c>
      <c r="E237" s="244">
        <v>4.1714399999999996</v>
      </c>
      <c r="F237" s="245"/>
      <c r="G237" s="246">
        <f>ROUND(E237*F237,2)</f>
        <v>0</v>
      </c>
      <c r="H237" s="229">
        <v>4364.3</v>
      </c>
      <c r="I237" s="228">
        <f>ROUND(E237*H237,2)</f>
        <v>18205.419999999998</v>
      </c>
      <c r="J237" s="229">
        <v>0</v>
      </c>
      <c r="K237" s="228">
        <f>ROUND(E237*J237,2)</f>
        <v>0</v>
      </c>
      <c r="L237" s="228">
        <v>15</v>
      </c>
      <c r="M237" s="228">
        <f>G237*(1+L237/100)</f>
        <v>0</v>
      </c>
      <c r="N237" s="228">
        <v>2.5000000000000001E-2</v>
      </c>
      <c r="O237" s="228">
        <f>ROUND(E237*N237,2)</f>
        <v>0.1</v>
      </c>
      <c r="P237" s="228">
        <v>0</v>
      </c>
      <c r="Q237" s="228">
        <f>ROUND(E237*P237,2)</f>
        <v>0</v>
      </c>
      <c r="R237" s="228" t="s">
        <v>260</v>
      </c>
      <c r="S237" s="228" t="s">
        <v>134</v>
      </c>
      <c r="T237" s="228" t="s">
        <v>135</v>
      </c>
      <c r="U237" s="228">
        <v>0</v>
      </c>
      <c r="V237" s="228">
        <f>ROUND(E237*U237,2)</f>
        <v>0</v>
      </c>
      <c r="W237" s="228"/>
      <c r="X237" s="228" t="s">
        <v>261</v>
      </c>
      <c r="Y237" s="209"/>
      <c r="Z237" s="209"/>
      <c r="AA237" s="209"/>
      <c r="AB237" s="209"/>
      <c r="AC237" s="209"/>
      <c r="AD237" s="209"/>
      <c r="AE237" s="209"/>
      <c r="AF237" s="209"/>
      <c r="AG237" s="209" t="s">
        <v>262</v>
      </c>
      <c r="AH237" s="209"/>
      <c r="AI237" s="209"/>
      <c r="AJ237" s="209"/>
      <c r="AK237" s="209"/>
      <c r="AL237" s="209"/>
      <c r="AM237" s="209"/>
      <c r="AN237" s="209"/>
      <c r="AO237" s="209"/>
      <c r="AP237" s="209"/>
      <c r="AQ237" s="209"/>
      <c r="AR237" s="209"/>
      <c r="AS237" s="209"/>
      <c r="AT237" s="209"/>
      <c r="AU237" s="209"/>
      <c r="AV237" s="209"/>
      <c r="AW237" s="209"/>
      <c r="AX237" s="209"/>
      <c r="AY237" s="209"/>
      <c r="AZ237" s="209"/>
      <c r="BA237" s="209"/>
      <c r="BB237" s="209"/>
      <c r="BC237" s="209"/>
      <c r="BD237" s="209"/>
      <c r="BE237" s="209"/>
      <c r="BF237" s="209"/>
      <c r="BG237" s="209"/>
      <c r="BH237" s="209"/>
    </row>
    <row r="238" spans="1:60" outlineLevel="1" x14ac:dyDescent="0.25">
      <c r="A238" s="226"/>
      <c r="B238" s="227"/>
      <c r="C238" s="258" t="s">
        <v>183</v>
      </c>
      <c r="D238" s="232"/>
      <c r="E238" s="233"/>
      <c r="F238" s="228"/>
      <c r="G238" s="228"/>
      <c r="H238" s="228"/>
      <c r="I238" s="228"/>
      <c r="J238" s="228"/>
      <c r="K238" s="228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09"/>
      <c r="Z238" s="209"/>
      <c r="AA238" s="209"/>
      <c r="AB238" s="209"/>
      <c r="AC238" s="209"/>
      <c r="AD238" s="209"/>
      <c r="AE238" s="209"/>
      <c r="AF238" s="209"/>
      <c r="AG238" s="209" t="s">
        <v>139</v>
      </c>
      <c r="AH238" s="209"/>
      <c r="AI238" s="209"/>
      <c r="AJ238" s="209"/>
      <c r="AK238" s="209"/>
      <c r="AL238" s="209"/>
      <c r="AM238" s="209"/>
      <c r="AN238" s="209"/>
      <c r="AO238" s="209"/>
      <c r="AP238" s="209"/>
      <c r="AQ238" s="209"/>
      <c r="AR238" s="209"/>
      <c r="AS238" s="209"/>
      <c r="AT238" s="209"/>
      <c r="AU238" s="209"/>
      <c r="AV238" s="209"/>
      <c r="AW238" s="209"/>
      <c r="AX238" s="209"/>
      <c r="AY238" s="209"/>
      <c r="AZ238" s="209"/>
      <c r="BA238" s="209"/>
      <c r="BB238" s="209"/>
      <c r="BC238" s="209"/>
      <c r="BD238" s="209"/>
      <c r="BE238" s="209"/>
      <c r="BF238" s="209"/>
      <c r="BG238" s="209"/>
      <c r="BH238" s="209"/>
    </row>
    <row r="239" spans="1:60" outlineLevel="1" x14ac:dyDescent="0.25">
      <c r="A239" s="226"/>
      <c r="B239" s="227"/>
      <c r="C239" s="259" t="s">
        <v>632</v>
      </c>
      <c r="D239" s="232"/>
      <c r="E239" s="233">
        <v>4.33</v>
      </c>
      <c r="F239" s="228"/>
      <c r="G239" s="228"/>
      <c r="H239" s="228"/>
      <c r="I239" s="228"/>
      <c r="J239" s="228"/>
      <c r="K239" s="228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09"/>
      <c r="Z239" s="209"/>
      <c r="AA239" s="209"/>
      <c r="AB239" s="209"/>
      <c r="AC239" s="209"/>
      <c r="AD239" s="209"/>
      <c r="AE239" s="209"/>
      <c r="AF239" s="209"/>
      <c r="AG239" s="209" t="s">
        <v>139</v>
      </c>
      <c r="AH239" s="209">
        <v>2</v>
      </c>
      <c r="AI239" s="209"/>
      <c r="AJ239" s="209"/>
      <c r="AK239" s="209"/>
      <c r="AL239" s="209"/>
      <c r="AM239" s="209"/>
      <c r="AN239" s="209"/>
      <c r="AO239" s="209"/>
      <c r="AP239" s="209"/>
      <c r="AQ239" s="209"/>
      <c r="AR239" s="209"/>
      <c r="AS239" s="209"/>
      <c r="AT239" s="209"/>
      <c r="AU239" s="209"/>
      <c r="AV239" s="209"/>
      <c r="AW239" s="209"/>
      <c r="AX239" s="209"/>
      <c r="AY239" s="209"/>
      <c r="AZ239" s="209"/>
      <c r="BA239" s="209"/>
      <c r="BB239" s="209"/>
      <c r="BC239" s="209"/>
      <c r="BD239" s="209"/>
      <c r="BE239" s="209"/>
      <c r="BF239" s="209"/>
      <c r="BG239" s="209"/>
      <c r="BH239" s="209"/>
    </row>
    <row r="240" spans="1:60" outlineLevel="1" x14ac:dyDescent="0.25">
      <c r="A240" s="226"/>
      <c r="B240" s="227"/>
      <c r="C240" s="259" t="s">
        <v>633</v>
      </c>
      <c r="D240" s="232"/>
      <c r="E240" s="233">
        <v>21.15</v>
      </c>
      <c r="F240" s="228"/>
      <c r="G240" s="228"/>
      <c r="H240" s="228"/>
      <c r="I240" s="228"/>
      <c r="J240" s="228"/>
      <c r="K240" s="228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09"/>
      <c r="Z240" s="209"/>
      <c r="AA240" s="209"/>
      <c r="AB240" s="209"/>
      <c r="AC240" s="209"/>
      <c r="AD240" s="209"/>
      <c r="AE240" s="209"/>
      <c r="AF240" s="209"/>
      <c r="AG240" s="209" t="s">
        <v>139</v>
      </c>
      <c r="AH240" s="209">
        <v>2</v>
      </c>
      <c r="AI240" s="209"/>
      <c r="AJ240" s="209"/>
      <c r="AK240" s="209"/>
      <c r="AL240" s="209"/>
      <c r="AM240" s="209"/>
      <c r="AN240" s="209"/>
      <c r="AO240" s="209"/>
      <c r="AP240" s="209"/>
      <c r="AQ240" s="209"/>
      <c r="AR240" s="209"/>
      <c r="AS240" s="209"/>
      <c r="AT240" s="209"/>
      <c r="AU240" s="209"/>
      <c r="AV240" s="209"/>
      <c r="AW240" s="209"/>
      <c r="AX240" s="209"/>
      <c r="AY240" s="209"/>
      <c r="AZ240" s="209"/>
      <c r="BA240" s="209"/>
      <c r="BB240" s="209"/>
      <c r="BC240" s="209"/>
      <c r="BD240" s="209"/>
      <c r="BE240" s="209"/>
      <c r="BF240" s="209"/>
      <c r="BG240" s="209"/>
      <c r="BH240" s="209"/>
    </row>
    <row r="241" spans="1:60" outlineLevel="1" x14ac:dyDescent="0.25">
      <c r="A241" s="226"/>
      <c r="B241" s="227"/>
      <c r="C241" s="259" t="s">
        <v>634</v>
      </c>
      <c r="D241" s="232"/>
      <c r="E241" s="233">
        <v>11.58</v>
      </c>
      <c r="F241" s="228"/>
      <c r="G241" s="228"/>
      <c r="H241" s="228"/>
      <c r="I241" s="228"/>
      <c r="J241" s="228"/>
      <c r="K241" s="228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09"/>
      <c r="Z241" s="209"/>
      <c r="AA241" s="209"/>
      <c r="AB241" s="209"/>
      <c r="AC241" s="209"/>
      <c r="AD241" s="209"/>
      <c r="AE241" s="209"/>
      <c r="AF241" s="209"/>
      <c r="AG241" s="209" t="s">
        <v>139</v>
      </c>
      <c r="AH241" s="209">
        <v>2</v>
      </c>
      <c r="AI241" s="209"/>
      <c r="AJ241" s="209"/>
      <c r="AK241" s="209"/>
      <c r="AL241" s="209"/>
      <c r="AM241" s="209"/>
      <c r="AN241" s="209"/>
      <c r="AO241" s="209"/>
      <c r="AP241" s="209"/>
      <c r="AQ241" s="209"/>
      <c r="AR241" s="209"/>
      <c r="AS241" s="209"/>
      <c r="AT241" s="209"/>
      <c r="AU241" s="209"/>
      <c r="AV241" s="209"/>
      <c r="AW241" s="209"/>
      <c r="AX241" s="209"/>
      <c r="AY241" s="209"/>
      <c r="AZ241" s="209"/>
      <c r="BA241" s="209"/>
      <c r="BB241" s="209"/>
      <c r="BC241" s="209"/>
      <c r="BD241" s="209"/>
      <c r="BE241" s="209"/>
      <c r="BF241" s="209"/>
      <c r="BG241" s="209"/>
      <c r="BH241" s="209"/>
    </row>
    <row r="242" spans="1:60" outlineLevel="1" x14ac:dyDescent="0.25">
      <c r="A242" s="226"/>
      <c r="B242" s="227"/>
      <c r="C242" s="259" t="s">
        <v>635</v>
      </c>
      <c r="D242" s="232"/>
      <c r="E242" s="233">
        <v>1.99</v>
      </c>
      <c r="F242" s="228"/>
      <c r="G242" s="228"/>
      <c r="H242" s="228"/>
      <c r="I242" s="228"/>
      <c r="J242" s="228"/>
      <c r="K242" s="228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09"/>
      <c r="Z242" s="209"/>
      <c r="AA242" s="209"/>
      <c r="AB242" s="209"/>
      <c r="AC242" s="209"/>
      <c r="AD242" s="209"/>
      <c r="AE242" s="209"/>
      <c r="AF242" s="209"/>
      <c r="AG242" s="209" t="s">
        <v>139</v>
      </c>
      <c r="AH242" s="209">
        <v>2</v>
      </c>
      <c r="AI242" s="209"/>
      <c r="AJ242" s="209"/>
      <c r="AK242" s="209"/>
      <c r="AL242" s="209"/>
      <c r="AM242" s="209"/>
      <c r="AN242" s="209"/>
      <c r="AO242" s="209"/>
      <c r="AP242" s="209"/>
      <c r="AQ242" s="209"/>
      <c r="AR242" s="209"/>
      <c r="AS242" s="209"/>
      <c r="AT242" s="209"/>
      <c r="AU242" s="209"/>
      <c r="AV242" s="209"/>
      <c r="AW242" s="209"/>
      <c r="AX242" s="209"/>
      <c r="AY242" s="209"/>
      <c r="AZ242" s="209"/>
      <c r="BA242" s="209"/>
      <c r="BB242" s="209"/>
      <c r="BC242" s="209"/>
      <c r="BD242" s="209"/>
      <c r="BE242" s="209"/>
      <c r="BF242" s="209"/>
      <c r="BG242" s="209"/>
      <c r="BH242" s="209"/>
    </row>
    <row r="243" spans="1:60" outlineLevel="1" x14ac:dyDescent="0.25">
      <c r="A243" s="226"/>
      <c r="B243" s="227"/>
      <c r="C243" s="259" t="s">
        <v>636</v>
      </c>
      <c r="D243" s="232"/>
      <c r="E243" s="233">
        <v>1.06</v>
      </c>
      <c r="F243" s="228"/>
      <c r="G243" s="228"/>
      <c r="H243" s="228"/>
      <c r="I243" s="228"/>
      <c r="J243" s="228"/>
      <c r="K243" s="228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09"/>
      <c r="Z243" s="209"/>
      <c r="AA243" s="209"/>
      <c r="AB243" s="209"/>
      <c r="AC243" s="209"/>
      <c r="AD243" s="209"/>
      <c r="AE243" s="209"/>
      <c r="AF243" s="209"/>
      <c r="AG243" s="209" t="s">
        <v>139</v>
      </c>
      <c r="AH243" s="209">
        <v>2</v>
      </c>
      <c r="AI243" s="209"/>
      <c r="AJ243" s="209"/>
      <c r="AK243" s="209"/>
      <c r="AL243" s="209"/>
      <c r="AM243" s="209"/>
      <c r="AN243" s="209"/>
      <c r="AO243" s="209"/>
      <c r="AP243" s="209"/>
      <c r="AQ243" s="209"/>
      <c r="AR243" s="209"/>
      <c r="AS243" s="209"/>
      <c r="AT243" s="209"/>
      <c r="AU243" s="209"/>
      <c r="AV243" s="209"/>
      <c r="AW243" s="209"/>
      <c r="AX243" s="209"/>
      <c r="AY243" s="209"/>
      <c r="AZ243" s="209"/>
      <c r="BA243" s="209"/>
      <c r="BB243" s="209"/>
      <c r="BC243" s="209"/>
      <c r="BD243" s="209"/>
      <c r="BE243" s="209"/>
      <c r="BF243" s="209"/>
      <c r="BG243" s="209"/>
      <c r="BH243" s="209"/>
    </row>
    <row r="244" spans="1:60" outlineLevel="1" x14ac:dyDescent="0.25">
      <c r="A244" s="226"/>
      <c r="B244" s="227"/>
      <c r="C244" s="258" t="s">
        <v>189</v>
      </c>
      <c r="D244" s="232"/>
      <c r="E244" s="233"/>
      <c r="F244" s="228"/>
      <c r="G244" s="228"/>
      <c r="H244" s="228"/>
      <c r="I244" s="228"/>
      <c r="J244" s="228"/>
      <c r="K244" s="228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09"/>
      <c r="Z244" s="209"/>
      <c r="AA244" s="209"/>
      <c r="AB244" s="209"/>
      <c r="AC244" s="209"/>
      <c r="AD244" s="209"/>
      <c r="AE244" s="209"/>
      <c r="AF244" s="209"/>
      <c r="AG244" s="209" t="s">
        <v>139</v>
      </c>
      <c r="AH244" s="209"/>
      <c r="AI244" s="209"/>
      <c r="AJ244" s="209"/>
      <c r="AK244" s="209"/>
      <c r="AL244" s="209"/>
      <c r="AM244" s="209"/>
      <c r="AN244" s="209"/>
      <c r="AO244" s="209"/>
      <c r="AP244" s="209"/>
      <c r="AQ244" s="209"/>
      <c r="AR244" s="209"/>
      <c r="AS244" s="209"/>
      <c r="AT244" s="209"/>
      <c r="AU244" s="209"/>
      <c r="AV244" s="209"/>
      <c r="AW244" s="209"/>
      <c r="AX244" s="209"/>
      <c r="AY244" s="209"/>
      <c r="AZ244" s="209"/>
      <c r="BA244" s="209"/>
      <c r="BB244" s="209"/>
      <c r="BC244" s="209"/>
      <c r="BD244" s="209"/>
      <c r="BE244" s="209"/>
      <c r="BF244" s="209"/>
      <c r="BG244" s="209"/>
      <c r="BH244" s="209"/>
    </row>
    <row r="245" spans="1:60" outlineLevel="1" x14ac:dyDescent="0.25">
      <c r="A245" s="226"/>
      <c r="B245" s="227"/>
      <c r="C245" s="256" t="s">
        <v>650</v>
      </c>
      <c r="D245" s="230"/>
      <c r="E245" s="231">
        <v>4.1714399999999996</v>
      </c>
      <c r="F245" s="228"/>
      <c r="G245" s="228"/>
      <c r="H245" s="228"/>
      <c r="I245" s="228"/>
      <c r="J245" s="228"/>
      <c r="K245" s="228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09"/>
      <c r="Z245" s="209"/>
      <c r="AA245" s="209"/>
      <c r="AB245" s="209"/>
      <c r="AC245" s="209"/>
      <c r="AD245" s="209"/>
      <c r="AE245" s="209"/>
      <c r="AF245" s="209"/>
      <c r="AG245" s="209" t="s">
        <v>139</v>
      </c>
      <c r="AH245" s="209">
        <v>0</v>
      </c>
      <c r="AI245" s="209"/>
      <c r="AJ245" s="209"/>
      <c r="AK245" s="209"/>
      <c r="AL245" s="209"/>
      <c r="AM245" s="209"/>
      <c r="AN245" s="209"/>
      <c r="AO245" s="209"/>
      <c r="AP245" s="209"/>
      <c r="AQ245" s="209"/>
      <c r="AR245" s="209"/>
      <c r="AS245" s="209"/>
      <c r="AT245" s="209"/>
      <c r="AU245" s="209"/>
      <c r="AV245" s="209"/>
      <c r="AW245" s="209"/>
      <c r="AX245" s="209"/>
      <c r="AY245" s="209"/>
      <c r="AZ245" s="209"/>
      <c r="BA245" s="209"/>
      <c r="BB245" s="209"/>
      <c r="BC245" s="209"/>
      <c r="BD245" s="209"/>
      <c r="BE245" s="209"/>
      <c r="BF245" s="209"/>
      <c r="BG245" s="209"/>
      <c r="BH245" s="209"/>
    </row>
    <row r="246" spans="1:60" outlineLevel="1" x14ac:dyDescent="0.25">
      <c r="A246" s="247">
        <v>35</v>
      </c>
      <c r="B246" s="248" t="s">
        <v>264</v>
      </c>
      <c r="C246" s="257" t="s">
        <v>265</v>
      </c>
      <c r="D246" s="249" t="s">
        <v>0</v>
      </c>
      <c r="E246" s="250">
        <v>236.35929999999999</v>
      </c>
      <c r="F246" s="251"/>
      <c r="G246" s="252">
        <f>ROUND(E246*F246,2)</f>
        <v>0</v>
      </c>
      <c r="H246" s="229">
        <v>0</v>
      </c>
      <c r="I246" s="228">
        <f>ROUND(E246*H246,2)</f>
        <v>0</v>
      </c>
      <c r="J246" s="229">
        <v>2.2999999999999998</v>
      </c>
      <c r="K246" s="228">
        <f>ROUND(E246*J246,2)</f>
        <v>543.63</v>
      </c>
      <c r="L246" s="228">
        <v>15</v>
      </c>
      <c r="M246" s="228">
        <f>G246*(1+L246/100)</f>
        <v>0</v>
      </c>
      <c r="N246" s="228">
        <v>0</v>
      </c>
      <c r="O246" s="228">
        <f>ROUND(E246*N246,2)</f>
        <v>0</v>
      </c>
      <c r="P246" s="228">
        <v>0</v>
      </c>
      <c r="Q246" s="228">
        <f>ROUND(E246*P246,2)</f>
        <v>0</v>
      </c>
      <c r="R246" s="228"/>
      <c r="S246" s="228" t="s">
        <v>134</v>
      </c>
      <c r="T246" s="228" t="s">
        <v>135</v>
      </c>
      <c r="U246" s="228">
        <v>0</v>
      </c>
      <c r="V246" s="228">
        <f>ROUND(E246*U246,2)</f>
        <v>0</v>
      </c>
      <c r="W246" s="228"/>
      <c r="X246" s="228" t="s">
        <v>245</v>
      </c>
      <c r="Y246" s="209"/>
      <c r="Z246" s="209"/>
      <c r="AA246" s="209"/>
      <c r="AB246" s="209"/>
      <c r="AC246" s="209"/>
      <c r="AD246" s="209"/>
      <c r="AE246" s="209"/>
      <c r="AF246" s="209"/>
      <c r="AG246" s="209" t="s">
        <v>246</v>
      </c>
      <c r="AH246" s="209"/>
      <c r="AI246" s="209"/>
      <c r="AJ246" s="209"/>
      <c r="AK246" s="209"/>
      <c r="AL246" s="209"/>
      <c r="AM246" s="209"/>
      <c r="AN246" s="209"/>
      <c r="AO246" s="209"/>
      <c r="AP246" s="209"/>
      <c r="AQ246" s="209"/>
      <c r="AR246" s="209"/>
      <c r="AS246" s="209"/>
      <c r="AT246" s="209"/>
      <c r="AU246" s="209"/>
      <c r="AV246" s="209"/>
      <c r="AW246" s="209"/>
      <c r="AX246" s="209"/>
      <c r="AY246" s="209"/>
      <c r="AZ246" s="209"/>
      <c r="BA246" s="209"/>
      <c r="BB246" s="209"/>
      <c r="BC246" s="209"/>
      <c r="BD246" s="209"/>
      <c r="BE246" s="209"/>
      <c r="BF246" s="209"/>
      <c r="BG246" s="209"/>
      <c r="BH246" s="209"/>
    </row>
    <row r="247" spans="1:60" x14ac:dyDescent="0.25">
      <c r="A247" s="235" t="s">
        <v>129</v>
      </c>
      <c r="B247" s="236" t="s">
        <v>67</v>
      </c>
      <c r="C247" s="254" t="s">
        <v>68</v>
      </c>
      <c r="D247" s="237"/>
      <c r="E247" s="238"/>
      <c r="F247" s="239"/>
      <c r="G247" s="240">
        <f>SUMIF(AG248:AG248,"&lt;&gt;NOR",G248:G248)</f>
        <v>0</v>
      </c>
      <c r="H247" s="234"/>
      <c r="I247" s="234">
        <f>SUM(I248:I248)</f>
        <v>0</v>
      </c>
      <c r="J247" s="234"/>
      <c r="K247" s="234">
        <f>SUM(K248:K248)</f>
        <v>3300</v>
      </c>
      <c r="L247" s="234"/>
      <c r="M247" s="234">
        <f>SUM(M248:M248)</f>
        <v>0</v>
      </c>
      <c r="N247" s="234"/>
      <c r="O247" s="234">
        <f>SUM(O248:O248)</f>
        <v>0</v>
      </c>
      <c r="P247" s="234"/>
      <c r="Q247" s="234">
        <f>SUM(Q248:Q248)</f>
        <v>0</v>
      </c>
      <c r="R247" s="234"/>
      <c r="S247" s="234"/>
      <c r="T247" s="234"/>
      <c r="U247" s="234"/>
      <c r="V247" s="234">
        <f>SUM(V248:V248)</f>
        <v>0.16</v>
      </c>
      <c r="W247" s="234"/>
      <c r="X247" s="234"/>
      <c r="AG247" t="s">
        <v>130</v>
      </c>
    </row>
    <row r="248" spans="1:60" outlineLevel="1" x14ac:dyDescent="0.25">
      <c r="A248" s="247">
        <v>36</v>
      </c>
      <c r="B248" s="248" t="s">
        <v>266</v>
      </c>
      <c r="C248" s="257" t="s">
        <v>267</v>
      </c>
      <c r="D248" s="249" t="s">
        <v>268</v>
      </c>
      <c r="E248" s="250">
        <v>1</v>
      </c>
      <c r="F248" s="251"/>
      <c r="G248" s="252">
        <f>ROUND(E248*F248,2)</f>
        <v>0</v>
      </c>
      <c r="H248" s="229">
        <v>0</v>
      </c>
      <c r="I248" s="228">
        <f>ROUND(E248*H248,2)</f>
        <v>0</v>
      </c>
      <c r="J248" s="229">
        <v>3300</v>
      </c>
      <c r="K248" s="228">
        <f>ROUND(E248*J248,2)</f>
        <v>3300</v>
      </c>
      <c r="L248" s="228">
        <v>15</v>
      </c>
      <c r="M248" s="228">
        <f>G248*(1+L248/100)</f>
        <v>0</v>
      </c>
      <c r="N248" s="228">
        <v>0</v>
      </c>
      <c r="O248" s="228">
        <f>ROUND(E248*N248,2)</f>
        <v>0</v>
      </c>
      <c r="P248" s="228">
        <v>0</v>
      </c>
      <c r="Q248" s="228">
        <f>ROUND(E248*P248,2)</f>
        <v>0</v>
      </c>
      <c r="R248" s="228"/>
      <c r="S248" s="228" t="s">
        <v>204</v>
      </c>
      <c r="T248" s="228" t="s">
        <v>135</v>
      </c>
      <c r="U248" s="228">
        <v>0.157</v>
      </c>
      <c r="V248" s="228">
        <f>ROUND(E248*U248,2)</f>
        <v>0.16</v>
      </c>
      <c r="W248" s="228"/>
      <c r="X248" s="228" t="s">
        <v>136</v>
      </c>
      <c r="Y248" s="209"/>
      <c r="Z248" s="209"/>
      <c r="AA248" s="209"/>
      <c r="AB248" s="209"/>
      <c r="AC248" s="209"/>
      <c r="AD248" s="209"/>
      <c r="AE248" s="209"/>
      <c r="AF248" s="209"/>
      <c r="AG248" s="209" t="s">
        <v>137</v>
      </c>
      <c r="AH248" s="209"/>
      <c r="AI248" s="209"/>
      <c r="AJ248" s="209"/>
      <c r="AK248" s="209"/>
      <c r="AL248" s="209"/>
      <c r="AM248" s="209"/>
      <c r="AN248" s="209"/>
      <c r="AO248" s="209"/>
      <c r="AP248" s="209"/>
      <c r="AQ248" s="209"/>
      <c r="AR248" s="209"/>
      <c r="AS248" s="209"/>
      <c r="AT248" s="209"/>
      <c r="AU248" s="209"/>
      <c r="AV248" s="209"/>
      <c r="AW248" s="209"/>
      <c r="AX248" s="209"/>
      <c r="AY248" s="209"/>
      <c r="AZ248" s="209"/>
      <c r="BA248" s="209"/>
      <c r="BB248" s="209"/>
      <c r="BC248" s="209"/>
      <c r="BD248" s="209"/>
      <c r="BE248" s="209"/>
      <c r="BF248" s="209"/>
      <c r="BG248" s="209"/>
      <c r="BH248" s="209"/>
    </row>
    <row r="249" spans="1:60" x14ac:dyDescent="0.25">
      <c r="A249" s="235" t="s">
        <v>129</v>
      </c>
      <c r="B249" s="236" t="s">
        <v>69</v>
      </c>
      <c r="C249" s="254" t="s">
        <v>70</v>
      </c>
      <c r="D249" s="237"/>
      <c r="E249" s="238"/>
      <c r="F249" s="239"/>
      <c r="G249" s="240">
        <f>SUMIF(AG250:AG256,"&lt;&gt;NOR",G250:G256)</f>
        <v>0</v>
      </c>
      <c r="H249" s="234"/>
      <c r="I249" s="234">
        <f>SUM(I250:I256)</f>
        <v>1468.08</v>
      </c>
      <c r="J249" s="234"/>
      <c r="K249" s="234">
        <f>SUM(K250:K256)</f>
        <v>6675.4</v>
      </c>
      <c r="L249" s="234"/>
      <c r="M249" s="234">
        <f>SUM(M250:M256)</f>
        <v>0</v>
      </c>
      <c r="N249" s="234"/>
      <c r="O249" s="234">
        <f>SUM(O250:O256)</f>
        <v>0</v>
      </c>
      <c r="P249" s="234"/>
      <c r="Q249" s="234">
        <f>SUM(Q250:Q256)</f>
        <v>0</v>
      </c>
      <c r="R249" s="234"/>
      <c r="S249" s="234"/>
      <c r="T249" s="234"/>
      <c r="U249" s="234"/>
      <c r="V249" s="234">
        <f>SUM(V250:V256)</f>
        <v>6.07</v>
      </c>
      <c r="W249" s="234"/>
      <c r="X249" s="234"/>
      <c r="AG249" t="s">
        <v>130</v>
      </c>
    </row>
    <row r="250" spans="1:60" outlineLevel="1" x14ac:dyDescent="0.25">
      <c r="A250" s="247">
        <v>37</v>
      </c>
      <c r="B250" s="248" t="s">
        <v>269</v>
      </c>
      <c r="C250" s="257" t="s">
        <v>270</v>
      </c>
      <c r="D250" s="249" t="s">
        <v>212</v>
      </c>
      <c r="E250" s="250">
        <v>8</v>
      </c>
      <c r="F250" s="251"/>
      <c r="G250" s="252">
        <f>ROUND(E250*F250,2)</f>
        <v>0</v>
      </c>
      <c r="H250" s="229">
        <v>183.51</v>
      </c>
      <c r="I250" s="228">
        <f>ROUND(E250*H250,2)</f>
        <v>1468.08</v>
      </c>
      <c r="J250" s="229">
        <v>312.58999999999997</v>
      </c>
      <c r="K250" s="228">
        <f>ROUND(E250*J250,2)</f>
        <v>2500.7199999999998</v>
      </c>
      <c r="L250" s="228">
        <v>15</v>
      </c>
      <c r="M250" s="228">
        <f>G250*(1+L250/100)</f>
        <v>0</v>
      </c>
      <c r="N250" s="228">
        <v>5.1999999999999995E-4</v>
      </c>
      <c r="O250" s="228">
        <f>ROUND(E250*N250,2)</f>
        <v>0</v>
      </c>
      <c r="P250" s="228">
        <v>0</v>
      </c>
      <c r="Q250" s="228">
        <f>ROUND(E250*P250,2)</f>
        <v>0</v>
      </c>
      <c r="R250" s="228"/>
      <c r="S250" s="228" t="s">
        <v>134</v>
      </c>
      <c r="T250" s="228" t="s">
        <v>135</v>
      </c>
      <c r="U250" s="228">
        <v>0.52900000000000003</v>
      </c>
      <c r="V250" s="228">
        <f>ROUND(E250*U250,2)</f>
        <v>4.2300000000000004</v>
      </c>
      <c r="W250" s="228"/>
      <c r="X250" s="228" t="s">
        <v>136</v>
      </c>
      <c r="Y250" s="209"/>
      <c r="Z250" s="209"/>
      <c r="AA250" s="209"/>
      <c r="AB250" s="209"/>
      <c r="AC250" s="209"/>
      <c r="AD250" s="209"/>
      <c r="AE250" s="209"/>
      <c r="AF250" s="209"/>
      <c r="AG250" s="209" t="s">
        <v>137</v>
      </c>
      <c r="AH250" s="209"/>
      <c r="AI250" s="209"/>
      <c r="AJ250" s="209"/>
      <c r="AK250" s="209"/>
      <c r="AL250" s="209"/>
      <c r="AM250" s="209"/>
      <c r="AN250" s="209"/>
      <c r="AO250" s="209"/>
      <c r="AP250" s="209"/>
      <c r="AQ250" s="209"/>
      <c r="AR250" s="209"/>
      <c r="AS250" s="209"/>
      <c r="AT250" s="209"/>
      <c r="AU250" s="209"/>
      <c r="AV250" s="209"/>
      <c r="AW250" s="209"/>
      <c r="AX250" s="209"/>
      <c r="AY250" s="209"/>
      <c r="AZ250" s="209"/>
      <c r="BA250" s="209"/>
      <c r="BB250" s="209"/>
      <c r="BC250" s="209"/>
      <c r="BD250" s="209"/>
      <c r="BE250" s="209"/>
      <c r="BF250" s="209"/>
      <c r="BG250" s="209"/>
      <c r="BH250" s="209"/>
    </row>
    <row r="251" spans="1:60" outlineLevel="1" x14ac:dyDescent="0.25">
      <c r="A251" s="247">
        <v>38</v>
      </c>
      <c r="B251" s="248" t="s">
        <v>271</v>
      </c>
      <c r="C251" s="257" t="s">
        <v>272</v>
      </c>
      <c r="D251" s="249" t="s">
        <v>207</v>
      </c>
      <c r="E251" s="250">
        <v>1</v>
      </c>
      <c r="F251" s="251"/>
      <c r="G251" s="252">
        <f>ROUND(E251*F251,2)</f>
        <v>0</v>
      </c>
      <c r="H251" s="229">
        <v>0</v>
      </c>
      <c r="I251" s="228">
        <f>ROUND(E251*H251,2)</f>
        <v>0</v>
      </c>
      <c r="J251" s="229">
        <v>87.1</v>
      </c>
      <c r="K251" s="228">
        <f>ROUND(E251*J251,2)</f>
        <v>87.1</v>
      </c>
      <c r="L251" s="228">
        <v>15</v>
      </c>
      <c r="M251" s="228">
        <f>G251*(1+L251/100)</f>
        <v>0</v>
      </c>
      <c r="N251" s="228">
        <v>0</v>
      </c>
      <c r="O251" s="228">
        <f>ROUND(E251*N251,2)</f>
        <v>0</v>
      </c>
      <c r="P251" s="228">
        <v>0</v>
      </c>
      <c r="Q251" s="228">
        <f>ROUND(E251*P251,2)</f>
        <v>0</v>
      </c>
      <c r="R251" s="228"/>
      <c r="S251" s="228" t="s">
        <v>134</v>
      </c>
      <c r="T251" s="228" t="s">
        <v>135</v>
      </c>
      <c r="U251" s="228">
        <v>0.157</v>
      </c>
      <c r="V251" s="228">
        <f>ROUND(E251*U251,2)</f>
        <v>0.16</v>
      </c>
      <c r="W251" s="228"/>
      <c r="X251" s="228" t="s">
        <v>136</v>
      </c>
      <c r="Y251" s="209"/>
      <c r="Z251" s="209"/>
      <c r="AA251" s="209"/>
      <c r="AB251" s="209"/>
      <c r="AC251" s="209"/>
      <c r="AD251" s="209"/>
      <c r="AE251" s="209"/>
      <c r="AF251" s="209"/>
      <c r="AG251" s="209" t="s">
        <v>137</v>
      </c>
      <c r="AH251" s="209"/>
      <c r="AI251" s="209"/>
      <c r="AJ251" s="209"/>
      <c r="AK251" s="209"/>
      <c r="AL251" s="209"/>
      <c r="AM251" s="209"/>
      <c r="AN251" s="209"/>
      <c r="AO251" s="209"/>
      <c r="AP251" s="209"/>
      <c r="AQ251" s="209"/>
      <c r="AR251" s="209"/>
      <c r="AS251" s="209"/>
      <c r="AT251" s="209"/>
      <c r="AU251" s="209"/>
      <c r="AV251" s="209"/>
      <c r="AW251" s="209"/>
      <c r="AX251" s="209"/>
      <c r="AY251" s="209"/>
      <c r="AZ251" s="209"/>
      <c r="BA251" s="209"/>
      <c r="BB251" s="209"/>
      <c r="BC251" s="209"/>
      <c r="BD251" s="209"/>
      <c r="BE251" s="209"/>
      <c r="BF251" s="209"/>
      <c r="BG251" s="209"/>
      <c r="BH251" s="209"/>
    </row>
    <row r="252" spans="1:60" outlineLevel="1" x14ac:dyDescent="0.25">
      <c r="A252" s="247">
        <v>39</v>
      </c>
      <c r="B252" s="248" t="s">
        <v>273</v>
      </c>
      <c r="C252" s="257" t="s">
        <v>274</v>
      </c>
      <c r="D252" s="249" t="s">
        <v>207</v>
      </c>
      <c r="E252" s="250">
        <v>3</v>
      </c>
      <c r="F252" s="251"/>
      <c r="G252" s="252">
        <f>ROUND(E252*F252,2)</f>
        <v>0</v>
      </c>
      <c r="H252" s="229">
        <v>0</v>
      </c>
      <c r="I252" s="228">
        <f>ROUND(E252*H252,2)</f>
        <v>0</v>
      </c>
      <c r="J252" s="229">
        <v>96.5</v>
      </c>
      <c r="K252" s="228">
        <f>ROUND(E252*J252,2)</f>
        <v>289.5</v>
      </c>
      <c r="L252" s="228">
        <v>15</v>
      </c>
      <c r="M252" s="228">
        <f>G252*(1+L252/100)</f>
        <v>0</v>
      </c>
      <c r="N252" s="228">
        <v>0</v>
      </c>
      <c r="O252" s="228">
        <f>ROUND(E252*N252,2)</f>
        <v>0</v>
      </c>
      <c r="P252" s="228">
        <v>0</v>
      </c>
      <c r="Q252" s="228">
        <f>ROUND(E252*P252,2)</f>
        <v>0</v>
      </c>
      <c r="R252" s="228"/>
      <c r="S252" s="228" t="s">
        <v>134</v>
      </c>
      <c r="T252" s="228" t="s">
        <v>135</v>
      </c>
      <c r="U252" s="228">
        <v>0.17399999999999999</v>
      </c>
      <c r="V252" s="228">
        <f>ROUND(E252*U252,2)</f>
        <v>0.52</v>
      </c>
      <c r="W252" s="228"/>
      <c r="X252" s="228" t="s">
        <v>136</v>
      </c>
      <c r="Y252" s="209"/>
      <c r="Z252" s="209"/>
      <c r="AA252" s="209"/>
      <c r="AB252" s="209"/>
      <c r="AC252" s="209"/>
      <c r="AD252" s="209"/>
      <c r="AE252" s="209"/>
      <c r="AF252" s="209"/>
      <c r="AG252" s="209" t="s">
        <v>137</v>
      </c>
      <c r="AH252" s="209"/>
      <c r="AI252" s="209"/>
      <c r="AJ252" s="209"/>
      <c r="AK252" s="209"/>
      <c r="AL252" s="209"/>
      <c r="AM252" s="209"/>
      <c r="AN252" s="209"/>
      <c r="AO252" s="209"/>
      <c r="AP252" s="209"/>
      <c r="AQ252" s="209"/>
      <c r="AR252" s="209"/>
      <c r="AS252" s="209"/>
      <c r="AT252" s="209"/>
      <c r="AU252" s="209"/>
      <c r="AV252" s="209"/>
      <c r="AW252" s="209"/>
      <c r="AX252" s="209"/>
      <c r="AY252" s="209"/>
      <c r="AZ252" s="209"/>
      <c r="BA252" s="209"/>
      <c r="BB252" s="209"/>
      <c r="BC252" s="209"/>
      <c r="BD252" s="209"/>
      <c r="BE252" s="209"/>
      <c r="BF252" s="209"/>
      <c r="BG252" s="209"/>
      <c r="BH252" s="209"/>
    </row>
    <row r="253" spans="1:60" outlineLevel="1" x14ac:dyDescent="0.25">
      <c r="A253" s="247">
        <v>40</v>
      </c>
      <c r="B253" s="248" t="s">
        <v>275</v>
      </c>
      <c r="C253" s="257" t="s">
        <v>276</v>
      </c>
      <c r="D253" s="249" t="s">
        <v>207</v>
      </c>
      <c r="E253" s="250">
        <v>1</v>
      </c>
      <c r="F253" s="251"/>
      <c r="G253" s="252">
        <f>ROUND(E253*F253,2)</f>
        <v>0</v>
      </c>
      <c r="H253" s="229">
        <v>0</v>
      </c>
      <c r="I253" s="228">
        <f>ROUND(E253*H253,2)</f>
        <v>0</v>
      </c>
      <c r="J253" s="229">
        <v>143.6</v>
      </c>
      <c r="K253" s="228">
        <f>ROUND(E253*J253,2)</f>
        <v>143.6</v>
      </c>
      <c r="L253" s="228">
        <v>15</v>
      </c>
      <c r="M253" s="228">
        <f>G253*(1+L253/100)</f>
        <v>0</v>
      </c>
      <c r="N253" s="228">
        <v>0</v>
      </c>
      <c r="O253" s="228">
        <f>ROUND(E253*N253,2)</f>
        <v>0</v>
      </c>
      <c r="P253" s="228">
        <v>0</v>
      </c>
      <c r="Q253" s="228">
        <f>ROUND(E253*P253,2)</f>
        <v>0</v>
      </c>
      <c r="R253" s="228"/>
      <c r="S253" s="228" t="s">
        <v>134</v>
      </c>
      <c r="T253" s="228" t="s">
        <v>135</v>
      </c>
      <c r="U253" s="228">
        <v>0.25900000000000001</v>
      </c>
      <c r="V253" s="228">
        <f>ROUND(E253*U253,2)</f>
        <v>0.26</v>
      </c>
      <c r="W253" s="228"/>
      <c r="X253" s="228" t="s">
        <v>136</v>
      </c>
      <c r="Y253" s="209"/>
      <c r="Z253" s="209"/>
      <c r="AA253" s="209"/>
      <c r="AB253" s="209"/>
      <c r="AC253" s="209"/>
      <c r="AD253" s="209"/>
      <c r="AE253" s="209"/>
      <c r="AF253" s="209"/>
      <c r="AG253" s="209" t="s">
        <v>137</v>
      </c>
      <c r="AH253" s="209"/>
      <c r="AI253" s="209"/>
      <c r="AJ253" s="209"/>
      <c r="AK253" s="209"/>
      <c r="AL253" s="209"/>
      <c r="AM253" s="209"/>
      <c r="AN253" s="209"/>
      <c r="AO253" s="209"/>
      <c r="AP253" s="209"/>
      <c r="AQ253" s="209"/>
      <c r="AR253" s="209"/>
      <c r="AS253" s="209"/>
      <c r="AT253" s="209"/>
      <c r="AU253" s="209"/>
      <c r="AV253" s="209"/>
      <c r="AW253" s="209"/>
      <c r="AX253" s="209"/>
      <c r="AY253" s="209"/>
      <c r="AZ253" s="209"/>
      <c r="BA253" s="209"/>
      <c r="BB253" s="209"/>
      <c r="BC253" s="209"/>
      <c r="BD253" s="209"/>
      <c r="BE253" s="209"/>
      <c r="BF253" s="209"/>
      <c r="BG253" s="209"/>
      <c r="BH253" s="209"/>
    </row>
    <row r="254" spans="1:60" outlineLevel="1" x14ac:dyDescent="0.25">
      <c r="A254" s="247">
        <v>41</v>
      </c>
      <c r="B254" s="248" t="s">
        <v>277</v>
      </c>
      <c r="C254" s="257" t="s">
        <v>278</v>
      </c>
      <c r="D254" s="249" t="s">
        <v>207</v>
      </c>
      <c r="E254" s="250">
        <v>2</v>
      </c>
      <c r="F254" s="251"/>
      <c r="G254" s="252">
        <f>ROUND(E254*F254,2)</f>
        <v>0</v>
      </c>
      <c r="H254" s="229">
        <v>0</v>
      </c>
      <c r="I254" s="228">
        <f>ROUND(E254*H254,2)</f>
        <v>0</v>
      </c>
      <c r="J254" s="229">
        <v>262.39999999999998</v>
      </c>
      <c r="K254" s="228">
        <f>ROUND(E254*J254,2)</f>
        <v>524.79999999999995</v>
      </c>
      <c r="L254" s="228">
        <v>15</v>
      </c>
      <c r="M254" s="228">
        <f>G254*(1+L254/100)</f>
        <v>0</v>
      </c>
      <c r="N254" s="228">
        <v>0</v>
      </c>
      <c r="O254" s="228">
        <f>ROUND(E254*N254,2)</f>
        <v>0</v>
      </c>
      <c r="P254" s="228">
        <v>0</v>
      </c>
      <c r="Q254" s="228">
        <f>ROUND(E254*P254,2)</f>
        <v>0</v>
      </c>
      <c r="R254" s="228"/>
      <c r="S254" s="228" t="s">
        <v>134</v>
      </c>
      <c r="T254" s="228" t="s">
        <v>135</v>
      </c>
      <c r="U254" s="228">
        <v>0.45</v>
      </c>
      <c r="V254" s="228">
        <f>ROUND(E254*U254,2)</f>
        <v>0.9</v>
      </c>
      <c r="W254" s="228"/>
      <c r="X254" s="228" t="s">
        <v>136</v>
      </c>
      <c r="Y254" s="209"/>
      <c r="Z254" s="209"/>
      <c r="AA254" s="209"/>
      <c r="AB254" s="209"/>
      <c r="AC254" s="209"/>
      <c r="AD254" s="209"/>
      <c r="AE254" s="209"/>
      <c r="AF254" s="209"/>
      <c r="AG254" s="209" t="s">
        <v>137</v>
      </c>
      <c r="AH254" s="209"/>
      <c r="AI254" s="209"/>
      <c r="AJ254" s="209"/>
      <c r="AK254" s="209"/>
      <c r="AL254" s="209"/>
      <c r="AM254" s="209"/>
      <c r="AN254" s="209"/>
      <c r="AO254" s="209"/>
      <c r="AP254" s="209"/>
      <c r="AQ254" s="209"/>
      <c r="AR254" s="209"/>
      <c r="AS254" s="209"/>
      <c r="AT254" s="209"/>
      <c r="AU254" s="209"/>
      <c r="AV254" s="209"/>
      <c r="AW254" s="209"/>
      <c r="AX254" s="209"/>
      <c r="AY254" s="209"/>
      <c r="AZ254" s="209"/>
      <c r="BA254" s="209"/>
      <c r="BB254" s="209"/>
      <c r="BC254" s="209"/>
      <c r="BD254" s="209"/>
      <c r="BE254" s="209"/>
      <c r="BF254" s="209"/>
      <c r="BG254" s="209"/>
      <c r="BH254" s="209"/>
    </row>
    <row r="255" spans="1:60" outlineLevel="1" x14ac:dyDescent="0.25">
      <c r="A255" s="247">
        <v>42</v>
      </c>
      <c r="B255" s="248" t="s">
        <v>279</v>
      </c>
      <c r="C255" s="257" t="s">
        <v>280</v>
      </c>
      <c r="D255" s="249" t="s">
        <v>221</v>
      </c>
      <c r="E255" s="250">
        <v>6</v>
      </c>
      <c r="F255" s="251"/>
      <c r="G255" s="252">
        <f>ROUND(E255*F255,2)</f>
        <v>0</v>
      </c>
      <c r="H255" s="229">
        <v>0</v>
      </c>
      <c r="I255" s="228">
        <f>ROUND(E255*H255,2)</f>
        <v>0</v>
      </c>
      <c r="J255" s="229">
        <v>495</v>
      </c>
      <c r="K255" s="228">
        <f>ROUND(E255*J255,2)</f>
        <v>2970</v>
      </c>
      <c r="L255" s="228">
        <v>15</v>
      </c>
      <c r="M255" s="228">
        <f>G255*(1+L255/100)</f>
        <v>0</v>
      </c>
      <c r="N255" s="228">
        <v>0</v>
      </c>
      <c r="O255" s="228">
        <f>ROUND(E255*N255,2)</f>
        <v>0</v>
      </c>
      <c r="P255" s="228">
        <v>0</v>
      </c>
      <c r="Q255" s="228">
        <f>ROUND(E255*P255,2)</f>
        <v>0</v>
      </c>
      <c r="R255" s="228"/>
      <c r="S255" s="228" t="s">
        <v>204</v>
      </c>
      <c r="T255" s="228" t="s">
        <v>135</v>
      </c>
      <c r="U255" s="228">
        <v>0</v>
      </c>
      <c r="V255" s="228">
        <f>ROUND(E255*U255,2)</f>
        <v>0</v>
      </c>
      <c r="W255" s="228"/>
      <c r="X255" s="228" t="s">
        <v>136</v>
      </c>
      <c r="Y255" s="209"/>
      <c r="Z255" s="209"/>
      <c r="AA255" s="209"/>
      <c r="AB255" s="209"/>
      <c r="AC255" s="209"/>
      <c r="AD255" s="209"/>
      <c r="AE255" s="209"/>
      <c r="AF255" s="209"/>
      <c r="AG255" s="209" t="s">
        <v>137</v>
      </c>
      <c r="AH255" s="209"/>
      <c r="AI255" s="209"/>
      <c r="AJ255" s="209"/>
      <c r="AK255" s="209"/>
      <c r="AL255" s="209"/>
      <c r="AM255" s="209"/>
      <c r="AN255" s="209"/>
      <c r="AO255" s="209"/>
      <c r="AP255" s="209"/>
      <c r="AQ255" s="209"/>
      <c r="AR255" s="209"/>
      <c r="AS255" s="209"/>
      <c r="AT255" s="209"/>
      <c r="AU255" s="209"/>
      <c r="AV255" s="209"/>
      <c r="AW255" s="209"/>
      <c r="AX255" s="209"/>
      <c r="AY255" s="209"/>
      <c r="AZ255" s="209"/>
      <c r="BA255" s="209"/>
      <c r="BB255" s="209"/>
      <c r="BC255" s="209"/>
      <c r="BD255" s="209"/>
      <c r="BE255" s="209"/>
      <c r="BF255" s="209"/>
      <c r="BG255" s="209"/>
      <c r="BH255" s="209"/>
    </row>
    <row r="256" spans="1:60" outlineLevel="1" x14ac:dyDescent="0.25">
      <c r="A256" s="247">
        <v>43</v>
      </c>
      <c r="B256" s="248" t="s">
        <v>281</v>
      </c>
      <c r="C256" s="257" t="s">
        <v>282</v>
      </c>
      <c r="D256" s="249" t="s">
        <v>0</v>
      </c>
      <c r="E256" s="250">
        <v>79.837999999999994</v>
      </c>
      <c r="F256" s="251"/>
      <c r="G256" s="252">
        <f>ROUND(E256*F256,2)</f>
        <v>0</v>
      </c>
      <c r="H256" s="229">
        <v>0</v>
      </c>
      <c r="I256" s="228">
        <f>ROUND(E256*H256,2)</f>
        <v>0</v>
      </c>
      <c r="J256" s="229">
        <v>2</v>
      </c>
      <c r="K256" s="228">
        <f>ROUND(E256*J256,2)</f>
        <v>159.68</v>
      </c>
      <c r="L256" s="228">
        <v>15</v>
      </c>
      <c r="M256" s="228">
        <f>G256*(1+L256/100)</f>
        <v>0</v>
      </c>
      <c r="N256" s="228">
        <v>0</v>
      </c>
      <c r="O256" s="228">
        <f>ROUND(E256*N256,2)</f>
        <v>0</v>
      </c>
      <c r="P256" s="228">
        <v>0</v>
      </c>
      <c r="Q256" s="228">
        <f>ROUND(E256*P256,2)</f>
        <v>0</v>
      </c>
      <c r="R256" s="228"/>
      <c r="S256" s="228" t="s">
        <v>134</v>
      </c>
      <c r="T256" s="228" t="s">
        <v>135</v>
      </c>
      <c r="U256" s="228">
        <v>0</v>
      </c>
      <c r="V256" s="228">
        <f>ROUND(E256*U256,2)</f>
        <v>0</v>
      </c>
      <c r="W256" s="228"/>
      <c r="X256" s="228" t="s">
        <v>245</v>
      </c>
      <c r="Y256" s="209"/>
      <c r="Z256" s="209"/>
      <c r="AA256" s="209"/>
      <c r="AB256" s="209"/>
      <c r="AC256" s="209"/>
      <c r="AD256" s="209"/>
      <c r="AE256" s="209"/>
      <c r="AF256" s="209"/>
      <c r="AG256" s="209" t="s">
        <v>246</v>
      </c>
      <c r="AH256" s="209"/>
      <c r="AI256" s="209"/>
      <c r="AJ256" s="209"/>
      <c r="AK256" s="209"/>
      <c r="AL256" s="209"/>
      <c r="AM256" s="209"/>
      <c r="AN256" s="209"/>
      <c r="AO256" s="209"/>
      <c r="AP256" s="209"/>
      <c r="AQ256" s="209"/>
      <c r="AR256" s="209"/>
      <c r="AS256" s="209"/>
      <c r="AT256" s="209"/>
      <c r="AU256" s="209"/>
      <c r="AV256" s="209"/>
      <c r="AW256" s="209"/>
      <c r="AX256" s="209"/>
      <c r="AY256" s="209"/>
      <c r="AZ256" s="209"/>
      <c r="BA256" s="209"/>
      <c r="BB256" s="209"/>
      <c r="BC256" s="209"/>
      <c r="BD256" s="209"/>
      <c r="BE256" s="209"/>
      <c r="BF256" s="209"/>
      <c r="BG256" s="209"/>
      <c r="BH256" s="209"/>
    </row>
    <row r="257" spans="1:60" x14ac:dyDescent="0.25">
      <c r="A257" s="235" t="s">
        <v>129</v>
      </c>
      <c r="B257" s="236" t="s">
        <v>71</v>
      </c>
      <c r="C257" s="254" t="s">
        <v>72</v>
      </c>
      <c r="D257" s="237"/>
      <c r="E257" s="238"/>
      <c r="F257" s="239"/>
      <c r="G257" s="240">
        <f>SUMIF(AG258:AG265,"&lt;&gt;NOR",G258:G265)</f>
        <v>0</v>
      </c>
      <c r="H257" s="234"/>
      <c r="I257" s="234">
        <f>SUM(I258:I265)</f>
        <v>2030.7399999999998</v>
      </c>
      <c r="J257" s="234"/>
      <c r="K257" s="234">
        <f>SUM(K258:K265)</f>
        <v>9252.4599999999991</v>
      </c>
      <c r="L257" s="234"/>
      <c r="M257" s="234">
        <f>SUM(M258:M265)</f>
        <v>0</v>
      </c>
      <c r="N257" s="234"/>
      <c r="O257" s="234">
        <f>SUM(O258:O265)</f>
        <v>0.05</v>
      </c>
      <c r="P257" s="234"/>
      <c r="Q257" s="234">
        <f>SUM(Q258:Q265)</f>
        <v>0</v>
      </c>
      <c r="R257" s="234"/>
      <c r="S257" s="234"/>
      <c r="T257" s="234"/>
      <c r="U257" s="234"/>
      <c r="V257" s="234">
        <f>SUM(V258:V265)</f>
        <v>11.420000000000002</v>
      </c>
      <c r="W257" s="234"/>
      <c r="X257" s="234"/>
      <c r="AG257" t="s">
        <v>130</v>
      </c>
    </row>
    <row r="258" spans="1:60" outlineLevel="1" x14ac:dyDescent="0.25">
      <c r="A258" s="247">
        <v>44</v>
      </c>
      <c r="B258" s="248" t="s">
        <v>283</v>
      </c>
      <c r="C258" s="257" t="s">
        <v>284</v>
      </c>
      <c r="D258" s="249" t="s">
        <v>212</v>
      </c>
      <c r="E258" s="250">
        <v>12</v>
      </c>
      <c r="F258" s="251"/>
      <c r="G258" s="252">
        <f>ROUND(E258*F258,2)</f>
        <v>0</v>
      </c>
      <c r="H258" s="229">
        <v>75.239999999999995</v>
      </c>
      <c r="I258" s="228">
        <f>ROUND(E258*H258,2)</f>
        <v>902.88</v>
      </c>
      <c r="J258" s="229">
        <v>294.36</v>
      </c>
      <c r="K258" s="228">
        <f>ROUND(E258*J258,2)</f>
        <v>3532.32</v>
      </c>
      <c r="L258" s="228">
        <v>15</v>
      </c>
      <c r="M258" s="228">
        <f>G258*(1+L258/100)</f>
        <v>0</v>
      </c>
      <c r="N258" s="228">
        <v>3.9899999999999996E-3</v>
      </c>
      <c r="O258" s="228">
        <f>ROUND(E258*N258,2)</f>
        <v>0.05</v>
      </c>
      <c r="P258" s="228">
        <v>0</v>
      </c>
      <c r="Q258" s="228">
        <f>ROUND(E258*P258,2)</f>
        <v>0</v>
      </c>
      <c r="R258" s="228"/>
      <c r="S258" s="228" t="s">
        <v>134</v>
      </c>
      <c r="T258" s="228" t="s">
        <v>135</v>
      </c>
      <c r="U258" s="228">
        <v>0.54290000000000005</v>
      </c>
      <c r="V258" s="228">
        <f>ROUND(E258*U258,2)</f>
        <v>6.51</v>
      </c>
      <c r="W258" s="228"/>
      <c r="X258" s="228" t="s">
        <v>136</v>
      </c>
      <c r="Y258" s="209"/>
      <c r="Z258" s="209"/>
      <c r="AA258" s="209"/>
      <c r="AB258" s="209"/>
      <c r="AC258" s="209"/>
      <c r="AD258" s="209"/>
      <c r="AE258" s="209"/>
      <c r="AF258" s="209"/>
      <c r="AG258" s="209" t="s">
        <v>137</v>
      </c>
      <c r="AH258" s="209"/>
      <c r="AI258" s="209"/>
      <c r="AJ258" s="209"/>
      <c r="AK258" s="209"/>
      <c r="AL258" s="209"/>
      <c r="AM258" s="209"/>
      <c r="AN258" s="209"/>
      <c r="AO258" s="209"/>
      <c r="AP258" s="209"/>
      <c r="AQ258" s="209"/>
      <c r="AR258" s="209"/>
      <c r="AS258" s="209"/>
      <c r="AT258" s="209"/>
      <c r="AU258" s="209"/>
      <c r="AV258" s="209"/>
      <c r="AW258" s="209"/>
      <c r="AX258" s="209"/>
      <c r="AY258" s="209"/>
      <c r="AZ258" s="209"/>
      <c r="BA258" s="209"/>
      <c r="BB258" s="209"/>
      <c r="BC258" s="209"/>
      <c r="BD258" s="209"/>
      <c r="BE258" s="209"/>
      <c r="BF258" s="209"/>
      <c r="BG258" s="209"/>
      <c r="BH258" s="209"/>
    </row>
    <row r="259" spans="1:60" ht="20.399999999999999" outlineLevel="1" x14ac:dyDescent="0.25">
      <c r="A259" s="247">
        <v>45</v>
      </c>
      <c r="B259" s="248" t="s">
        <v>285</v>
      </c>
      <c r="C259" s="257" t="s">
        <v>286</v>
      </c>
      <c r="D259" s="249" t="s">
        <v>212</v>
      </c>
      <c r="E259" s="250">
        <v>12</v>
      </c>
      <c r="F259" s="251"/>
      <c r="G259" s="252">
        <f>ROUND(E259*F259,2)</f>
        <v>0</v>
      </c>
      <c r="H259" s="229">
        <v>29.72</v>
      </c>
      <c r="I259" s="228">
        <f>ROUND(E259*H259,2)</f>
        <v>356.64</v>
      </c>
      <c r="J259" s="229">
        <v>65.680000000000007</v>
      </c>
      <c r="K259" s="228">
        <f>ROUND(E259*J259,2)</f>
        <v>788.16</v>
      </c>
      <c r="L259" s="228">
        <v>15</v>
      </c>
      <c r="M259" s="228">
        <f>G259*(1+L259/100)</f>
        <v>0</v>
      </c>
      <c r="N259" s="228">
        <v>4.0000000000000003E-5</v>
      </c>
      <c r="O259" s="228">
        <f>ROUND(E259*N259,2)</f>
        <v>0</v>
      </c>
      <c r="P259" s="228">
        <v>0</v>
      </c>
      <c r="Q259" s="228">
        <f>ROUND(E259*P259,2)</f>
        <v>0</v>
      </c>
      <c r="R259" s="228"/>
      <c r="S259" s="228" t="s">
        <v>134</v>
      </c>
      <c r="T259" s="228" t="s">
        <v>135</v>
      </c>
      <c r="U259" s="228">
        <v>0.129</v>
      </c>
      <c r="V259" s="228">
        <f>ROUND(E259*U259,2)</f>
        <v>1.55</v>
      </c>
      <c r="W259" s="228"/>
      <c r="X259" s="228" t="s">
        <v>136</v>
      </c>
      <c r="Y259" s="209"/>
      <c r="Z259" s="209"/>
      <c r="AA259" s="209"/>
      <c r="AB259" s="209"/>
      <c r="AC259" s="209"/>
      <c r="AD259" s="209"/>
      <c r="AE259" s="209"/>
      <c r="AF259" s="209"/>
      <c r="AG259" s="209" t="s">
        <v>137</v>
      </c>
      <c r="AH259" s="209"/>
      <c r="AI259" s="209"/>
      <c r="AJ259" s="209"/>
      <c r="AK259" s="209"/>
      <c r="AL259" s="209"/>
      <c r="AM259" s="209"/>
      <c r="AN259" s="209"/>
      <c r="AO259" s="209"/>
      <c r="AP259" s="209"/>
      <c r="AQ259" s="209"/>
      <c r="AR259" s="209"/>
      <c r="AS259" s="209"/>
      <c r="AT259" s="209"/>
      <c r="AU259" s="209"/>
      <c r="AV259" s="209"/>
      <c r="AW259" s="209"/>
      <c r="AX259" s="209"/>
      <c r="AY259" s="209"/>
      <c r="AZ259" s="209"/>
      <c r="BA259" s="209"/>
      <c r="BB259" s="209"/>
      <c r="BC259" s="209"/>
      <c r="BD259" s="209"/>
      <c r="BE259" s="209"/>
      <c r="BF259" s="209"/>
      <c r="BG259" s="209"/>
      <c r="BH259" s="209"/>
    </row>
    <row r="260" spans="1:60" outlineLevel="1" x14ac:dyDescent="0.25">
      <c r="A260" s="247">
        <v>46</v>
      </c>
      <c r="B260" s="248" t="s">
        <v>287</v>
      </c>
      <c r="C260" s="257" t="s">
        <v>288</v>
      </c>
      <c r="D260" s="249" t="s">
        <v>207</v>
      </c>
      <c r="E260" s="250">
        <v>2</v>
      </c>
      <c r="F260" s="251"/>
      <c r="G260" s="252">
        <f>ROUND(E260*F260,2)</f>
        <v>0</v>
      </c>
      <c r="H260" s="229">
        <v>119.17</v>
      </c>
      <c r="I260" s="228">
        <f>ROUND(E260*H260,2)</f>
        <v>238.34</v>
      </c>
      <c r="J260" s="229">
        <v>134.93</v>
      </c>
      <c r="K260" s="228">
        <f>ROUND(E260*J260,2)</f>
        <v>269.86</v>
      </c>
      <c r="L260" s="228">
        <v>15</v>
      </c>
      <c r="M260" s="228">
        <f>G260*(1+L260/100)</f>
        <v>0</v>
      </c>
      <c r="N260" s="228">
        <v>6.3000000000000003E-4</v>
      </c>
      <c r="O260" s="228">
        <f>ROUND(E260*N260,2)</f>
        <v>0</v>
      </c>
      <c r="P260" s="228">
        <v>0</v>
      </c>
      <c r="Q260" s="228">
        <f>ROUND(E260*P260,2)</f>
        <v>0</v>
      </c>
      <c r="R260" s="228"/>
      <c r="S260" s="228" t="s">
        <v>134</v>
      </c>
      <c r="T260" s="228" t="s">
        <v>135</v>
      </c>
      <c r="U260" s="228">
        <v>0.27200000000000002</v>
      </c>
      <c r="V260" s="228">
        <f>ROUND(E260*U260,2)</f>
        <v>0.54</v>
      </c>
      <c r="W260" s="228"/>
      <c r="X260" s="228" t="s">
        <v>136</v>
      </c>
      <c r="Y260" s="209"/>
      <c r="Z260" s="209"/>
      <c r="AA260" s="209"/>
      <c r="AB260" s="209"/>
      <c r="AC260" s="209"/>
      <c r="AD260" s="209"/>
      <c r="AE260" s="209"/>
      <c r="AF260" s="209"/>
      <c r="AG260" s="209" t="s">
        <v>137</v>
      </c>
      <c r="AH260" s="209"/>
      <c r="AI260" s="209"/>
      <c r="AJ260" s="209"/>
      <c r="AK260" s="209"/>
      <c r="AL260" s="209"/>
      <c r="AM260" s="209"/>
      <c r="AN260" s="209"/>
      <c r="AO260" s="209"/>
      <c r="AP260" s="209"/>
      <c r="AQ260" s="209"/>
      <c r="AR260" s="209"/>
      <c r="AS260" s="209"/>
      <c r="AT260" s="209"/>
      <c r="AU260" s="209"/>
      <c r="AV260" s="209"/>
      <c r="AW260" s="209"/>
      <c r="AX260" s="209"/>
      <c r="AY260" s="209"/>
      <c r="AZ260" s="209"/>
      <c r="BA260" s="209"/>
      <c r="BB260" s="209"/>
      <c r="BC260" s="209"/>
      <c r="BD260" s="209"/>
      <c r="BE260" s="209"/>
      <c r="BF260" s="209"/>
      <c r="BG260" s="209"/>
      <c r="BH260" s="209"/>
    </row>
    <row r="261" spans="1:60" outlineLevel="1" x14ac:dyDescent="0.25">
      <c r="A261" s="247">
        <v>47</v>
      </c>
      <c r="B261" s="248" t="s">
        <v>289</v>
      </c>
      <c r="C261" s="257" t="s">
        <v>290</v>
      </c>
      <c r="D261" s="249" t="s">
        <v>291</v>
      </c>
      <c r="E261" s="250">
        <v>2</v>
      </c>
      <c r="F261" s="251"/>
      <c r="G261" s="252">
        <f>ROUND(E261*F261,2)</f>
        <v>0</v>
      </c>
      <c r="H261" s="229">
        <v>243.76</v>
      </c>
      <c r="I261" s="228">
        <f>ROUND(E261*H261,2)</f>
        <v>487.52</v>
      </c>
      <c r="J261" s="229">
        <v>268.33999999999997</v>
      </c>
      <c r="K261" s="228">
        <f>ROUND(E261*J261,2)</f>
        <v>536.67999999999995</v>
      </c>
      <c r="L261" s="228">
        <v>15</v>
      </c>
      <c r="M261" s="228">
        <f>G261*(1+L261/100)</f>
        <v>0</v>
      </c>
      <c r="N261" s="228">
        <v>1.48E-3</v>
      </c>
      <c r="O261" s="228">
        <f>ROUND(E261*N261,2)</f>
        <v>0</v>
      </c>
      <c r="P261" s="228">
        <v>0</v>
      </c>
      <c r="Q261" s="228">
        <f>ROUND(E261*P261,2)</f>
        <v>0</v>
      </c>
      <c r="R261" s="228"/>
      <c r="S261" s="228" t="s">
        <v>134</v>
      </c>
      <c r="T261" s="228" t="s">
        <v>135</v>
      </c>
      <c r="U261" s="228">
        <v>0.54</v>
      </c>
      <c r="V261" s="228">
        <f>ROUND(E261*U261,2)</f>
        <v>1.08</v>
      </c>
      <c r="W261" s="228"/>
      <c r="X261" s="228" t="s">
        <v>136</v>
      </c>
      <c r="Y261" s="209"/>
      <c r="Z261" s="209"/>
      <c r="AA261" s="209"/>
      <c r="AB261" s="209"/>
      <c r="AC261" s="209"/>
      <c r="AD261" s="209"/>
      <c r="AE261" s="209"/>
      <c r="AF261" s="209"/>
      <c r="AG261" s="209" t="s">
        <v>137</v>
      </c>
      <c r="AH261" s="209"/>
      <c r="AI261" s="209"/>
      <c r="AJ261" s="209"/>
      <c r="AK261" s="209"/>
      <c r="AL261" s="209"/>
      <c r="AM261" s="209"/>
      <c r="AN261" s="209"/>
      <c r="AO261" s="209"/>
      <c r="AP261" s="209"/>
      <c r="AQ261" s="209"/>
      <c r="AR261" s="209"/>
      <c r="AS261" s="209"/>
      <c r="AT261" s="209"/>
      <c r="AU261" s="209"/>
      <c r="AV261" s="209"/>
      <c r="AW261" s="209"/>
      <c r="AX261" s="209"/>
      <c r="AY261" s="209"/>
      <c r="AZ261" s="209"/>
      <c r="BA261" s="209"/>
      <c r="BB261" s="209"/>
      <c r="BC261" s="209"/>
      <c r="BD261" s="209"/>
      <c r="BE261" s="209"/>
      <c r="BF261" s="209"/>
      <c r="BG261" s="209"/>
      <c r="BH261" s="209"/>
    </row>
    <row r="262" spans="1:60" outlineLevel="1" x14ac:dyDescent="0.25">
      <c r="A262" s="247">
        <v>48</v>
      </c>
      <c r="B262" s="248" t="s">
        <v>292</v>
      </c>
      <c r="C262" s="257" t="s">
        <v>293</v>
      </c>
      <c r="D262" s="249" t="s">
        <v>212</v>
      </c>
      <c r="E262" s="250">
        <v>24</v>
      </c>
      <c r="F262" s="251"/>
      <c r="G262" s="252">
        <f>ROUND(E262*F262,2)</f>
        <v>0</v>
      </c>
      <c r="H262" s="229">
        <v>1.76</v>
      </c>
      <c r="I262" s="228">
        <f>ROUND(E262*H262,2)</f>
        <v>42.24</v>
      </c>
      <c r="J262" s="229">
        <v>36.24</v>
      </c>
      <c r="K262" s="228">
        <f>ROUND(E262*J262,2)</f>
        <v>869.76</v>
      </c>
      <c r="L262" s="228">
        <v>15</v>
      </c>
      <c r="M262" s="228">
        <f>G262*(1+L262/100)</f>
        <v>0</v>
      </c>
      <c r="N262" s="228">
        <v>1.0000000000000001E-5</v>
      </c>
      <c r="O262" s="228">
        <f>ROUND(E262*N262,2)</f>
        <v>0</v>
      </c>
      <c r="P262" s="228">
        <v>0</v>
      </c>
      <c r="Q262" s="228">
        <f>ROUND(E262*P262,2)</f>
        <v>0</v>
      </c>
      <c r="R262" s="228"/>
      <c r="S262" s="228" t="s">
        <v>134</v>
      </c>
      <c r="T262" s="228" t="s">
        <v>135</v>
      </c>
      <c r="U262" s="228">
        <v>6.2E-2</v>
      </c>
      <c r="V262" s="228">
        <f>ROUND(E262*U262,2)</f>
        <v>1.49</v>
      </c>
      <c r="W262" s="228"/>
      <c r="X262" s="228" t="s">
        <v>136</v>
      </c>
      <c r="Y262" s="209"/>
      <c r="Z262" s="209"/>
      <c r="AA262" s="209"/>
      <c r="AB262" s="209"/>
      <c r="AC262" s="209"/>
      <c r="AD262" s="209"/>
      <c r="AE262" s="209"/>
      <c r="AF262" s="209"/>
      <c r="AG262" s="209" t="s">
        <v>137</v>
      </c>
      <c r="AH262" s="209"/>
      <c r="AI262" s="209"/>
      <c r="AJ262" s="209"/>
      <c r="AK262" s="209"/>
      <c r="AL262" s="209"/>
      <c r="AM262" s="209"/>
      <c r="AN262" s="209"/>
      <c r="AO262" s="209"/>
      <c r="AP262" s="209"/>
      <c r="AQ262" s="209"/>
      <c r="AR262" s="209"/>
      <c r="AS262" s="209"/>
      <c r="AT262" s="209"/>
      <c r="AU262" s="209"/>
      <c r="AV262" s="209"/>
      <c r="AW262" s="209"/>
      <c r="AX262" s="209"/>
      <c r="AY262" s="209"/>
      <c r="AZ262" s="209"/>
      <c r="BA262" s="209"/>
      <c r="BB262" s="209"/>
      <c r="BC262" s="209"/>
      <c r="BD262" s="209"/>
      <c r="BE262" s="209"/>
      <c r="BF262" s="209"/>
      <c r="BG262" s="209"/>
      <c r="BH262" s="209"/>
    </row>
    <row r="263" spans="1:60" outlineLevel="1" x14ac:dyDescent="0.25">
      <c r="A263" s="247">
        <v>49</v>
      </c>
      <c r="B263" s="248" t="s">
        <v>294</v>
      </c>
      <c r="C263" s="257" t="s">
        <v>295</v>
      </c>
      <c r="D263" s="249" t="s">
        <v>212</v>
      </c>
      <c r="E263" s="250">
        <v>12</v>
      </c>
      <c r="F263" s="251"/>
      <c r="G263" s="252">
        <f>ROUND(E263*F263,2)</f>
        <v>0</v>
      </c>
      <c r="H263" s="229">
        <v>0.26</v>
      </c>
      <c r="I263" s="228">
        <f>ROUND(E263*H263,2)</f>
        <v>3.12</v>
      </c>
      <c r="J263" s="229">
        <v>11.74</v>
      </c>
      <c r="K263" s="228">
        <f>ROUND(E263*J263,2)</f>
        <v>140.88</v>
      </c>
      <c r="L263" s="228">
        <v>15</v>
      </c>
      <c r="M263" s="228">
        <f>G263*(1+L263/100)</f>
        <v>0</v>
      </c>
      <c r="N263" s="228">
        <v>0</v>
      </c>
      <c r="O263" s="228">
        <f>ROUND(E263*N263,2)</f>
        <v>0</v>
      </c>
      <c r="P263" s="228">
        <v>0</v>
      </c>
      <c r="Q263" s="228">
        <f>ROUND(E263*P263,2)</f>
        <v>0</v>
      </c>
      <c r="R263" s="228"/>
      <c r="S263" s="228" t="s">
        <v>134</v>
      </c>
      <c r="T263" s="228" t="s">
        <v>135</v>
      </c>
      <c r="U263" s="228">
        <v>2.1000000000000001E-2</v>
      </c>
      <c r="V263" s="228">
        <f>ROUND(E263*U263,2)</f>
        <v>0.25</v>
      </c>
      <c r="W263" s="228"/>
      <c r="X263" s="228" t="s">
        <v>136</v>
      </c>
      <c r="Y263" s="209"/>
      <c r="Z263" s="209"/>
      <c r="AA263" s="209"/>
      <c r="AB263" s="209"/>
      <c r="AC263" s="209"/>
      <c r="AD263" s="209"/>
      <c r="AE263" s="209"/>
      <c r="AF263" s="209"/>
      <c r="AG263" s="209" t="s">
        <v>137</v>
      </c>
      <c r="AH263" s="209"/>
      <c r="AI263" s="209"/>
      <c r="AJ263" s="209"/>
      <c r="AK263" s="209"/>
      <c r="AL263" s="209"/>
      <c r="AM263" s="209"/>
      <c r="AN263" s="209"/>
      <c r="AO263" s="209"/>
      <c r="AP263" s="209"/>
      <c r="AQ263" s="209"/>
      <c r="AR263" s="209"/>
      <c r="AS263" s="209"/>
      <c r="AT263" s="209"/>
      <c r="AU263" s="209"/>
      <c r="AV263" s="209"/>
      <c r="AW263" s="209"/>
      <c r="AX263" s="209"/>
      <c r="AY263" s="209"/>
      <c r="AZ263" s="209"/>
      <c r="BA263" s="209"/>
      <c r="BB263" s="209"/>
      <c r="BC263" s="209"/>
      <c r="BD263" s="209"/>
      <c r="BE263" s="209"/>
      <c r="BF263" s="209"/>
      <c r="BG263" s="209"/>
      <c r="BH263" s="209"/>
    </row>
    <row r="264" spans="1:60" outlineLevel="1" x14ac:dyDescent="0.25">
      <c r="A264" s="247">
        <v>50</v>
      </c>
      <c r="B264" s="248" t="s">
        <v>296</v>
      </c>
      <c r="C264" s="257" t="s">
        <v>297</v>
      </c>
      <c r="D264" s="249" t="s">
        <v>221</v>
      </c>
      <c r="E264" s="250">
        <v>6</v>
      </c>
      <c r="F264" s="251"/>
      <c r="G264" s="252">
        <f>ROUND(E264*F264,2)</f>
        <v>0</v>
      </c>
      <c r="H264" s="229">
        <v>0</v>
      </c>
      <c r="I264" s="228">
        <f>ROUND(E264*H264,2)</f>
        <v>0</v>
      </c>
      <c r="J264" s="229">
        <v>495</v>
      </c>
      <c r="K264" s="228">
        <f>ROUND(E264*J264,2)</f>
        <v>2970</v>
      </c>
      <c r="L264" s="228">
        <v>15</v>
      </c>
      <c r="M264" s="228">
        <f>G264*(1+L264/100)</f>
        <v>0</v>
      </c>
      <c r="N264" s="228">
        <v>0</v>
      </c>
      <c r="O264" s="228">
        <f>ROUND(E264*N264,2)</f>
        <v>0</v>
      </c>
      <c r="P264" s="228">
        <v>0</v>
      </c>
      <c r="Q264" s="228">
        <f>ROUND(E264*P264,2)</f>
        <v>0</v>
      </c>
      <c r="R264" s="228"/>
      <c r="S264" s="228" t="s">
        <v>204</v>
      </c>
      <c r="T264" s="228" t="s">
        <v>135</v>
      </c>
      <c r="U264" s="228">
        <v>0</v>
      </c>
      <c r="V264" s="228">
        <f>ROUND(E264*U264,2)</f>
        <v>0</v>
      </c>
      <c r="W264" s="228"/>
      <c r="X264" s="228" t="s">
        <v>136</v>
      </c>
      <c r="Y264" s="209"/>
      <c r="Z264" s="209"/>
      <c r="AA264" s="209"/>
      <c r="AB264" s="209"/>
      <c r="AC264" s="209"/>
      <c r="AD264" s="209"/>
      <c r="AE264" s="209"/>
      <c r="AF264" s="209"/>
      <c r="AG264" s="209" t="s">
        <v>137</v>
      </c>
      <c r="AH264" s="209"/>
      <c r="AI264" s="209"/>
      <c r="AJ264" s="209"/>
      <c r="AK264" s="209"/>
      <c r="AL264" s="209"/>
      <c r="AM264" s="209"/>
      <c r="AN264" s="209"/>
      <c r="AO264" s="209"/>
      <c r="AP264" s="209"/>
      <c r="AQ264" s="209"/>
      <c r="AR264" s="209"/>
      <c r="AS264" s="209"/>
      <c r="AT264" s="209"/>
      <c r="AU264" s="209"/>
      <c r="AV264" s="209"/>
      <c r="AW264" s="209"/>
      <c r="AX264" s="209"/>
      <c r="AY264" s="209"/>
      <c r="AZ264" s="209"/>
      <c r="BA264" s="209"/>
      <c r="BB264" s="209"/>
      <c r="BC264" s="209"/>
      <c r="BD264" s="209"/>
      <c r="BE264" s="209"/>
      <c r="BF264" s="209"/>
      <c r="BG264" s="209"/>
      <c r="BH264" s="209"/>
    </row>
    <row r="265" spans="1:60" outlineLevel="1" x14ac:dyDescent="0.25">
      <c r="A265" s="247">
        <v>51</v>
      </c>
      <c r="B265" s="248" t="s">
        <v>298</v>
      </c>
      <c r="C265" s="257" t="s">
        <v>299</v>
      </c>
      <c r="D265" s="249" t="s">
        <v>0</v>
      </c>
      <c r="E265" s="250">
        <v>111.384</v>
      </c>
      <c r="F265" s="251"/>
      <c r="G265" s="252">
        <f>ROUND(E265*F265,2)</f>
        <v>0</v>
      </c>
      <c r="H265" s="229">
        <v>0</v>
      </c>
      <c r="I265" s="228">
        <f>ROUND(E265*H265,2)</f>
        <v>0</v>
      </c>
      <c r="J265" s="229">
        <v>1.3</v>
      </c>
      <c r="K265" s="228">
        <f>ROUND(E265*J265,2)</f>
        <v>144.80000000000001</v>
      </c>
      <c r="L265" s="228">
        <v>15</v>
      </c>
      <c r="M265" s="228">
        <f>G265*(1+L265/100)</f>
        <v>0</v>
      </c>
      <c r="N265" s="228">
        <v>0</v>
      </c>
      <c r="O265" s="228">
        <f>ROUND(E265*N265,2)</f>
        <v>0</v>
      </c>
      <c r="P265" s="228">
        <v>0</v>
      </c>
      <c r="Q265" s="228">
        <f>ROUND(E265*P265,2)</f>
        <v>0</v>
      </c>
      <c r="R265" s="228"/>
      <c r="S265" s="228" t="s">
        <v>134</v>
      </c>
      <c r="T265" s="228" t="s">
        <v>135</v>
      </c>
      <c r="U265" s="228">
        <v>0</v>
      </c>
      <c r="V265" s="228">
        <f>ROUND(E265*U265,2)</f>
        <v>0</v>
      </c>
      <c r="W265" s="228"/>
      <c r="X265" s="228" t="s">
        <v>245</v>
      </c>
      <c r="Y265" s="209"/>
      <c r="Z265" s="209"/>
      <c r="AA265" s="209"/>
      <c r="AB265" s="209"/>
      <c r="AC265" s="209"/>
      <c r="AD265" s="209"/>
      <c r="AE265" s="209"/>
      <c r="AF265" s="209"/>
      <c r="AG265" s="209" t="s">
        <v>246</v>
      </c>
      <c r="AH265" s="209"/>
      <c r="AI265" s="209"/>
      <c r="AJ265" s="209"/>
      <c r="AK265" s="209"/>
      <c r="AL265" s="209"/>
      <c r="AM265" s="209"/>
      <c r="AN265" s="209"/>
      <c r="AO265" s="209"/>
      <c r="AP265" s="209"/>
      <c r="AQ265" s="209"/>
      <c r="AR265" s="209"/>
      <c r="AS265" s="209"/>
      <c r="AT265" s="209"/>
      <c r="AU265" s="209"/>
      <c r="AV265" s="209"/>
      <c r="AW265" s="209"/>
      <c r="AX265" s="209"/>
      <c r="AY265" s="209"/>
      <c r="AZ265" s="209"/>
      <c r="BA265" s="209"/>
      <c r="BB265" s="209"/>
      <c r="BC265" s="209"/>
      <c r="BD265" s="209"/>
      <c r="BE265" s="209"/>
      <c r="BF265" s="209"/>
      <c r="BG265" s="209"/>
      <c r="BH265" s="209"/>
    </row>
    <row r="266" spans="1:60" x14ac:dyDescent="0.25">
      <c r="A266" s="235" t="s">
        <v>129</v>
      </c>
      <c r="B266" s="236" t="s">
        <v>73</v>
      </c>
      <c r="C266" s="254" t="s">
        <v>74</v>
      </c>
      <c r="D266" s="237"/>
      <c r="E266" s="238"/>
      <c r="F266" s="239"/>
      <c r="G266" s="240">
        <f>SUMIF(AG267:AG275,"&lt;&gt;NOR",G267:G275)</f>
        <v>0</v>
      </c>
      <c r="H266" s="234"/>
      <c r="I266" s="234">
        <f>SUM(I267:I275)</f>
        <v>4554.21</v>
      </c>
      <c r="J266" s="234"/>
      <c r="K266" s="234">
        <f>SUM(K267:K275)</f>
        <v>5605.9699999999984</v>
      </c>
      <c r="L266" s="234"/>
      <c r="M266" s="234">
        <f>SUM(M267:M275)</f>
        <v>0</v>
      </c>
      <c r="N266" s="234"/>
      <c r="O266" s="234">
        <f>SUM(O267:O275)</f>
        <v>0</v>
      </c>
      <c r="P266" s="234"/>
      <c r="Q266" s="234">
        <f>SUM(Q267:Q275)</f>
        <v>0</v>
      </c>
      <c r="R266" s="234"/>
      <c r="S266" s="234"/>
      <c r="T266" s="234"/>
      <c r="U266" s="234"/>
      <c r="V266" s="234">
        <f>SUM(V267:V275)</f>
        <v>4.1900000000000004</v>
      </c>
      <c r="W266" s="234"/>
      <c r="X266" s="234"/>
      <c r="AG266" t="s">
        <v>130</v>
      </c>
    </row>
    <row r="267" spans="1:60" ht="20.399999999999999" outlineLevel="1" x14ac:dyDescent="0.25">
      <c r="A267" s="247">
        <v>52</v>
      </c>
      <c r="B267" s="248" t="s">
        <v>300</v>
      </c>
      <c r="C267" s="257" t="s">
        <v>301</v>
      </c>
      <c r="D267" s="249" t="s">
        <v>302</v>
      </c>
      <c r="E267" s="250">
        <v>1</v>
      </c>
      <c r="F267" s="251"/>
      <c r="G267" s="252">
        <f>ROUND(E267*F267,2)</f>
        <v>0</v>
      </c>
      <c r="H267" s="229">
        <v>971.83</v>
      </c>
      <c r="I267" s="228">
        <f>ROUND(E267*H267,2)</f>
        <v>971.83</v>
      </c>
      <c r="J267" s="229">
        <v>1078.17</v>
      </c>
      <c r="K267" s="228">
        <f>ROUND(E267*J267,2)</f>
        <v>1078.17</v>
      </c>
      <c r="L267" s="228">
        <v>15</v>
      </c>
      <c r="M267" s="228">
        <f>G267*(1+L267/100)</f>
        <v>0</v>
      </c>
      <c r="N267" s="228">
        <v>3.2499999999999999E-3</v>
      </c>
      <c r="O267" s="228">
        <f>ROUND(E267*N267,2)</f>
        <v>0</v>
      </c>
      <c r="P267" s="228">
        <v>0</v>
      </c>
      <c r="Q267" s="228">
        <f>ROUND(E267*P267,2)</f>
        <v>0</v>
      </c>
      <c r="R267" s="228"/>
      <c r="S267" s="228" t="s">
        <v>134</v>
      </c>
      <c r="T267" s="228" t="s">
        <v>135</v>
      </c>
      <c r="U267" s="228">
        <v>1.78</v>
      </c>
      <c r="V267" s="228">
        <f>ROUND(E267*U267,2)</f>
        <v>1.78</v>
      </c>
      <c r="W267" s="228"/>
      <c r="X267" s="228" t="s">
        <v>136</v>
      </c>
      <c r="Y267" s="209"/>
      <c r="Z267" s="209"/>
      <c r="AA267" s="209"/>
      <c r="AB267" s="209"/>
      <c r="AC267" s="209"/>
      <c r="AD267" s="209"/>
      <c r="AE267" s="209"/>
      <c r="AF267" s="209"/>
      <c r="AG267" s="209" t="s">
        <v>137</v>
      </c>
      <c r="AH267" s="209"/>
      <c r="AI267" s="209"/>
      <c r="AJ267" s="209"/>
      <c r="AK267" s="209"/>
      <c r="AL267" s="209"/>
      <c r="AM267" s="209"/>
      <c r="AN267" s="209"/>
      <c r="AO267" s="209"/>
      <c r="AP267" s="209"/>
      <c r="AQ267" s="209"/>
      <c r="AR267" s="209"/>
      <c r="AS267" s="209"/>
      <c r="AT267" s="209"/>
      <c r="AU267" s="209"/>
      <c r="AV267" s="209"/>
      <c r="AW267" s="209"/>
      <c r="AX267" s="209"/>
      <c r="AY267" s="209"/>
      <c r="AZ267" s="209"/>
      <c r="BA267" s="209"/>
      <c r="BB267" s="209"/>
      <c r="BC267" s="209"/>
      <c r="BD267" s="209"/>
      <c r="BE267" s="209"/>
      <c r="BF267" s="209"/>
      <c r="BG267" s="209"/>
      <c r="BH267" s="209"/>
    </row>
    <row r="268" spans="1:60" outlineLevel="1" x14ac:dyDescent="0.25">
      <c r="A268" s="247">
        <v>53</v>
      </c>
      <c r="B268" s="248" t="s">
        <v>303</v>
      </c>
      <c r="C268" s="257" t="s">
        <v>304</v>
      </c>
      <c r="D268" s="249" t="s">
        <v>302</v>
      </c>
      <c r="E268" s="250">
        <v>1</v>
      </c>
      <c r="F268" s="251"/>
      <c r="G268" s="252">
        <f>ROUND(E268*F268,2)</f>
        <v>0</v>
      </c>
      <c r="H268" s="229">
        <v>33.85</v>
      </c>
      <c r="I268" s="228">
        <f>ROUND(E268*H268,2)</f>
        <v>33.85</v>
      </c>
      <c r="J268" s="229">
        <v>476.55</v>
      </c>
      <c r="K268" s="228">
        <f>ROUND(E268*J268,2)</f>
        <v>476.55</v>
      </c>
      <c r="L268" s="228">
        <v>15</v>
      </c>
      <c r="M268" s="228">
        <f>G268*(1+L268/100)</f>
        <v>0</v>
      </c>
      <c r="N268" s="228">
        <v>1.8000000000000001E-4</v>
      </c>
      <c r="O268" s="228">
        <f>ROUND(E268*N268,2)</f>
        <v>0</v>
      </c>
      <c r="P268" s="228">
        <v>0</v>
      </c>
      <c r="Q268" s="228">
        <f>ROUND(E268*P268,2)</f>
        <v>0</v>
      </c>
      <c r="R268" s="228"/>
      <c r="S268" s="228" t="s">
        <v>134</v>
      </c>
      <c r="T268" s="228" t="s">
        <v>135</v>
      </c>
      <c r="U268" s="228">
        <v>0.83799999999999997</v>
      </c>
      <c r="V268" s="228">
        <f>ROUND(E268*U268,2)</f>
        <v>0.84</v>
      </c>
      <c r="W268" s="228"/>
      <c r="X268" s="228" t="s">
        <v>136</v>
      </c>
      <c r="Y268" s="209"/>
      <c r="Z268" s="209"/>
      <c r="AA268" s="209"/>
      <c r="AB268" s="209"/>
      <c r="AC268" s="209"/>
      <c r="AD268" s="209"/>
      <c r="AE268" s="209"/>
      <c r="AF268" s="209"/>
      <c r="AG268" s="209" t="s">
        <v>137</v>
      </c>
      <c r="AH268" s="209"/>
      <c r="AI268" s="209"/>
      <c r="AJ268" s="209"/>
      <c r="AK268" s="209"/>
      <c r="AL268" s="209"/>
      <c r="AM268" s="209"/>
      <c r="AN268" s="209"/>
      <c r="AO268" s="209"/>
      <c r="AP268" s="209"/>
      <c r="AQ268" s="209"/>
      <c r="AR268" s="209"/>
      <c r="AS268" s="209"/>
      <c r="AT268" s="209"/>
      <c r="AU268" s="209"/>
      <c r="AV268" s="209"/>
      <c r="AW268" s="209"/>
      <c r="AX268" s="209"/>
      <c r="AY268" s="209"/>
      <c r="AZ268" s="209"/>
      <c r="BA268" s="209"/>
      <c r="BB268" s="209"/>
      <c r="BC268" s="209"/>
      <c r="BD268" s="209"/>
      <c r="BE268" s="209"/>
      <c r="BF268" s="209"/>
      <c r="BG268" s="209"/>
      <c r="BH268" s="209"/>
    </row>
    <row r="269" spans="1:60" outlineLevel="1" x14ac:dyDescent="0.25">
      <c r="A269" s="247">
        <v>54</v>
      </c>
      <c r="B269" s="248" t="s">
        <v>305</v>
      </c>
      <c r="C269" s="257" t="s">
        <v>306</v>
      </c>
      <c r="D269" s="249" t="s">
        <v>212</v>
      </c>
      <c r="E269" s="250">
        <v>2</v>
      </c>
      <c r="F269" s="251"/>
      <c r="G269" s="252">
        <f>ROUND(E269*F269,2)</f>
        <v>0</v>
      </c>
      <c r="H269" s="229">
        <v>288.76</v>
      </c>
      <c r="I269" s="228">
        <f>ROUND(E269*H269,2)</f>
        <v>577.52</v>
      </c>
      <c r="J269" s="229">
        <v>186.44</v>
      </c>
      <c r="K269" s="228">
        <f>ROUND(E269*J269,2)</f>
        <v>372.88</v>
      </c>
      <c r="L269" s="228">
        <v>15</v>
      </c>
      <c r="M269" s="228">
        <f>G269*(1+L269/100)</f>
        <v>0</v>
      </c>
      <c r="N269" s="228">
        <v>7.9000000000000001E-4</v>
      </c>
      <c r="O269" s="228">
        <f>ROUND(E269*N269,2)</f>
        <v>0</v>
      </c>
      <c r="P269" s="228">
        <v>0</v>
      </c>
      <c r="Q269" s="228">
        <f>ROUND(E269*P269,2)</f>
        <v>0</v>
      </c>
      <c r="R269" s="228"/>
      <c r="S269" s="228" t="s">
        <v>134</v>
      </c>
      <c r="T269" s="228" t="s">
        <v>135</v>
      </c>
      <c r="U269" s="228">
        <v>0.30869000000000002</v>
      </c>
      <c r="V269" s="228">
        <f>ROUND(E269*U269,2)</f>
        <v>0.62</v>
      </c>
      <c r="W269" s="228"/>
      <c r="X269" s="228" t="s">
        <v>136</v>
      </c>
      <c r="Y269" s="209"/>
      <c r="Z269" s="209"/>
      <c r="AA269" s="209"/>
      <c r="AB269" s="209"/>
      <c r="AC269" s="209"/>
      <c r="AD269" s="209"/>
      <c r="AE269" s="209"/>
      <c r="AF269" s="209"/>
      <c r="AG269" s="209" t="s">
        <v>137</v>
      </c>
      <c r="AH269" s="209"/>
      <c r="AI269" s="209"/>
      <c r="AJ269" s="209"/>
      <c r="AK269" s="209"/>
      <c r="AL269" s="209"/>
      <c r="AM269" s="209"/>
      <c r="AN269" s="209"/>
      <c r="AO269" s="209"/>
      <c r="AP269" s="209"/>
      <c r="AQ269" s="209"/>
      <c r="AR269" s="209"/>
      <c r="AS269" s="209"/>
      <c r="AT269" s="209"/>
      <c r="AU269" s="209"/>
      <c r="AV269" s="209"/>
      <c r="AW269" s="209"/>
      <c r="AX269" s="209"/>
      <c r="AY269" s="209"/>
      <c r="AZ269" s="209"/>
      <c r="BA269" s="209"/>
      <c r="BB269" s="209"/>
      <c r="BC269" s="209"/>
      <c r="BD269" s="209"/>
      <c r="BE269" s="209"/>
      <c r="BF269" s="209"/>
      <c r="BG269" s="209"/>
      <c r="BH269" s="209"/>
    </row>
    <row r="270" spans="1:60" outlineLevel="1" x14ac:dyDescent="0.25">
      <c r="A270" s="247">
        <v>55</v>
      </c>
      <c r="B270" s="248" t="s">
        <v>307</v>
      </c>
      <c r="C270" s="257" t="s">
        <v>308</v>
      </c>
      <c r="D270" s="249" t="s">
        <v>207</v>
      </c>
      <c r="E270" s="250">
        <v>1</v>
      </c>
      <c r="F270" s="251"/>
      <c r="G270" s="252">
        <f>ROUND(E270*F270,2)</f>
        <v>0</v>
      </c>
      <c r="H270" s="229">
        <v>123.78</v>
      </c>
      <c r="I270" s="228">
        <f>ROUND(E270*H270,2)</f>
        <v>123.78</v>
      </c>
      <c r="J270" s="229">
        <v>236.72</v>
      </c>
      <c r="K270" s="228">
        <f>ROUND(E270*J270,2)</f>
        <v>236.72</v>
      </c>
      <c r="L270" s="228">
        <v>15</v>
      </c>
      <c r="M270" s="228">
        <f>G270*(1+L270/100)</f>
        <v>0</v>
      </c>
      <c r="N270" s="228">
        <v>9.3000000000000005E-4</v>
      </c>
      <c r="O270" s="228">
        <f>ROUND(E270*N270,2)</f>
        <v>0</v>
      </c>
      <c r="P270" s="228">
        <v>0</v>
      </c>
      <c r="Q270" s="228">
        <f>ROUND(E270*P270,2)</f>
        <v>0</v>
      </c>
      <c r="R270" s="228"/>
      <c r="S270" s="228" t="s">
        <v>134</v>
      </c>
      <c r="T270" s="228" t="s">
        <v>135</v>
      </c>
      <c r="U270" s="228">
        <v>0.42399999999999999</v>
      </c>
      <c r="V270" s="228">
        <f>ROUND(E270*U270,2)</f>
        <v>0.42</v>
      </c>
      <c r="W270" s="228"/>
      <c r="X270" s="228" t="s">
        <v>136</v>
      </c>
      <c r="Y270" s="209"/>
      <c r="Z270" s="209"/>
      <c r="AA270" s="209"/>
      <c r="AB270" s="209"/>
      <c r="AC270" s="209"/>
      <c r="AD270" s="209"/>
      <c r="AE270" s="209"/>
      <c r="AF270" s="209"/>
      <c r="AG270" s="209" t="s">
        <v>137</v>
      </c>
      <c r="AH270" s="209"/>
      <c r="AI270" s="209"/>
      <c r="AJ270" s="209"/>
      <c r="AK270" s="209"/>
      <c r="AL270" s="209"/>
      <c r="AM270" s="209"/>
      <c r="AN270" s="209"/>
      <c r="AO270" s="209"/>
      <c r="AP270" s="209"/>
      <c r="AQ270" s="209"/>
      <c r="AR270" s="209"/>
      <c r="AS270" s="209"/>
      <c r="AT270" s="209"/>
      <c r="AU270" s="209"/>
      <c r="AV270" s="209"/>
      <c r="AW270" s="209"/>
      <c r="AX270" s="209"/>
      <c r="AY270" s="209"/>
      <c r="AZ270" s="209"/>
      <c r="BA270" s="209"/>
      <c r="BB270" s="209"/>
      <c r="BC270" s="209"/>
      <c r="BD270" s="209"/>
      <c r="BE270" s="209"/>
      <c r="BF270" s="209"/>
      <c r="BG270" s="209"/>
      <c r="BH270" s="209"/>
    </row>
    <row r="271" spans="1:60" outlineLevel="1" x14ac:dyDescent="0.25">
      <c r="A271" s="247">
        <v>56</v>
      </c>
      <c r="B271" s="248" t="s">
        <v>309</v>
      </c>
      <c r="C271" s="257" t="s">
        <v>310</v>
      </c>
      <c r="D271" s="249" t="s">
        <v>302</v>
      </c>
      <c r="E271" s="250">
        <v>1</v>
      </c>
      <c r="F271" s="251"/>
      <c r="G271" s="252">
        <f>ROUND(E271*F271,2)</f>
        <v>0</v>
      </c>
      <c r="H271" s="229">
        <v>1800.82</v>
      </c>
      <c r="I271" s="228">
        <f>ROUND(E271*H271,2)</f>
        <v>1800.82</v>
      </c>
      <c r="J271" s="229">
        <v>81.180000000000007</v>
      </c>
      <c r="K271" s="228">
        <f>ROUND(E271*J271,2)</f>
        <v>81.180000000000007</v>
      </c>
      <c r="L271" s="228">
        <v>15</v>
      </c>
      <c r="M271" s="228">
        <f>G271*(1+L271/100)</f>
        <v>0</v>
      </c>
      <c r="N271" s="228">
        <v>1E-3</v>
      </c>
      <c r="O271" s="228">
        <f>ROUND(E271*N271,2)</f>
        <v>0</v>
      </c>
      <c r="P271" s="228">
        <v>0</v>
      </c>
      <c r="Q271" s="228">
        <f>ROUND(E271*P271,2)</f>
        <v>0</v>
      </c>
      <c r="R271" s="228"/>
      <c r="S271" s="228" t="s">
        <v>134</v>
      </c>
      <c r="T271" s="228" t="s">
        <v>135</v>
      </c>
      <c r="U271" s="228">
        <v>0.14499999999999999</v>
      </c>
      <c r="V271" s="228">
        <f>ROUND(E271*U271,2)</f>
        <v>0.15</v>
      </c>
      <c r="W271" s="228"/>
      <c r="X271" s="228" t="s">
        <v>136</v>
      </c>
      <c r="Y271" s="209"/>
      <c r="Z271" s="209"/>
      <c r="AA271" s="209"/>
      <c r="AB271" s="209"/>
      <c r="AC271" s="209"/>
      <c r="AD271" s="209"/>
      <c r="AE271" s="209"/>
      <c r="AF271" s="209"/>
      <c r="AG271" s="209" t="s">
        <v>137</v>
      </c>
      <c r="AH271" s="209"/>
      <c r="AI271" s="209"/>
      <c r="AJ271" s="209"/>
      <c r="AK271" s="209"/>
      <c r="AL271" s="209"/>
      <c r="AM271" s="209"/>
      <c r="AN271" s="209"/>
      <c r="AO271" s="209"/>
      <c r="AP271" s="209"/>
      <c r="AQ271" s="209"/>
      <c r="AR271" s="209"/>
      <c r="AS271" s="209"/>
      <c r="AT271" s="209"/>
      <c r="AU271" s="209"/>
      <c r="AV271" s="209"/>
      <c r="AW271" s="209"/>
      <c r="AX271" s="209"/>
      <c r="AY271" s="209"/>
      <c r="AZ271" s="209"/>
      <c r="BA271" s="209"/>
      <c r="BB271" s="209"/>
      <c r="BC271" s="209"/>
      <c r="BD271" s="209"/>
      <c r="BE271" s="209"/>
      <c r="BF271" s="209"/>
      <c r="BG271" s="209"/>
      <c r="BH271" s="209"/>
    </row>
    <row r="272" spans="1:60" outlineLevel="1" x14ac:dyDescent="0.25">
      <c r="A272" s="247">
        <v>57</v>
      </c>
      <c r="B272" s="248" t="s">
        <v>311</v>
      </c>
      <c r="C272" s="257" t="s">
        <v>312</v>
      </c>
      <c r="D272" s="249" t="s">
        <v>302</v>
      </c>
      <c r="E272" s="250">
        <v>1</v>
      </c>
      <c r="F272" s="251"/>
      <c r="G272" s="252">
        <f>ROUND(E272*F272,2)</f>
        <v>0</v>
      </c>
      <c r="H272" s="229">
        <v>738.8</v>
      </c>
      <c r="I272" s="228">
        <f>ROUND(E272*H272,2)</f>
        <v>738.8</v>
      </c>
      <c r="J272" s="229">
        <v>92.2</v>
      </c>
      <c r="K272" s="228">
        <f>ROUND(E272*J272,2)</f>
        <v>92.2</v>
      </c>
      <c r="L272" s="228">
        <v>15</v>
      </c>
      <c r="M272" s="228">
        <f>G272*(1+L272/100)</f>
        <v>0</v>
      </c>
      <c r="N272" s="228">
        <v>5.0000000000000001E-4</v>
      </c>
      <c r="O272" s="228">
        <f>ROUND(E272*N272,2)</f>
        <v>0</v>
      </c>
      <c r="P272" s="228">
        <v>0</v>
      </c>
      <c r="Q272" s="228">
        <f>ROUND(E272*P272,2)</f>
        <v>0</v>
      </c>
      <c r="R272" s="228"/>
      <c r="S272" s="228" t="s">
        <v>134</v>
      </c>
      <c r="T272" s="228" t="s">
        <v>135</v>
      </c>
      <c r="U272" s="228">
        <v>0.16500000000000001</v>
      </c>
      <c r="V272" s="228">
        <f>ROUND(E272*U272,2)</f>
        <v>0.17</v>
      </c>
      <c r="W272" s="228"/>
      <c r="X272" s="228" t="s">
        <v>136</v>
      </c>
      <c r="Y272" s="209"/>
      <c r="Z272" s="209"/>
      <c r="AA272" s="209"/>
      <c r="AB272" s="209"/>
      <c r="AC272" s="209"/>
      <c r="AD272" s="209"/>
      <c r="AE272" s="209"/>
      <c r="AF272" s="209"/>
      <c r="AG272" s="209" t="s">
        <v>137</v>
      </c>
      <c r="AH272" s="209"/>
      <c r="AI272" s="209"/>
      <c r="AJ272" s="209"/>
      <c r="AK272" s="209"/>
      <c r="AL272" s="209"/>
      <c r="AM272" s="209"/>
      <c r="AN272" s="209"/>
      <c r="AO272" s="209"/>
      <c r="AP272" s="209"/>
      <c r="AQ272" s="209"/>
      <c r="AR272" s="209"/>
      <c r="AS272" s="209"/>
      <c r="AT272" s="209"/>
      <c r="AU272" s="209"/>
      <c r="AV272" s="209"/>
      <c r="AW272" s="209"/>
      <c r="AX272" s="209"/>
      <c r="AY272" s="209"/>
      <c r="AZ272" s="209"/>
      <c r="BA272" s="209"/>
      <c r="BB272" s="209"/>
      <c r="BC272" s="209"/>
      <c r="BD272" s="209"/>
      <c r="BE272" s="209"/>
      <c r="BF272" s="209"/>
      <c r="BG272" s="209"/>
      <c r="BH272" s="209"/>
    </row>
    <row r="273" spans="1:60" outlineLevel="1" x14ac:dyDescent="0.25">
      <c r="A273" s="247">
        <v>58</v>
      </c>
      <c r="B273" s="248" t="s">
        <v>313</v>
      </c>
      <c r="C273" s="257" t="s">
        <v>314</v>
      </c>
      <c r="D273" s="249" t="s">
        <v>207</v>
      </c>
      <c r="E273" s="250">
        <v>1</v>
      </c>
      <c r="F273" s="251"/>
      <c r="G273" s="252">
        <f>ROUND(E273*F273,2)</f>
        <v>0</v>
      </c>
      <c r="H273" s="229">
        <v>307.61</v>
      </c>
      <c r="I273" s="228">
        <f>ROUND(E273*H273,2)</f>
        <v>307.61</v>
      </c>
      <c r="J273" s="229">
        <v>127.99</v>
      </c>
      <c r="K273" s="228">
        <f>ROUND(E273*J273,2)</f>
        <v>127.99</v>
      </c>
      <c r="L273" s="228">
        <v>15</v>
      </c>
      <c r="M273" s="228">
        <f>G273*(1+L273/100)</f>
        <v>0</v>
      </c>
      <c r="N273" s="228">
        <v>2.5000000000000001E-4</v>
      </c>
      <c r="O273" s="228">
        <f>ROUND(E273*N273,2)</f>
        <v>0</v>
      </c>
      <c r="P273" s="228">
        <v>0</v>
      </c>
      <c r="Q273" s="228">
        <f>ROUND(E273*P273,2)</f>
        <v>0</v>
      </c>
      <c r="R273" s="228"/>
      <c r="S273" s="228" t="s">
        <v>134</v>
      </c>
      <c r="T273" s="228" t="s">
        <v>135</v>
      </c>
      <c r="U273" s="228">
        <v>0.20599999999999999</v>
      </c>
      <c r="V273" s="228">
        <f>ROUND(E273*U273,2)</f>
        <v>0.21</v>
      </c>
      <c r="W273" s="228"/>
      <c r="X273" s="228" t="s">
        <v>136</v>
      </c>
      <c r="Y273" s="209"/>
      <c r="Z273" s="209"/>
      <c r="AA273" s="209"/>
      <c r="AB273" s="209"/>
      <c r="AC273" s="209"/>
      <c r="AD273" s="209"/>
      <c r="AE273" s="209"/>
      <c r="AF273" s="209"/>
      <c r="AG273" s="209" t="s">
        <v>137</v>
      </c>
      <c r="AH273" s="209"/>
      <c r="AI273" s="209"/>
      <c r="AJ273" s="209"/>
      <c r="AK273" s="209"/>
      <c r="AL273" s="209"/>
      <c r="AM273" s="209"/>
      <c r="AN273" s="209"/>
      <c r="AO273" s="209"/>
      <c r="AP273" s="209"/>
      <c r="AQ273" s="209"/>
      <c r="AR273" s="209"/>
      <c r="AS273" s="209"/>
      <c r="AT273" s="209"/>
      <c r="AU273" s="209"/>
      <c r="AV273" s="209"/>
      <c r="AW273" s="209"/>
      <c r="AX273" s="209"/>
      <c r="AY273" s="209"/>
      <c r="AZ273" s="209"/>
      <c r="BA273" s="209"/>
      <c r="BB273" s="209"/>
      <c r="BC273" s="209"/>
      <c r="BD273" s="209"/>
      <c r="BE273" s="209"/>
      <c r="BF273" s="209"/>
      <c r="BG273" s="209"/>
      <c r="BH273" s="209"/>
    </row>
    <row r="274" spans="1:60" outlineLevel="1" x14ac:dyDescent="0.25">
      <c r="A274" s="247">
        <v>59</v>
      </c>
      <c r="B274" s="248" t="s">
        <v>315</v>
      </c>
      <c r="C274" s="257" t="s">
        <v>316</v>
      </c>
      <c r="D274" s="249" t="s">
        <v>268</v>
      </c>
      <c r="E274" s="250">
        <v>1</v>
      </c>
      <c r="F274" s="251"/>
      <c r="G274" s="252">
        <f>ROUND(E274*F274,2)</f>
        <v>0</v>
      </c>
      <c r="H274" s="229">
        <v>0</v>
      </c>
      <c r="I274" s="228">
        <f>ROUND(E274*H274,2)</f>
        <v>0</v>
      </c>
      <c r="J274" s="229">
        <v>3000</v>
      </c>
      <c r="K274" s="228">
        <f>ROUND(E274*J274,2)</f>
        <v>3000</v>
      </c>
      <c r="L274" s="228">
        <v>15</v>
      </c>
      <c r="M274" s="228">
        <f>G274*(1+L274/100)</f>
        <v>0</v>
      </c>
      <c r="N274" s="228">
        <v>0</v>
      </c>
      <c r="O274" s="228">
        <f>ROUND(E274*N274,2)</f>
        <v>0</v>
      </c>
      <c r="P274" s="228">
        <v>0</v>
      </c>
      <c r="Q274" s="228">
        <f>ROUND(E274*P274,2)</f>
        <v>0</v>
      </c>
      <c r="R274" s="228"/>
      <c r="S274" s="228" t="s">
        <v>204</v>
      </c>
      <c r="T274" s="228" t="s">
        <v>135</v>
      </c>
      <c r="U274" s="228">
        <v>0</v>
      </c>
      <c r="V274" s="228">
        <f>ROUND(E274*U274,2)</f>
        <v>0</v>
      </c>
      <c r="W274" s="228"/>
      <c r="X274" s="228" t="s">
        <v>136</v>
      </c>
      <c r="Y274" s="209"/>
      <c r="Z274" s="209"/>
      <c r="AA274" s="209"/>
      <c r="AB274" s="209"/>
      <c r="AC274" s="209"/>
      <c r="AD274" s="209"/>
      <c r="AE274" s="209"/>
      <c r="AF274" s="209"/>
      <c r="AG274" s="209" t="s">
        <v>137</v>
      </c>
      <c r="AH274" s="209"/>
      <c r="AI274" s="209"/>
      <c r="AJ274" s="209"/>
      <c r="AK274" s="209"/>
      <c r="AL274" s="209"/>
      <c r="AM274" s="209"/>
      <c r="AN274" s="209"/>
      <c r="AO274" s="209"/>
      <c r="AP274" s="209"/>
      <c r="AQ274" s="209"/>
      <c r="AR274" s="209"/>
      <c r="AS274" s="209"/>
      <c r="AT274" s="209"/>
      <c r="AU274" s="209"/>
      <c r="AV274" s="209"/>
      <c r="AW274" s="209"/>
      <c r="AX274" s="209"/>
      <c r="AY274" s="209"/>
      <c r="AZ274" s="209"/>
      <c r="BA274" s="209"/>
      <c r="BB274" s="209"/>
      <c r="BC274" s="209"/>
      <c r="BD274" s="209"/>
      <c r="BE274" s="209"/>
      <c r="BF274" s="209"/>
      <c r="BG274" s="209"/>
      <c r="BH274" s="209"/>
    </row>
    <row r="275" spans="1:60" outlineLevel="1" x14ac:dyDescent="0.25">
      <c r="A275" s="247">
        <v>60</v>
      </c>
      <c r="B275" s="248" t="s">
        <v>317</v>
      </c>
      <c r="C275" s="257" t="s">
        <v>318</v>
      </c>
      <c r="D275" s="249" t="s">
        <v>0</v>
      </c>
      <c r="E275" s="250">
        <v>100.199</v>
      </c>
      <c r="F275" s="251"/>
      <c r="G275" s="252">
        <f>ROUND(E275*F275,2)</f>
        <v>0</v>
      </c>
      <c r="H275" s="229">
        <v>0</v>
      </c>
      <c r="I275" s="228">
        <f>ROUND(E275*H275,2)</f>
        <v>0</v>
      </c>
      <c r="J275" s="229">
        <v>1.4</v>
      </c>
      <c r="K275" s="228">
        <f>ROUND(E275*J275,2)</f>
        <v>140.28</v>
      </c>
      <c r="L275" s="228">
        <v>15</v>
      </c>
      <c r="M275" s="228">
        <f>G275*(1+L275/100)</f>
        <v>0</v>
      </c>
      <c r="N275" s="228">
        <v>0</v>
      </c>
      <c r="O275" s="228">
        <f>ROUND(E275*N275,2)</f>
        <v>0</v>
      </c>
      <c r="P275" s="228">
        <v>0</v>
      </c>
      <c r="Q275" s="228">
        <f>ROUND(E275*P275,2)</f>
        <v>0</v>
      </c>
      <c r="R275" s="228"/>
      <c r="S275" s="228" t="s">
        <v>134</v>
      </c>
      <c r="T275" s="228" t="s">
        <v>135</v>
      </c>
      <c r="U275" s="228">
        <v>0</v>
      </c>
      <c r="V275" s="228">
        <f>ROUND(E275*U275,2)</f>
        <v>0</v>
      </c>
      <c r="W275" s="228"/>
      <c r="X275" s="228" t="s">
        <v>245</v>
      </c>
      <c r="Y275" s="209"/>
      <c r="Z275" s="209"/>
      <c r="AA275" s="209"/>
      <c r="AB275" s="209"/>
      <c r="AC275" s="209"/>
      <c r="AD275" s="209"/>
      <c r="AE275" s="209"/>
      <c r="AF275" s="209"/>
      <c r="AG275" s="209" t="s">
        <v>246</v>
      </c>
      <c r="AH275" s="209"/>
      <c r="AI275" s="209"/>
      <c r="AJ275" s="209"/>
      <c r="AK275" s="209"/>
      <c r="AL275" s="209"/>
      <c r="AM275" s="209"/>
      <c r="AN275" s="209"/>
      <c r="AO275" s="209"/>
      <c r="AP275" s="209"/>
      <c r="AQ275" s="209"/>
      <c r="AR275" s="209"/>
      <c r="AS275" s="209"/>
      <c r="AT275" s="209"/>
      <c r="AU275" s="209"/>
      <c r="AV275" s="209"/>
      <c r="AW275" s="209"/>
      <c r="AX275" s="209"/>
      <c r="AY275" s="209"/>
      <c r="AZ275" s="209"/>
      <c r="BA275" s="209"/>
      <c r="BB275" s="209"/>
      <c r="BC275" s="209"/>
      <c r="BD275" s="209"/>
      <c r="BE275" s="209"/>
      <c r="BF275" s="209"/>
      <c r="BG275" s="209"/>
      <c r="BH275" s="209"/>
    </row>
    <row r="276" spans="1:60" x14ac:dyDescent="0.25">
      <c r="A276" s="235" t="s">
        <v>129</v>
      </c>
      <c r="B276" s="236" t="s">
        <v>75</v>
      </c>
      <c r="C276" s="254" t="s">
        <v>76</v>
      </c>
      <c r="D276" s="237"/>
      <c r="E276" s="238"/>
      <c r="F276" s="239"/>
      <c r="G276" s="240">
        <f>SUMIF(AG277:AG291,"&lt;&gt;NOR",G277:G291)</f>
        <v>0</v>
      </c>
      <c r="H276" s="234"/>
      <c r="I276" s="234">
        <f>SUM(I277:I291)</f>
        <v>12461.090000000002</v>
      </c>
      <c r="J276" s="234"/>
      <c r="K276" s="234">
        <f>SUM(K277:K291)</f>
        <v>4792.9199999999992</v>
      </c>
      <c r="L276" s="234"/>
      <c r="M276" s="234">
        <f>SUM(M277:M291)</f>
        <v>0</v>
      </c>
      <c r="N276" s="234"/>
      <c r="O276" s="234">
        <f>SUM(O277:O291)</f>
        <v>0.03</v>
      </c>
      <c r="P276" s="234"/>
      <c r="Q276" s="234">
        <f>SUM(Q277:Q291)</f>
        <v>0.02</v>
      </c>
      <c r="R276" s="234"/>
      <c r="S276" s="234"/>
      <c r="T276" s="234"/>
      <c r="U276" s="234"/>
      <c r="V276" s="234">
        <f>SUM(V277:V291)</f>
        <v>7.77</v>
      </c>
      <c r="W276" s="234"/>
      <c r="X276" s="234"/>
      <c r="AG276" t="s">
        <v>130</v>
      </c>
    </row>
    <row r="277" spans="1:60" ht="20.399999999999999" outlineLevel="1" x14ac:dyDescent="0.25">
      <c r="A277" s="247">
        <v>61</v>
      </c>
      <c r="B277" s="248" t="s">
        <v>319</v>
      </c>
      <c r="C277" s="257" t="s">
        <v>320</v>
      </c>
      <c r="D277" s="249" t="s">
        <v>302</v>
      </c>
      <c r="E277" s="250">
        <v>1</v>
      </c>
      <c r="F277" s="251"/>
      <c r="G277" s="252">
        <f>ROUND(E277*F277,2)</f>
        <v>0</v>
      </c>
      <c r="H277" s="229">
        <v>6420.31</v>
      </c>
      <c r="I277" s="228">
        <f>ROUND(E277*H277,2)</f>
        <v>6420.31</v>
      </c>
      <c r="J277" s="229">
        <v>933.69</v>
      </c>
      <c r="K277" s="228">
        <f>ROUND(E277*J277,2)</f>
        <v>933.69</v>
      </c>
      <c r="L277" s="228">
        <v>15</v>
      </c>
      <c r="M277" s="228">
        <f>G277*(1+L277/100)</f>
        <v>0</v>
      </c>
      <c r="N277" s="228">
        <v>2.8719999999999999E-2</v>
      </c>
      <c r="O277" s="228">
        <f>ROUND(E277*N277,2)</f>
        <v>0.03</v>
      </c>
      <c r="P277" s="228">
        <v>0</v>
      </c>
      <c r="Q277" s="228">
        <f>ROUND(E277*P277,2)</f>
        <v>0</v>
      </c>
      <c r="R277" s="228"/>
      <c r="S277" s="228" t="s">
        <v>134</v>
      </c>
      <c r="T277" s="228" t="s">
        <v>135</v>
      </c>
      <c r="U277" s="228">
        <v>1.5</v>
      </c>
      <c r="V277" s="228">
        <f>ROUND(E277*U277,2)</f>
        <v>1.5</v>
      </c>
      <c r="W277" s="228"/>
      <c r="X277" s="228" t="s">
        <v>136</v>
      </c>
      <c r="Y277" s="209"/>
      <c r="Z277" s="209"/>
      <c r="AA277" s="209"/>
      <c r="AB277" s="209"/>
      <c r="AC277" s="209"/>
      <c r="AD277" s="209"/>
      <c r="AE277" s="209"/>
      <c r="AF277" s="209"/>
      <c r="AG277" s="209" t="s">
        <v>137</v>
      </c>
      <c r="AH277" s="209"/>
      <c r="AI277" s="209"/>
      <c r="AJ277" s="209"/>
      <c r="AK277" s="209"/>
      <c r="AL277" s="209"/>
      <c r="AM277" s="209"/>
      <c r="AN277" s="209"/>
      <c r="AO277" s="209"/>
      <c r="AP277" s="209"/>
      <c r="AQ277" s="209"/>
      <c r="AR277" s="209"/>
      <c r="AS277" s="209"/>
      <c r="AT277" s="209"/>
      <c r="AU277" s="209"/>
      <c r="AV277" s="209"/>
      <c r="AW277" s="209"/>
      <c r="AX277" s="209"/>
      <c r="AY277" s="209"/>
      <c r="AZ277" s="209"/>
      <c r="BA277" s="209"/>
      <c r="BB277" s="209"/>
      <c r="BC277" s="209"/>
      <c r="BD277" s="209"/>
      <c r="BE277" s="209"/>
      <c r="BF277" s="209"/>
      <c r="BG277" s="209"/>
      <c r="BH277" s="209"/>
    </row>
    <row r="278" spans="1:60" outlineLevel="1" x14ac:dyDescent="0.25">
      <c r="A278" s="247">
        <v>62</v>
      </c>
      <c r="B278" s="248" t="s">
        <v>321</v>
      </c>
      <c r="C278" s="257" t="s">
        <v>322</v>
      </c>
      <c r="D278" s="249" t="s">
        <v>302</v>
      </c>
      <c r="E278" s="250">
        <v>1</v>
      </c>
      <c r="F278" s="251"/>
      <c r="G278" s="252">
        <f>ROUND(E278*F278,2)</f>
        <v>0</v>
      </c>
      <c r="H278" s="229">
        <v>595.1</v>
      </c>
      <c r="I278" s="228">
        <f>ROUND(E278*H278,2)</f>
        <v>595.1</v>
      </c>
      <c r="J278" s="229">
        <v>764.5</v>
      </c>
      <c r="K278" s="228">
        <f>ROUND(E278*J278,2)</f>
        <v>764.5</v>
      </c>
      <c r="L278" s="228">
        <v>15</v>
      </c>
      <c r="M278" s="228">
        <f>G278*(1+L278/100)</f>
        <v>0</v>
      </c>
      <c r="N278" s="228">
        <v>1.8600000000000001E-3</v>
      </c>
      <c r="O278" s="228">
        <f>ROUND(E278*N278,2)</f>
        <v>0</v>
      </c>
      <c r="P278" s="228">
        <v>0</v>
      </c>
      <c r="Q278" s="228">
        <f>ROUND(E278*P278,2)</f>
        <v>0</v>
      </c>
      <c r="R278" s="228"/>
      <c r="S278" s="228" t="s">
        <v>134</v>
      </c>
      <c r="T278" s="228" t="s">
        <v>135</v>
      </c>
      <c r="U278" s="228">
        <v>1.3340000000000001</v>
      </c>
      <c r="V278" s="228">
        <f>ROUND(E278*U278,2)</f>
        <v>1.33</v>
      </c>
      <c r="W278" s="228"/>
      <c r="X278" s="228" t="s">
        <v>136</v>
      </c>
      <c r="Y278" s="209"/>
      <c r="Z278" s="209"/>
      <c r="AA278" s="209"/>
      <c r="AB278" s="209"/>
      <c r="AC278" s="209"/>
      <c r="AD278" s="209"/>
      <c r="AE278" s="209"/>
      <c r="AF278" s="209"/>
      <c r="AG278" s="209" t="s">
        <v>137</v>
      </c>
      <c r="AH278" s="209"/>
      <c r="AI278" s="209"/>
      <c r="AJ278" s="209"/>
      <c r="AK278" s="209"/>
      <c r="AL278" s="209"/>
      <c r="AM278" s="209"/>
      <c r="AN278" s="209"/>
      <c r="AO278" s="209"/>
      <c r="AP278" s="209"/>
      <c r="AQ278" s="209"/>
      <c r="AR278" s="209"/>
      <c r="AS278" s="209"/>
      <c r="AT278" s="209"/>
      <c r="AU278" s="209"/>
      <c r="AV278" s="209"/>
      <c r="AW278" s="209"/>
      <c r="AX278" s="209"/>
      <c r="AY278" s="209"/>
      <c r="AZ278" s="209"/>
      <c r="BA278" s="209"/>
      <c r="BB278" s="209"/>
      <c r="BC278" s="209"/>
      <c r="BD278" s="209"/>
      <c r="BE278" s="209"/>
      <c r="BF278" s="209"/>
      <c r="BG278" s="209"/>
      <c r="BH278" s="209"/>
    </row>
    <row r="279" spans="1:60" outlineLevel="1" x14ac:dyDescent="0.25">
      <c r="A279" s="247">
        <v>63</v>
      </c>
      <c r="B279" s="248" t="s">
        <v>323</v>
      </c>
      <c r="C279" s="257" t="s">
        <v>324</v>
      </c>
      <c r="D279" s="249" t="s">
        <v>302</v>
      </c>
      <c r="E279" s="250">
        <v>3</v>
      </c>
      <c r="F279" s="251"/>
      <c r="G279" s="252">
        <f>ROUND(E279*F279,2)</f>
        <v>0</v>
      </c>
      <c r="H279" s="229">
        <v>24.47</v>
      </c>
      <c r="I279" s="228">
        <f>ROUND(E279*H279,2)</f>
        <v>73.41</v>
      </c>
      <c r="J279" s="229">
        <v>184.53</v>
      </c>
      <c r="K279" s="228">
        <f>ROUND(E279*J279,2)</f>
        <v>553.59</v>
      </c>
      <c r="L279" s="228">
        <v>15</v>
      </c>
      <c r="M279" s="228">
        <f>G279*(1+L279/100)</f>
        <v>0</v>
      </c>
      <c r="N279" s="228">
        <v>3.0000000000000001E-5</v>
      </c>
      <c r="O279" s="228">
        <f>ROUND(E279*N279,2)</f>
        <v>0</v>
      </c>
      <c r="P279" s="228">
        <v>0</v>
      </c>
      <c r="Q279" s="228">
        <f>ROUND(E279*P279,2)</f>
        <v>0</v>
      </c>
      <c r="R279" s="228"/>
      <c r="S279" s="228" t="s">
        <v>134</v>
      </c>
      <c r="T279" s="228" t="s">
        <v>135</v>
      </c>
      <c r="U279" s="228">
        <v>0.33</v>
      </c>
      <c r="V279" s="228">
        <f>ROUND(E279*U279,2)</f>
        <v>0.99</v>
      </c>
      <c r="W279" s="228"/>
      <c r="X279" s="228" t="s">
        <v>136</v>
      </c>
      <c r="Y279" s="209"/>
      <c r="Z279" s="209"/>
      <c r="AA279" s="209"/>
      <c r="AB279" s="209"/>
      <c r="AC279" s="209"/>
      <c r="AD279" s="209"/>
      <c r="AE279" s="209"/>
      <c r="AF279" s="209"/>
      <c r="AG279" s="209" t="s">
        <v>137</v>
      </c>
      <c r="AH279" s="209"/>
      <c r="AI279" s="209"/>
      <c r="AJ279" s="209"/>
      <c r="AK279" s="209"/>
      <c r="AL279" s="209"/>
      <c r="AM279" s="209"/>
      <c r="AN279" s="209"/>
      <c r="AO279" s="209"/>
      <c r="AP279" s="209"/>
      <c r="AQ279" s="209"/>
      <c r="AR279" s="209"/>
      <c r="AS279" s="209"/>
      <c r="AT279" s="209"/>
      <c r="AU279" s="209"/>
      <c r="AV279" s="209"/>
      <c r="AW279" s="209"/>
      <c r="AX279" s="209"/>
      <c r="AY279" s="209"/>
      <c r="AZ279" s="209"/>
      <c r="BA279" s="209"/>
      <c r="BB279" s="209"/>
      <c r="BC279" s="209"/>
      <c r="BD279" s="209"/>
      <c r="BE279" s="209"/>
      <c r="BF279" s="209"/>
      <c r="BG279" s="209"/>
      <c r="BH279" s="209"/>
    </row>
    <row r="280" spans="1:60" outlineLevel="1" x14ac:dyDescent="0.25">
      <c r="A280" s="247">
        <v>64</v>
      </c>
      <c r="B280" s="248" t="s">
        <v>325</v>
      </c>
      <c r="C280" s="257" t="s">
        <v>326</v>
      </c>
      <c r="D280" s="249" t="s">
        <v>207</v>
      </c>
      <c r="E280" s="250">
        <v>1</v>
      </c>
      <c r="F280" s="251"/>
      <c r="G280" s="252">
        <f>ROUND(E280*F280,2)</f>
        <v>0</v>
      </c>
      <c r="H280" s="229">
        <v>405.53</v>
      </c>
      <c r="I280" s="228">
        <f>ROUND(E280*H280,2)</f>
        <v>405.53</v>
      </c>
      <c r="J280" s="229">
        <v>706.47</v>
      </c>
      <c r="K280" s="228">
        <f>ROUND(E280*J280,2)</f>
        <v>706.47</v>
      </c>
      <c r="L280" s="228">
        <v>15</v>
      </c>
      <c r="M280" s="228">
        <f>G280*(1+L280/100)</f>
        <v>0</v>
      </c>
      <c r="N280" s="228">
        <v>1.82E-3</v>
      </c>
      <c r="O280" s="228">
        <f>ROUND(E280*N280,2)</f>
        <v>0</v>
      </c>
      <c r="P280" s="228">
        <v>0</v>
      </c>
      <c r="Q280" s="228">
        <f>ROUND(E280*P280,2)</f>
        <v>0</v>
      </c>
      <c r="R280" s="228"/>
      <c r="S280" s="228" t="s">
        <v>134</v>
      </c>
      <c r="T280" s="228" t="s">
        <v>135</v>
      </c>
      <c r="U280" s="228">
        <v>1.262</v>
      </c>
      <c r="V280" s="228">
        <f>ROUND(E280*U280,2)</f>
        <v>1.26</v>
      </c>
      <c r="W280" s="228"/>
      <c r="X280" s="228" t="s">
        <v>136</v>
      </c>
      <c r="Y280" s="209"/>
      <c r="Z280" s="209"/>
      <c r="AA280" s="209"/>
      <c r="AB280" s="209"/>
      <c r="AC280" s="209"/>
      <c r="AD280" s="209"/>
      <c r="AE280" s="209"/>
      <c r="AF280" s="209"/>
      <c r="AG280" s="209" t="s">
        <v>137</v>
      </c>
      <c r="AH280" s="209"/>
      <c r="AI280" s="209"/>
      <c r="AJ280" s="209"/>
      <c r="AK280" s="209"/>
      <c r="AL280" s="209"/>
      <c r="AM280" s="209"/>
      <c r="AN280" s="209"/>
      <c r="AO280" s="209"/>
      <c r="AP280" s="209"/>
      <c r="AQ280" s="209"/>
      <c r="AR280" s="209"/>
      <c r="AS280" s="209"/>
      <c r="AT280" s="209"/>
      <c r="AU280" s="209"/>
      <c r="AV280" s="209"/>
      <c r="AW280" s="209"/>
      <c r="AX280" s="209"/>
      <c r="AY280" s="209"/>
      <c r="AZ280" s="209"/>
      <c r="BA280" s="209"/>
      <c r="BB280" s="209"/>
      <c r="BC280" s="209"/>
      <c r="BD280" s="209"/>
      <c r="BE280" s="209"/>
      <c r="BF280" s="209"/>
      <c r="BG280" s="209"/>
      <c r="BH280" s="209"/>
    </row>
    <row r="281" spans="1:60" outlineLevel="1" x14ac:dyDescent="0.25">
      <c r="A281" s="247">
        <v>65</v>
      </c>
      <c r="B281" s="248" t="s">
        <v>327</v>
      </c>
      <c r="C281" s="257" t="s">
        <v>328</v>
      </c>
      <c r="D281" s="249" t="s">
        <v>302</v>
      </c>
      <c r="E281" s="250">
        <v>3</v>
      </c>
      <c r="F281" s="251"/>
      <c r="G281" s="252">
        <f>ROUND(E281*F281,2)</f>
        <v>0</v>
      </c>
      <c r="H281" s="229">
        <v>137.06</v>
      </c>
      <c r="I281" s="228">
        <f>ROUND(E281*H281,2)</f>
        <v>411.18</v>
      </c>
      <c r="J281" s="229">
        <v>130.84</v>
      </c>
      <c r="K281" s="228">
        <f>ROUND(E281*J281,2)</f>
        <v>392.52</v>
      </c>
      <c r="L281" s="228">
        <v>15</v>
      </c>
      <c r="M281" s="228">
        <f>G281*(1+L281/100)</f>
        <v>0</v>
      </c>
      <c r="N281" s="228">
        <v>1.7000000000000001E-4</v>
      </c>
      <c r="O281" s="228">
        <f>ROUND(E281*N281,2)</f>
        <v>0</v>
      </c>
      <c r="P281" s="228">
        <v>0</v>
      </c>
      <c r="Q281" s="228">
        <f>ROUND(E281*P281,2)</f>
        <v>0</v>
      </c>
      <c r="R281" s="228"/>
      <c r="S281" s="228" t="s">
        <v>134</v>
      </c>
      <c r="T281" s="228" t="s">
        <v>135</v>
      </c>
      <c r="U281" s="228">
        <v>0.22700000000000001</v>
      </c>
      <c r="V281" s="228">
        <f>ROUND(E281*U281,2)</f>
        <v>0.68</v>
      </c>
      <c r="W281" s="228"/>
      <c r="X281" s="228" t="s">
        <v>136</v>
      </c>
      <c r="Y281" s="209"/>
      <c r="Z281" s="209"/>
      <c r="AA281" s="209"/>
      <c r="AB281" s="209"/>
      <c r="AC281" s="209"/>
      <c r="AD281" s="209"/>
      <c r="AE281" s="209"/>
      <c r="AF281" s="209"/>
      <c r="AG281" s="209" t="s">
        <v>137</v>
      </c>
      <c r="AH281" s="209"/>
      <c r="AI281" s="209"/>
      <c r="AJ281" s="209"/>
      <c r="AK281" s="209"/>
      <c r="AL281" s="209"/>
      <c r="AM281" s="209"/>
      <c r="AN281" s="209"/>
      <c r="AO281" s="209"/>
      <c r="AP281" s="209"/>
      <c r="AQ281" s="209"/>
      <c r="AR281" s="209"/>
      <c r="AS281" s="209"/>
      <c r="AT281" s="209"/>
      <c r="AU281" s="209"/>
      <c r="AV281" s="209"/>
      <c r="AW281" s="209"/>
      <c r="AX281" s="209"/>
      <c r="AY281" s="209"/>
      <c r="AZ281" s="209"/>
      <c r="BA281" s="209"/>
      <c r="BB281" s="209"/>
      <c r="BC281" s="209"/>
      <c r="BD281" s="209"/>
      <c r="BE281" s="209"/>
      <c r="BF281" s="209"/>
      <c r="BG281" s="209"/>
      <c r="BH281" s="209"/>
    </row>
    <row r="282" spans="1:60" outlineLevel="1" x14ac:dyDescent="0.25">
      <c r="A282" s="247">
        <v>66</v>
      </c>
      <c r="B282" s="248" t="s">
        <v>329</v>
      </c>
      <c r="C282" s="257" t="s">
        <v>330</v>
      </c>
      <c r="D282" s="249" t="s">
        <v>302</v>
      </c>
      <c r="E282" s="250">
        <v>1</v>
      </c>
      <c r="F282" s="251"/>
      <c r="G282" s="252">
        <f>ROUND(E282*F282,2)</f>
        <v>0</v>
      </c>
      <c r="H282" s="229">
        <v>212.24</v>
      </c>
      <c r="I282" s="228">
        <f>ROUND(E282*H282,2)</f>
        <v>212.24</v>
      </c>
      <c r="J282" s="229">
        <v>72.66</v>
      </c>
      <c r="K282" s="228">
        <f>ROUND(E282*J282,2)</f>
        <v>72.66</v>
      </c>
      <c r="L282" s="228">
        <v>15</v>
      </c>
      <c r="M282" s="228">
        <f>G282*(1+L282/100)</f>
        <v>0</v>
      </c>
      <c r="N282" s="228">
        <v>2.4000000000000001E-4</v>
      </c>
      <c r="O282" s="228">
        <f>ROUND(E282*N282,2)</f>
        <v>0</v>
      </c>
      <c r="P282" s="228">
        <v>0</v>
      </c>
      <c r="Q282" s="228">
        <f>ROUND(E282*P282,2)</f>
        <v>0</v>
      </c>
      <c r="R282" s="228"/>
      <c r="S282" s="228" t="s">
        <v>134</v>
      </c>
      <c r="T282" s="228" t="s">
        <v>135</v>
      </c>
      <c r="U282" s="228">
        <v>0.124</v>
      </c>
      <c r="V282" s="228">
        <f>ROUND(E282*U282,2)</f>
        <v>0.12</v>
      </c>
      <c r="W282" s="228"/>
      <c r="X282" s="228" t="s">
        <v>136</v>
      </c>
      <c r="Y282" s="209"/>
      <c r="Z282" s="209"/>
      <c r="AA282" s="209"/>
      <c r="AB282" s="209"/>
      <c r="AC282" s="209"/>
      <c r="AD282" s="209"/>
      <c r="AE282" s="209"/>
      <c r="AF282" s="209"/>
      <c r="AG282" s="209" t="s">
        <v>137</v>
      </c>
      <c r="AH282" s="209"/>
      <c r="AI282" s="209"/>
      <c r="AJ282" s="209"/>
      <c r="AK282" s="209"/>
      <c r="AL282" s="209"/>
      <c r="AM282" s="209"/>
      <c r="AN282" s="209"/>
      <c r="AO282" s="209"/>
      <c r="AP282" s="209"/>
      <c r="AQ282" s="209"/>
      <c r="AR282" s="209"/>
      <c r="AS282" s="209"/>
      <c r="AT282" s="209"/>
      <c r="AU282" s="209"/>
      <c r="AV282" s="209"/>
      <c r="AW282" s="209"/>
      <c r="AX282" s="209"/>
      <c r="AY282" s="209"/>
      <c r="AZ282" s="209"/>
      <c r="BA282" s="209"/>
      <c r="BB282" s="209"/>
      <c r="BC282" s="209"/>
      <c r="BD282" s="209"/>
      <c r="BE282" s="209"/>
      <c r="BF282" s="209"/>
      <c r="BG282" s="209"/>
      <c r="BH282" s="209"/>
    </row>
    <row r="283" spans="1:60" outlineLevel="1" x14ac:dyDescent="0.25">
      <c r="A283" s="247">
        <v>67</v>
      </c>
      <c r="B283" s="248" t="s">
        <v>331</v>
      </c>
      <c r="C283" s="257" t="s">
        <v>332</v>
      </c>
      <c r="D283" s="249" t="s">
        <v>207</v>
      </c>
      <c r="E283" s="250">
        <v>1</v>
      </c>
      <c r="F283" s="251"/>
      <c r="G283" s="252">
        <f>ROUND(E283*F283,2)</f>
        <v>0</v>
      </c>
      <c r="H283" s="229">
        <v>2436.7399999999998</v>
      </c>
      <c r="I283" s="228">
        <f>ROUND(E283*H283,2)</f>
        <v>2436.7399999999998</v>
      </c>
      <c r="J283" s="229">
        <v>294.56</v>
      </c>
      <c r="K283" s="228">
        <f>ROUND(E283*J283,2)</f>
        <v>294.56</v>
      </c>
      <c r="L283" s="228">
        <v>15</v>
      </c>
      <c r="M283" s="228">
        <f>G283*(1+L283/100)</f>
        <v>0</v>
      </c>
      <c r="N283" s="228">
        <v>1.72E-3</v>
      </c>
      <c r="O283" s="228">
        <f>ROUND(E283*N283,2)</f>
        <v>0</v>
      </c>
      <c r="P283" s="228">
        <v>0</v>
      </c>
      <c r="Q283" s="228">
        <f>ROUND(E283*P283,2)</f>
        <v>0</v>
      </c>
      <c r="R283" s="228"/>
      <c r="S283" s="228" t="s">
        <v>134</v>
      </c>
      <c r="T283" s="228" t="s">
        <v>135</v>
      </c>
      <c r="U283" s="228">
        <v>0.47599999999999998</v>
      </c>
      <c r="V283" s="228">
        <f>ROUND(E283*U283,2)</f>
        <v>0.48</v>
      </c>
      <c r="W283" s="228"/>
      <c r="X283" s="228" t="s">
        <v>136</v>
      </c>
      <c r="Y283" s="209"/>
      <c r="Z283" s="209"/>
      <c r="AA283" s="209"/>
      <c r="AB283" s="209"/>
      <c r="AC283" s="209"/>
      <c r="AD283" s="209"/>
      <c r="AE283" s="209"/>
      <c r="AF283" s="209"/>
      <c r="AG283" s="209" t="s">
        <v>137</v>
      </c>
      <c r="AH283" s="209"/>
      <c r="AI283" s="209"/>
      <c r="AJ283" s="209"/>
      <c r="AK283" s="209"/>
      <c r="AL283" s="209"/>
      <c r="AM283" s="209"/>
      <c r="AN283" s="209"/>
      <c r="AO283" s="209"/>
      <c r="AP283" s="209"/>
      <c r="AQ283" s="209"/>
      <c r="AR283" s="209"/>
      <c r="AS283" s="209"/>
      <c r="AT283" s="209"/>
      <c r="AU283" s="209"/>
      <c r="AV283" s="209"/>
      <c r="AW283" s="209"/>
      <c r="AX283" s="209"/>
      <c r="AY283" s="209"/>
      <c r="AZ283" s="209"/>
      <c r="BA283" s="209"/>
      <c r="BB283" s="209"/>
      <c r="BC283" s="209"/>
      <c r="BD283" s="209"/>
      <c r="BE283" s="209"/>
      <c r="BF283" s="209"/>
      <c r="BG283" s="209"/>
      <c r="BH283" s="209"/>
    </row>
    <row r="284" spans="1:60" outlineLevel="1" x14ac:dyDescent="0.25">
      <c r="A284" s="247">
        <v>68</v>
      </c>
      <c r="B284" s="248" t="s">
        <v>333</v>
      </c>
      <c r="C284" s="257" t="s">
        <v>334</v>
      </c>
      <c r="D284" s="249" t="s">
        <v>207</v>
      </c>
      <c r="E284" s="250">
        <v>1</v>
      </c>
      <c r="F284" s="251"/>
      <c r="G284" s="252">
        <f>ROUND(E284*F284,2)</f>
        <v>0</v>
      </c>
      <c r="H284" s="229">
        <v>123.03</v>
      </c>
      <c r="I284" s="228">
        <f>ROUND(E284*H284,2)</f>
        <v>123.03</v>
      </c>
      <c r="J284" s="229">
        <v>282.37</v>
      </c>
      <c r="K284" s="228">
        <f>ROUND(E284*J284,2)</f>
        <v>282.37</v>
      </c>
      <c r="L284" s="228">
        <v>15</v>
      </c>
      <c r="M284" s="228">
        <f>G284*(1+L284/100)</f>
        <v>0</v>
      </c>
      <c r="N284" s="228">
        <v>1.8000000000000001E-4</v>
      </c>
      <c r="O284" s="228">
        <f>ROUND(E284*N284,2)</f>
        <v>0</v>
      </c>
      <c r="P284" s="228">
        <v>0</v>
      </c>
      <c r="Q284" s="228">
        <f>ROUND(E284*P284,2)</f>
        <v>0</v>
      </c>
      <c r="R284" s="228"/>
      <c r="S284" s="228" t="s">
        <v>134</v>
      </c>
      <c r="T284" s="228" t="s">
        <v>135</v>
      </c>
      <c r="U284" s="228">
        <v>0.47599999999999998</v>
      </c>
      <c r="V284" s="228">
        <f>ROUND(E284*U284,2)</f>
        <v>0.48</v>
      </c>
      <c r="W284" s="228"/>
      <c r="X284" s="228" t="s">
        <v>136</v>
      </c>
      <c r="Y284" s="209"/>
      <c r="Z284" s="209"/>
      <c r="AA284" s="209"/>
      <c r="AB284" s="209"/>
      <c r="AC284" s="209"/>
      <c r="AD284" s="209"/>
      <c r="AE284" s="209"/>
      <c r="AF284" s="209"/>
      <c r="AG284" s="209" t="s">
        <v>137</v>
      </c>
      <c r="AH284" s="209"/>
      <c r="AI284" s="209"/>
      <c r="AJ284" s="209"/>
      <c r="AK284" s="209"/>
      <c r="AL284" s="209"/>
      <c r="AM284" s="209"/>
      <c r="AN284" s="209"/>
      <c r="AO284" s="209"/>
      <c r="AP284" s="209"/>
      <c r="AQ284" s="209"/>
      <c r="AR284" s="209"/>
      <c r="AS284" s="209"/>
      <c r="AT284" s="209"/>
      <c r="AU284" s="209"/>
      <c r="AV284" s="209"/>
      <c r="AW284" s="209"/>
      <c r="AX284" s="209"/>
      <c r="AY284" s="209"/>
      <c r="AZ284" s="209"/>
      <c r="BA284" s="209"/>
      <c r="BB284" s="209"/>
      <c r="BC284" s="209"/>
      <c r="BD284" s="209"/>
      <c r="BE284" s="209"/>
      <c r="BF284" s="209"/>
      <c r="BG284" s="209"/>
      <c r="BH284" s="209"/>
    </row>
    <row r="285" spans="1:60" outlineLevel="1" x14ac:dyDescent="0.25">
      <c r="A285" s="247">
        <v>69</v>
      </c>
      <c r="B285" s="248" t="s">
        <v>335</v>
      </c>
      <c r="C285" s="257" t="s">
        <v>336</v>
      </c>
      <c r="D285" s="249" t="s">
        <v>302</v>
      </c>
      <c r="E285" s="250">
        <v>2</v>
      </c>
      <c r="F285" s="251"/>
      <c r="G285" s="252">
        <f>ROUND(E285*F285,2)</f>
        <v>0</v>
      </c>
      <c r="H285" s="229">
        <v>0</v>
      </c>
      <c r="I285" s="228">
        <f>ROUND(E285*H285,2)</f>
        <v>0</v>
      </c>
      <c r="J285" s="229">
        <v>94.6</v>
      </c>
      <c r="K285" s="228">
        <f>ROUND(E285*J285,2)</f>
        <v>189.2</v>
      </c>
      <c r="L285" s="228">
        <v>15</v>
      </c>
      <c r="M285" s="228">
        <f>G285*(1+L285/100)</f>
        <v>0</v>
      </c>
      <c r="N285" s="228">
        <v>0</v>
      </c>
      <c r="O285" s="228">
        <f>ROUND(E285*N285,2)</f>
        <v>0</v>
      </c>
      <c r="P285" s="228">
        <v>1.56E-3</v>
      </c>
      <c r="Q285" s="228">
        <f>ROUND(E285*P285,2)</f>
        <v>0</v>
      </c>
      <c r="R285" s="228"/>
      <c r="S285" s="228" t="s">
        <v>134</v>
      </c>
      <c r="T285" s="228" t="s">
        <v>135</v>
      </c>
      <c r="U285" s="228">
        <v>0.217</v>
      </c>
      <c r="V285" s="228">
        <f>ROUND(E285*U285,2)</f>
        <v>0.43</v>
      </c>
      <c r="W285" s="228"/>
      <c r="X285" s="228" t="s">
        <v>136</v>
      </c>
      <c r="Y285" s="209"/>
      <c r="Z285" s="209"/>
      <c r="AA285" s="209"/>
      <c r="AB285" s="209"/>
      <c r="AC285" s="209"/>
      <c r="AD285" s="209"/>
      <c r="AE285" s="209"/>
      <c r="AF285" s="209"/>
      <c r="AG285" s="209" t="s">
        <v>137</v>
      </c>
      <c r="AH285" s="209"/>
      <c r="AI285" s="209"/>
      <c r="AJ285" s="209"/>
      <c r="AK285" s="209"/>
      <c r="AL285" s="209"/>
      <c r="AM285" s="209"/>
      <c r="AN285" s="209"/>
      <c r="AO285" s="209"/>
      <c r="AP285" s="209"/>
      <c r="AQ285" s="209"/>
      <c r="AR285" s="209"/>
      <c r="AS285" s="209"/>
      <c r="AT285" s="209"/>
      <c r="AU285" s="209"/>
      <c r="AV285" s="209"/>
      <c r="AW285" s="209"/>
      <c r="AX285" s="209"/>
      <c r="AY285" s="209"/>
      <c r="AZ285" s="209"/>
      <c r="BA285" s="209"/>
      <c r="BB285" s="209"/>
      <c r="BC285" s="209"/>
      <c r="BD285" s="209"/>
      <c r="BE285" s="209"/>
      <c r="BF285" s="209"/>
      <c r="BG285" s="209"/>
      <c r="BH285" s="209"/>
    </row>
    <row r="286" spans="1:60" ht="20.399999999999999" outlineLevel="1" x14ac:dyDescent="0.25">
      <c r="A286" s="247">
        <v>70</v>
      </c>
      <c r="B286" s="248" t="s">
        <v>337</v>
      </c>
      <c r="C286" s="257" t="s">
        <v>338</v>
      </c>
      <c r="D286" s="249" t="s">
        <v>207</v>
      </c>
      <c r="E286" s="250">
        <v>1</v>
      </c>
      <c r="F286" s="251"/>
      <c r="G286" s="252">
        <f>ROUND(E286*F286,2)</f>
        <v>0</v>
      </c>
      <c r="H286" s="229">
        <v>471.69</v>
      </c>
      <c r="I286" s="228">
        <f>ROUND(E286*H286,2)</f>
        <v>471.69</v>
      </c>
      <c r="J286" s="229">
        <v>144.31</v>
      </c>
      <c r="K286" s="228">
        <f>ROUND(E286*J286,2)</f>
        <v>144.31</v>
      </c>
      <c r="L286" s="228">
        <v>15</v>
      </c>
      <c r="M286" s="228">
        <f>G286*(1+L286/100)</f>
        <v>0</v>
      </c>
      <c r="N286" s="228">
        <v>2.0000000000000001E-4</v>
      </c>
      <c r="O286" s="228">
        <f>ROUND(E286*N286,2)</f>
        <v>0</v>
      </c>
      <c r="P286" s="228">
        <v>0</v>
      </c>
      <c r="Q286" s="228">
        <f>ROUND(E286*P286,2)</f>
        <v>0</v>
      </c>
      <c r="R286" s="228"/>
      <c r="S286" s="228" t="s">
        <v>134</v>
      </c>
      <c r="T286" s="228" t="s">
        <v>135</v>
      </c>
      <c r="U286" s="228">
        <v>0.246</v>
      </c>
      <c r="V286" s="228">
        <f>ROUND(E286*U286,2)</f>
        <v>0.25</v>
      </c>
      <c r="W286" s="228"/>
      <c r="X286" s="228" t="s">
        <v>136</v>
      </c>
      <c r="Y286" s="209"/>
      <c r="Z286" s="209"/>
      <c r="AA286" s="209"/>
      <c r="AB286" s="209"/>
      <c r="AC286" s="209"/>
      <c r="AD286" s="209"/>
      <c r="AE286" s="209"/>
      <c r="AF286" s="209"/>
      <c r="AG286" s="209" t="s">
        <v>137</v>
      </c>
      <c r="AH286" s="209"/>
      <c r="AI286" s="209"/>
      <c r="AJ286" s="209"/>
      <c r="AK286" s="209"/>
      <c r="AL286" s="209"/>
      <c r="AM286" s="209"/>
      <c r="AN286" s="209"/>
      <c r="AO286" s="209"/>
      <c r="AP286" s="209"/>
      <c r="AQ286" s="209"/>
      <c r="AR286" s="209"/>
      <c r="AS286" s="209"/>
      <c r="AT286" s="209"/>
      <c r="AU286" s="209"/>
      <c r="AV286" s="209"/>
      <c r="AW286" s="209"/>
      <c r="AX286" s="209"/>
      <c r="AY286" s="209"/>
      <c r="AZ286" s="209"/>
      <c r="BA286" s="209"/>
      <c r="BB286" s="209"/>
      <c r="BC286" s="209"/>
      <c r="BD286" s="209"/>
      <c r="BE286" s="209"/>
      <c r="BF286" s="209"/>
      <c r="BG286" s="209"/>
      <c r="BH286" s="209"/>
    </row>
    <row r="287" spans="1:60" outlineLevel="1" x14ac:dyDescent="0.25">
      <c r="A287" s="247">
        <v>71</v>
      </c>
      <c r="B287" s="248" t="s">
        <v>339</v>
      </c>
      <c r="C287" s="257" t="s">
        <v>340</v>
      </c>
      <c r="D287" s="249" t="s">
        <v>207</v>
      </c>
      <c r="E287" s="250">
        <v>1</v>
      </c>
      <c r="F287" s="251"/>
      <c r="G287" s="252">
        <f>ROUND(E287*F287,2)</f>
        <v>0</v>
      </c>
      <c r="H287" s="229">
        <v>404.36</v>
      </c>
      <c r="I287" s="228">
        <f>ROUND(E287*H287,2)</f>
        <v>404.36</v>
      </c>
      <c r="J287" s="229">
        <v>150.54</v>
      </c>
      <c r="K287" s="228">
        <f>ROUND(E287*J287,2)</f>
        <v>150.54</v>
      </c>
      <c r="L287" s="228">
        <v>15</v>
      </c>
      <c r="M287" s="228">
        <f>G287*(1+L287/100)</f>
        <v>0</v>
      </c>
      <c r="N287" s="228">
        <v>2.5999999999999998E-4</v>
      </c>
      <c r="O287" s="228">
        <f>ROUND(E287*N287,2)</f>
        <v>0</v>
      </c>
      <c r="P287" s="228">
        <v>0</v>
      </c>
      <c r="Q287" s="228">
        <f>ROUND(E287*P287,2)</f>
        <v>0</v>
      </c>
      <c r="R287" s="228"/>
      <c r="S287" s="228" t="s">
        <v>134</v>
      </c>
      <c r="T287" s="228" t="s">
        <v>135</v>
      </c>
      <c r="U287" s="228">
        <v>0.246</v>
      </c>
      <c r="V287" s="228">
        <f>ROUND(E287*U287,2)</f>
        <v>0.25</v>
      </c>
      <c r="W287" s="228"/>
      <c r="X287" s="228" t="s">
        <v>136</v>
      </c>
      <c r="Y287" s="209"/>
      <c r="Z287" s="209"/>
      <c r="AA287" s="209"/>
      <c r="AB287" s="209"/>
      <c r="AC287" s="209"/>
      <c r="AD287" s="209"/>
      <c r="AE287" s="209"/>
      <c r="AF287" s="209"/>
      <c r="AG287" s="209" t="s">
        <v>137</v>
      </c>
      <c r="AH287" s="209"/>
      <c r="AI287" s="209"/>
      <c r="AJ287" s="209"/>
      <c r="AK287" s="209"/>
      <c r="AL287" s="209"/>
      <c r="AM287" s="209"/>
      <c r="AN287" s="209"/>
      <c r="AO287" s="209"/>
      <c r="AP287" s="209"/>
      <c r="AQ287" s="209"/>
      <c r="AR287" s="209"/>
      <c r="AS287" s="209"/>
      <c r="AT287" s="209"/>
      <c r="AU287" s="209"/>
      <c r="AV287" s="209"/>
      <c r="AW287" s="209"/>
      <c r="AX287" s="209"/>
      <c r="AY287" s="209"/>
      <c r="AZ287" s="209"/>
      <c r="BA287" s="209"/>
      <c r="BB287" s="209"/>
      <c r="BC287" s="209"/>
      <c r="BD287" s="209"/>
      <c r="BE287" s="209"/>
      <c r="BF287" s="209"/>
      <c r="BG287" s="209"/>
      <c r="BH287" s="209"/>
    </row>
    <row r="288" spans="1:60" outlineLevel="1" x14ac:dyDescent="0.25">
      <c r="A288" s="247">
        <v>72</v>
      </c>
      <c r="B288" s="248" t="s">
        <v>341</v>
      </c>
      <c r="C288" s="257" t="s">
        <v>342</v>
      </c>
      <c r="D288" s="249" t="s">
        <v>207</v>
      </c>
      <c r="E288" s="250">
        <v>1</v>
      </c>
      <c r="F288" s="251"/>
      <c r="G288" s="252">
        <f>ROUND(E288*F288,2)</f>
        <v>0</v>
      </c>
      <c r="H288" s="229">
        <v>379.5</v>
      </c>
      <c r="I288" s="228">
        <f>ROUND(E288*H288,2)</f>
        <v>379.5</v>
      </c>
      <c r="J288" s="229">
        <v>0</v>
      </c>
      <c r="K288" s="228">
        <f>ROUND(E288*J288,2)</f>
        <v>0</v>
      </c>
      <c r="L288" s="228">
        <v>15</v>
      </c>
      <c r="M288" s="228">
        <f>G288*(1+L288/100)</f>
        <v>0</v>
      </c>
      <c r="N288" s="228">
        <v>8.9999999999999998E-4</v>
      </c>
      <c r="O288" s="228">
        <f>ROUND(E288*N288,2)</f>
        <v>0</v>
      </c>
      <c r="P288" s="228">
        <v>0</v>
      </c>
      <c r="Q288" s="228">
        <f>ROUND(E288*P288,2)</f>
        <v>0</v>
      </c>
      <c r="R288" s="228"/>
      <c r="S288" s="228" t="s">
        <v>204</v>
      </c>
      <c r="T288" s="228" t="s">
        <v>135</v>
      </c>
      <c r="U288" s="228">
        <v>0</v>
      </c>
      <c r="V288" s="228">
        <f>ROUND(E288*U288,2)</f>
        <v>0</v>
      </c>
      <c r="W288" s="228"/>
      <c r="X288" s="228" t="s">
        <v>261</v>
      </c>
      <c r="Y288" s="209"/>
      <c r="Z288" s="209"/>
      <c r="AA288" s="209"/>
      <c r="AB288" s="209"/>
      <c r="AC288" s="209"/>
      <c r="AD288" s="209"/>
      <c r="AE288" s="209"/>
      <c r="AF288" s="209"/>
      <c r="AG288" s="209" t="s">
        <v>262</v>
      </c>
      <c r="AH288" s="209"/>
      <c r="AI288" s="209"/>
      <c r="AJ288" s="209"/>
      <c r="AK288" s="209"/>
      <c r="AL288" s="209"/>
      <c r="AM288" s="209"/>
      <c r="AN288" s="209"/>
      <c r="AO288" s="209"/>
      <c r="AP288" s="209"/>
      <c r="AQ288" s="209"/>
      <c r="AR288" s="209"/>
      <c r="AS288" s="209"/>
      <c r="AT288" s="209"/>
      <c r="AU288" s="209"/>
      <c r="AV288" s="209"/>
      <c r="AW288" s="209"/>
      <c r="AX288" s="209"/>
      <c r="AY288" s="209"/>
      <c r="AZ288" s="209"/>
      <c r="BA288" s="209"/>
      <c r="BB288" s="209"/>
      <c r="BC288" s="209"/>
      <c r="BD288" s="209"/>
      <c r="BE288" s="209"/>
      <c r="BF288" s="209"/>
      <c r="BG288" s="209"/>
      <c r="BH288" s="209"/>
    </row>
    <row r="289" spans="1:60" outlineLevel="1" x14ac:dyDescent="0.25">
      <c r="A289" s="247">
        <v>73</v>
      </c>
      <c r="B289" s="248" t="s">
        <v>343</v>
      </c>
      <c r="C289" s="257" t="s">
        <v>344</v>
      </c>
      <c r="D289" s="249" t="s">
        <v>207</v>
      </c>
      <c r="E289" s="250">
        <v>1</v>
      </c>
      <c r="F289" s="251"/>
      <c r="G289" s="252">
        <f>ROUND(E289*F289,2)</f>
        <v>0</v>
      </c>
      <c r="H289" s="229">
        <v>528</v>
      </c>
      <c r="I289" s="228">
        <f>ROUND(E289*H289,2)</f>
        <v>528</v>
      </c>
      <c r="J289" s="229">
        <v>0</v>
      </c>
      <c r="K289" s="228">
        <f>ROUND(E289*J289,2)</f>
        <v>0</v>
      </c>
      <c r="L289" s="228">
        <v>15</v>
      </c>
      <c r="M289" s="228">
        <f>G289*(1+L289/100)</f>
        <v>0</v>
      </c>
      <c r="N289" s="228">
        <v>2E-3</v>
      </c>
      <c r="O289" s="228">
        <f>ROUND(E289*N289,2)</f>
        <v>0</v>
      </c>
      <c r="P289" s="228">
        <v>0</v>
      </c>
      <c r="Q289" s="228">
        <f>ROUND(E289*P289,2)</f>
        <v>0</v>
      </c>
      <c r="R289" s="228"/>
      <c r="S289" s="228" t="s">
        <v>204</v>
      </c>
      <c r="T289" s="228" t="s">
        <v>135</v>
      </c>
      <c r="U289" s="228">
        <v>0</v>
      </c>
      <c r="V289" s="228">
        <f>ROUND(E289*U289,2)</f>
        <v>0</v>
      </c>
      <c r="W289" s="228"/>
      <c r="X289" s="228" t="s">
        <v>261</v>
      </c>
      <c r="Y289" s="209"/>
      <c r="Z289" s="209"/>
      <c r="AA289" s="209"/>
      <c r="AB289" s="209"/>
      <c r="AC289" s="209"/>
      <c r="AD289" s="209"/>
      <c r="AE289" s="209"/>
      <c r="AF289" s="209"/>
      <c r="AG289" s="209" t="s">
        <v>262</v>
      </c>
      <c r="AH289" s="209"/>
      <c r="AI289" s="209"/>
      <c r="AJ289" s="209"/>
      <c r="AK289" s="209"/>
      <c r="AL289" s="209"/>
      <c r="AM289" s="209"/>
      <c r="AN289" s="209"/>
      <c r="AO289" s="209"/>
      <c r="AP289" s="209"/>
      <c r="AQ289" s="209"/>
      <c r="AR289" s="209"/>
      <c r="AS289" s="209"/>
      <c r="AT289" s="209"/>
      <c r="AU289" s="209"/>
      <c r="AV289" s="209"/>
      <c r="AW289" s="209"/>
      <c r="AX289" s="209"/>
      <c r="AY289" s="209"/>
      <c r="AZ289" s="209"/>
      <c r="BA289" s="209"/>
      <c r="BB289" s="209"/>
      <c r="BC289" s="209"/>
      <c r="BD289" s="209"/>
      <c r="BE289" s="209"/>
      <c r="BF289" s="209"/>
      <c r="BG289" s="209"/>
      <c r="BH289" s="209"/>
    </row>
    <row r="290" spans="1:60" outlineLevel="1" x14ac:dyDescent="0.25">
      <c r="A290" s="247">
        <v>74</v>
      </c>
      <c r="B290" s="248" t="s">
        <v>345</v>
      </c>
      <c r="C290" s="257" t="s">
        <v>346</v>
      </c>
      <c r="D290" s="249" t="s">
        <v>302</v>
      </c>
      <c r="E290" s="250">
        <v>1</v>
      </c>
      <c r="F290" s="251"/>
      <c r="G290" s="252">
        <f>ROUND(E290*F290,2)</f>
        <v>0</v>
      </c>
      <c r="H290" s="229">
        <v>0</v>
      </c>
      <c r="I290" s="228">
        <f>ROUND(E290*H290,2)</f>
        <v>0</v>
      </c>
      <c r="J290" s="229">
        <v>256.89999999999998</v>
      </c>
      <c r="K290" s="228">
        <f>ROUND(E290*J290,2)</f>
        <v>256.89999999999998</v>
      </c>
      <c r="L290" s="228">
        <v>15</v>
      </c>
      <c r="M290" s="228">
        <f>G290*(1+L290/100)</f>
        <v>0</v>
      </c>
      <c r="N290" s="228">
        <v>0</v>
      </c>
      <c r="O290" s="228">
        <f>ROUND(E290*N290,2)</f>
        <v>0</v>
      </c>
      <c r="P290" s="228">
        <v>1.933E-2</v>
      </c>
      <c r="Q290" s="228">
        <f>ROUND(E290*P290,2)</f>
        <v>0.02</v>
      </c>
      <c r="R290" s="228"/>
      <c r="S290" s="228" t="s">
        <v>134</v>
      </c>
      <c r="T290" s="228" t="s">
        <v>135</v>
      </c>
      <c r="U290" s="228">
        <v>0</v>
      </c>
      <c r="V290" s="228">
        <f>ROUND(E290*U290,2)</f>
        <v>0</v>
      </c>
      <c r="W290" s="228"/>
      <c r="X290" s="228" t="s">
        <v>347</v>
      </c>
      <c r="Y290" s="209"/>
      <c r="Z290" s="209"/>
      <c r="AA290" s="209"/>
      <c r="AB290" s="209"/>
      <c r="AC290" s="209"/>
      <c r="AD290" s="209"/>
      <c r="AE290" s="209"/>
      <c r="AF290" s="209"/>
      <c r="AG290" s="209" t="s">
        <v>348</v>
      </c>
      <c r="AH290" s="209"/>
      <c r="AI290" s="209"/>
      <c r="AJ290" s="209"/>
      <c r="AK290" s="209"/>
      <c r="AL290" s="209"/>
      <c r="AM290" s="209"/>
      <c r="AN290" s="209"/>
      <c r="AO290" s="209"/>
      <c r="AP290" s="209"/>
      <c r="AQ290" s="209"/>
      <c r="AR290" s="209"/>
      <c r="AS290" s="209"/>
      <c r="AT290" s="209"/>
      <c r="AU290" s="209"/>
      <c r="AV290" s="209"/>
      <c r="AW290" s="209"/>
      <c r="AX290" s="209"/>
      <c r="AY290" s="209"/>
      <c r="AZ290" s="209"/>
      <c r="BA290" s="209"/>
      <c r="BB290" s="209"/>
      <c r="BC290" s="209"/>
      <c r="BD290" s="209"/>
      <c r="BE290" s="209"/>
      <c r="BF290" s="209"/>
      <c r="BG290" s="209"/>
      <c r="BH290" s="209"/>
    </row>
    <row r="291" spans="1:60" outlineLevel="1" x14ac:dyDescent="0.25">
      <c r="A291" s="247">
        <v>75</v>
      </c>
      <c r="B291" s="248" t="s">
        <v>349</v>
      </c>
      <c r="C291" s="257" t="s">
        <v>350</v>
      </c>
      <c r="D291" s="249" t="s">
        <v>0</v>
      </c>
      <c r="E291" s="250">
        <v>172.024</v>
      </c>
      <c r="F291" s="251"/>
      <c r="G291" s="252">
        <f>ROUND(E291*F291,2)</f>
        <v>0</v>
      </c>
      <c r="H291" s="229">
        <v>0</v>
      </c>
      <c r="I291" s="228">
        <f>ROUND(E291*H291,2)</f>
        <v>0</v>
      </c>
      <c r="J291" s="229">
        <v>0.3</v>
      </c>
      <c r="K291" s="228">
        <f>ROUND(E291*J291,2)</f>
        <v>51.61</v>
      </c>
      <c r="L291" s="228">
        <v>15</v>
      </c>
      <c r="M291" s="228">
        <f>G291*(1+L291/100)</f>
        <v>0</v>
      </c>
      <c r="N291" s="228">
        <v>0</v>
      </c>
      <c r="O291" s="228">
        <f>ROUND(E291*N291,2)</f>
        <v>0</v>
      </c>
      <c r="P291" s="228">
        <v>0</v>
      </c>
      <c r="Q291" s="228">
        <f>ROUND(E291*P291,2)</f>
        <v>0</v>
      </c>
      <c r="R291" s="228"/>
      <c r="S291" s="228" t="s">
        <v>134</v>
      </c>
      <c r="T291" s="228" t="s">
        <v>135</v>
      </c>
      <c r="U291" s="228">
        <v>0</v>
      </c>
      <c r="V291" s="228">
        <f>ROUND(E291*U291,2)</f>
        <v>0</v>
      </c>
      <c r="W291" s="228"/>
      <c r="X291" s="228" t="s">
        <v>245</v>
      </c>
      <c r="Y291" s="209"/>
      <c r="Z291" s="209"/>
      <c r="AA291" s="209"/>
      <c r="AB291" s="209"/>
      <c r="AC291" s="209"/>
      <c r="AD291" s="209"/>
      <c r="AE291" s="209"/>
      <c r="AF291" s="209"/>
      <c r="AG291" s="209" t="s">
        <v>246</v>
      </c>
      <c r="AH291" s="209"/>
      <c r="AI291" s="209"/>
      <c r="AJ291" s="209"/>
      <c r="AK291" s="209"/>
      <c r="AL291" s="209"/>
      <c r="AM291" s="209"/>
      <c r="AN291" s="209"/>
      <c r="AO291" s="209"/>
      <c r="AP291" s="209"/>
      <c r="AQ291" s="209"/>
      <c r="AR291" s="209"/>
      <c r="AS291" s="209"/>
      <c r="AT291" s="209"/>
      <c r="AU291" s="209"/>
      <c r="AV291" s="209"/>
      <c r="AW291" s="209"/>
      <c r="AX291" s="209"/>
      <c r="AY291" s="209"/>
      <c r="AZ291" s="209"/>
      <c r="BA291" s="209"/>
      <c r="BB291" s="209"/>
      <c r="BC291" s="209"/>
      <c r="BD291" s="209"/>
      <c r="BE291" s="209"/>
      <c r="BF291" s="209"/>
      <c r="BG291" s="209"/>
      <c r="BH291" s="209"/>
    </row>
    <row r="292" spans="1:60" x14ac:dyDescent="0.25">
      <c r="A292" s="235" t="s">
        <v>129</v>
      </c>
      <c r="B292" s="236" t="s">
        <v>77</v>
      </c>
      <c r="C292" s="254" t="s">
        <v>78</v>
      </c>
      <c r="D292" s="237"/>
      <c r="E292" s="238"/>
      <c r="F292" s="239"/>
      <c r="G292" s="240">
        <f>SUMIF(AG293:AG297,"&lt;&gt;NOR",G293:G297)</f>
        <v>0</v>
      </c>
      <c r="H292" s="234"/>
      <c r="I292" s="234">
        <f>SUM(I293:I297)</f>
        <v>615</v>
      </c>
      <c r="J292" s="234"/>
      <c r="K292" s="234">
        <f>SUM(K293:K297)</f>
        <v>507.5</v>
      </c>
      <c r="L292" s="234"/>
      <c r="M292" s="234">
        <f>SUM(M293:M297)</f>
        <v>0</v>
      </c>
      <c r="N292" s="234"/>
      <c r="O292" s="234">
        <f>SUM(O293:O297)</f>
        <v>0</v>
      </c>
      <c r="P292" s="234"/>
      <c r="Q292" s="234">
        <f>SUM(Q293:Q297)</f>
        <v>0.01</v>
      </c>
      <c r="R292" s="234"/>
      <c r="S292" s="234"/>
      <c r="T292" s="234"/>
      <c r="U292" s="234"/>
      <c r="V292" s="234">
        <f>SUM(V293:V297)</f>
        <v>1.1099999999999999</v>
      </c>
      <c r="W292" s="234"/>
      <c r="X292" s="234"/>
      <c r="AG292" t="s">
        <v>130</v>
      </c>
    </row>
    <row r="293" spans="1:60" outlineLevel="1" x14ac:dyDescent="0.25">
      <c r="A293" s="247">
        <v>76</v>
      </c>
      <c r="B293" s="248" t="s">
        <v>351</v>
      </c>
      <c r="C293" s="257" t="s">
        <v>352</v>
      </c>
      <c r="D293" s="249" t="s">
        <v>212</v>
      </c>
      <c r="E293" s="250">
        <v>0.5</v>
      </c>
      <c r="F293" s="251"/>
      <c r="G293" s="252">
        <f>ROUND(E293*F293,2)</f>
        <v>0</v>
      </c>
      <c r="H293" s="229">
        <v>0</v>
      </c>
      <c r="I293" s="228">
        <f>ROUND(E293*H293,2)</f>
        <v>0</v>
      </c>
      <c r="J293" s="229">
        <v>161</v>
      </c>
      <c r="K293" s="228">
        <f>ROUND(E293*J293,2)</f>
        <v>80.5</v>
      </c>
      <c r="L293" s="228">
        <v>15</v>
      </c>
      <c r="M293" s="228">
        <f>G293*(1+L293/100)</f>
        <v>0</v>
      </c>
      <c r="N293" s="228">
        <v>0</v>
      </c>
      <c r="O293" s="228">
        <f>ROUND(E293*N293,2)</f>
        <v>0</v>
      </c>
      <c r="P293" s="228">
        <v>0</v>
      </c>
      <c r="Q293" s="228">
        <f>ROUND(E293*P293,2)</f>
        <v>0</v>
      </c>
      <c r="R293" s="228"/>
      <c r="S293" s="228" t="s">
        <v>134</v>
      </c>
      <c r="T293" s="228" t="s">
        <v>135</v>
      </c>
      <c r="U293" s="228">
        <v>0.35</v>
      </c>
      <c r="V293" s="228">
        <f>ROUND(E293*U293,2)</f>
        <v>0.18</v>
      </c>
      <c r="W293" s="228"/>
      <c r="X293" s="228" t="s">
        <v>136</v>
      </c>
      <c r="Y293" s="209"/>
      <c r="Z293" s="209"/>
      <c r="AA293" s="209"/>
      <c r="AB293" s="209"/>
      <c r="AC293" s="209"/>
      <c r="AD293" s="209"/>
      <c r="AE293" s="209"/>
      <c r="AF293" s="209"/>
      <c r="AG293" s="209" t="s">
        <v>137</v>
      </c>
      <c r="AH293" s="209"/>
      <c r="AI293" s="209"/>
      <c r="AJ293" s="209"/>
      <c r="AK293" s="209"/>
      <c r="AL293" s="209"/>
      <c r="AM293" s="209"/>
      <c r="AN293" s="209"/>
      <c r="AO293" s="209"/>
      <c r="AP293" s="209"/>
      <c r="AQ293" s="209"/>
      <c r="AR293" s="209"/>
      <c r="AS293" s="209"/>
      <c r="AT293" s="209"/>
      <c r="AU293" s="209"/>
      <c r="AV293" s="209"/>
      <c r="AW293" s="209"/>
      <c r="AX293" s="209"/>
      <c r="AY293" s="209"/>
      <c r="AZ293" s="209"/>
      <c r="BA293" s="209"/>
      <c r="BB293" s="209"/>
      <c r="BC293" s="209"/>
      <c r="BD293" s="209"/>
      <c r="BE293" s="209"/>
      <c r="BF293" s="209"/>
      <c r="BG293" s="209"/>
      <c r="BH293" s="209"/>
    </row>
    <row r="294" spans="1:60" ht="20.399999999999999" outlineLevel="1" x14ac:dyDescent="0.25">
      <c r="A294" s="247">
        <v>77</v>
      </c>
      <c r="B294" s="248" t="s">
        <v>353</v>
      </c>
      <c r="C294" s="257" t="s">
        <v>354</v>
      </c>
      <c r="D294" s="249" t="s">
        <v>207</v>
      </c>
      <c r="E294" s="250">
        <v>1</v>
      </c>
      <c r="F294" s="251"/>
      <c r="G294" s="252">
        <f>ROUND(E294*F294,2)</f>
        <v>0</v>
      </c>
      <c r="H294" s="229">
        <v>0</v>
      </c>
      <c r="I294" s="228">
        <f>ROUND(E294*H294,2)</f>
        <v>0</v>
      </c>
      <c r="J294" s="229">
        <v>230</v>
      </c>
      <c r="K294" s="228">
        <f>ROUND(E294*J294,2)</f>
        <v>230</v>
      </c>
      <c r="L294" s="228">
        <v>15</v>
      </c>
      <c r="M294" s="228">
        <f>G294*(1+L294/100)</f>
        <v>0</v>
      </c>
      <c r="N294" s="228">
        <v>0</v>
      </c>
      <c r="O294" s="228">
        <f>ROUND(E294*N294,2)</f>
        <v>0</v>
      </c>
      <c r="P294" s="228">
        <v>0</v>
      </c>
      <c r="Q294" s="228">
        <f>ROUND(E294*P294,2)</f>
        <v>0</v>
      </c>
      <c r="R294" s="228"/>
      <c r="S294" s="228" t="s">
        <v>134</v>
      </c>
      <c r="T294" s="228" t="s">
        <v>135</v>
      </c>
      <c r="U294" s="228">
        <v>0.5</v>
      </c>
      <c r="V294" s="228">
        <f>ROUND(E294*U294,2)</f>
        <v>0.5</v>
      </c>
      <c r="W294" s="228"/>
      <c r="X294" s="228" t="s">
        <v>136</v>
      </c>
      <c r="Y294" s="209"/>
      <c r="Z294" s="209"/>
      <c r="AA294" s="209"/>
      <c r="AB294" s="209"/>
      <c r="AC294" s="209"/>
      <c r="AD294" s="209"/>
      <c r="AE294" s="209"/>
      <c r="AF294" s="209"/>
      <c r="AG294" s="209" t="s">
        <v>137</v>
      </c>
      <c r="AH294" s="209"/>
      <c r="AI294" s="209"/>
      <c r="AJ294" s="209"/>
      <c r="AK294" s="209"/>
      <c r="AL294" s="209"/>
      <c r="AM294" s="209"/>
      <c r="AN294" s="209"/>
      <c r="AO294" s="209"/>
      <c r="AP294" s="209"/>
      <c r="AQ294" s="209"/>
      <c r="AR294" s="209"/>
      <c r="AS294" s="209"/>
      <c r="AT294" s="209"/>
      <c r="AU294" s="209"/>
      <c r="AV294" s="209"/>
      <c r="AW294" s="209"/>
      <c r="AX294" s="209"/>
      <c r="AY294" s="209"/>
      <c r="AZ294" s="209"/>
      <c r="BA294" s="209"/>
      <c r="BB294" s="209"/>
      <c r="BC294" s="209"/>
      <c r="BD294" s="209"/>
      <c r="BE294" s="209"/>
      <c r="BF294" s="209"/>
      <c r="BG294" s="209"/>
      <c r="BH294" s="209"/>
    </row>
    <row r="295" spans="1:60" ht="20.399999999999999" outlineLevel="1" x14ac:dyDescent="0.25">
      <c r="A295" s="247">
        <v>78</v>
      </c>
      <c r="B295" s="248" t="s">
        <v>355</v>
      </c>
      <c r="C295" s="257" t="s">
        <v>356</v>
      </c>
      <c r="D295" s="249" t="s">
        <v>207</v>
      </c>
      <c r="E295" s="250">
        <v>1</v>
      </c>
      <c r="F295" s="251"/>
      <c r="G295" s="252">
        <f>ROUND(E295*F295,2)</f>
        <v>0</v>
      </c>
      <c r="H295" s="229">
        <v>0</v>
      </c>
      <c r="I295" s="228">
        <f>ROUND(E295*H295,2)</f>
        <v>0</v>
      </c>
      <c r="J295" s="229">
        <v>197</v>
      </c>
      <c r="K295" s="228">
        <f>ROUND(E295*J295,2)</f>
        <v>197</v>
      </c>
      <c r="L295" s="228">
        <v>15</v>
      </c>
      <c r="M295" s="228">
        <f>G295*(1+L295/100)</f>
        <v>0</v>
      </c>
      <c r="N295" s="228">
        <v>0</v>
      </c>
      <c r="O295" s="228">
        <f>ROUND(E295*N295,2)</f>
        <v>0</v>
      </c>
      <c r="P295" s="228">
        <v>1.489E-2</v>
      </c>
      <c r="Q295" s="228">
        <f>ROUND(E295*P295,2)</f>
        <v>0.01</v>
      </c>
      <c r="R295" s="228"/>
      <c r="S295" s="228" t="s">
        <v>134</v>
      </c>
      <c r="T295" s="228" t="s">
        <v>135</v>
      </c>
      <c r="U295" s="228">
        <v>0.42899999999999999</v>
      </c>
      <c r="V295" s="228">
        <f>ROUND(E295*U295,2)</f>
        <v>0.43</v>
      </c>
      <c r="W295" s="228"/>
      <c r="X295" s="228" t="s">
        <v>136</v>
      </c>
      <c r="Y295" s="209"/>
      <c r="Z295" s="209"/>
      <c r="AA295" s="209"/>
      <c r="AB295" s="209"/>
      <c r="AC295" s="209"/>
      <c r="AD295" s="209"/>
      <c r="AE295" s="209"/>
      <c r="AF295" s="209"/>
      <c r="AG295" s="209" t="s">
        <v>137</v>
      </c>
      <c r="AH295" s="209"/>
      <c r="AI295" s="209"/>
      <c r="AJ295" s="209"/>
      <c r="AK295" s="209"/>
      <c r="AL295" s="209"/>
      <c r="AM295" s="209"/>
      <c r="AN295" s="209"/>
      <c r="AO295" s="209"/>
      <c r="AP295" s="209"/>
      <c r="AQ295" s="209"/>
      <c r="AR295" s="209"/>
      <c r="AS295" s="209"/>
      <c r="AT295" s="209"/>
      <c r="AU295" s="209"/>
      <c r="AV295" s="209"/>
      <c r="AW295" s="209"/>
      <c r="AX295" s="209"/>
      <c r="AY295" s="209"/>
      <c r="AZ295" s="209"/>
      <c r="BA295" s="209"/>
      <c r="BB295" s="209"/>
      <c r="BC295" s="209"/>
      <c r="BD295" s="209"/>
      <c r="BE295" s="209"/>
      <c r="BF295" s="209"/>
      <c r="BG295" s="209"/>
      <c r="BH295" s="209"/>
    </row>
    <row r="296" spans="1:60" outlineLevel="1" x14ac:dyDescent="0.25">
      <c r="A296" s="247">
        <v>79</v>
      </c>
      <c r="B296" s="248" t="s">
        <v>357</v>
      </c>
      <c r="C296" s="257" t="s">
        <v>358</v>
      </c>
      <c r="D296" s="249" t="s">
        <v>212</v>
      </c>
      <c r="E296" s="250">
        <v>0.5</v>
      </c>
      <c r="F296" s="251"/>
      <c r="G296" s="252">
        <f>ROUND(E296*F296,2)</f>
        <v>0</v>
      </c>
      <c r="H296" s="229">
        <v>142</v>
      </c>
      <c r="I296" s="228">
        <f>ROUND(E296*H296,2)</f>
        <v>71</v>
      </c>
      <c r="J296" s="229">
        <v>0</v>
      </c>
      <c r="K296" s="228">
        <f>ROUND(E296*J296,2)</f>
        <v>0</v>
      </c>
      <c r="L296" s="228">
        <v>15</v>
      </c>
      <c r="M296" s="228">
        <f>G296*(1+L296/100)</f>
        <v>0</v>
      </c>
      <c r="N296" s="228">
        <v>4.8000000000000001E-4</v>
      </c>
      <c r="O296" s="228">
        <f>ROUND(E296*N296,2)</f>
        <v>0</v>
      </c>
      <c r="P296" s="228">
        <v>0</v>
      </c>
      <c r="Q296" s="228">
        <f>ROUND(E296*P296,2)</f>
        <v>0</v>
      </c>
      <c r="R296" s="228"/>
      <c r="S296" s="228" t="s">
        <v>204</v>
      </c>
      <c r="T296" s="228" t="s">
        <v>135</v>
      </c>
      <c r="U296" s="228">
        <v>0</v>
      </c>
      <c r="V296" s="228">
        <f>ROUND(E296*U296,2)</f>
        <v>0</v>
      </c>
      <c r="W296" s="228"/>
      <c r="X296" s="228" t="s">
        <v>261</v>
      </c>
      <c r="Y296" s="209"/>
      <c r="Z296" s="209"/>
      <c r="AA296" s="209"/>
      <c r="AB296" s="209"/>
      <c r="AC296" s="209"/>
      <c r="AD296" s="209"/>
      <c r="AE296" s="209"/>
      <c r="AF296" s="209"/>
      <c r="AG296" s="209" t="s">
        <v>262</v>
      </c>
      <c r="AH296" s="209"/>
      <c r="AI296" s="209"/>
      <c r="AJ296" s="209"/>
      <c r="AK296" s="209"/>
      <c r="AL296" s="209"/>
      <c r="AM296" s="209"/>
      <c r="AN296" s="209"/>
      <c r="AO296" s="209"/>
      <c r="AP296" s="209"/>
      <c r="AQ296" s="209"/>
      <c r="AR296" s="209"/>
      <c r="AS296" s="209"/>
      <c r="AT296" s="209"/>
      <c r="AU296" s="209"/>
      <c r="AV296" s="209"/>
      <c r="AW296" s="209"/>
      <c r="AX296" s="209"/>
      <c r="AY296" s="209"/>
      <c r="AZ296" s="209"/>
      <c r="BA296" s="209"/>
      <c r="BB296" s="209"/>
      <c r="BC296" s="209"/>
      <c r="BD296" s="209"/>
      <c r="BE296" s="209"/>
      <c r="BF296" s="209"/>
      <c r="BG296" s="209"/>
      <c r="BH296" s="209"/>
    </row>
    <row r="297" spans="1:60" ht="20.399999999999999" outlineLevel="1" x14ac:dyDescent="0.25">
      <c r="A297" s="247">
        <v>80</v>
      </c>
      <c r="B297" s="248" t="s">
        <v>359</v>
      </c>
      <c r="C297" s="257" t="s">
        <v>360</v>
      </c>
      <c r="D297" s="249" t="s">
        <v>207</v>
      </c>
      <c r="E297" s="250">
        <v>1</v>
      </c>
      <c r="F297" s="251"/>
      <c r="G297" s="252">
        <f>ROUND(E297*F297,2)</f>
        <v>0</v>
      </c>
      <c r="H297" s="229">
        <v>544</v>
      </c>
      <c r="I297" s="228">
        <f>ROUND(E297*H297,2)</f>
        <v>544</v>
      </c>
      <c r="J297" s="229">
        <v>0</v>
      </c>
      <c r="K297" s="228">
        <f>ROUND(E297*J297,2)</f>
        <v>0</v>
      </c>
      <c r="L297" s="228">
        <v>15</v>
      </c>
      <c r="M297" s="228">
        <f>G297*(1+L297/100)</f>
        <v>0</v>
      </c>
      <c r="N297" s="228">
        <v>5.9000000000000003E-4</v>
      </c>
      <c r="O297" s="228">
        <f>ROUND(E297*N297,2)</f>
        <v>0</v>
      </c>
      <c r="P297" s="228">
        <v>0</v>
      </c>
      <c r="Q297" s="228">
        <f>ROUND(E297*P297,2)</f>
        <v>0</v>
      </c>
      <c r="R297" s="228" t="s">
        <v>260</v>
      </c>
      <c r="S297" s="228" t="s">
        <v>134</v>
      </c>
      <c r="T297" s="228" t="s">
        <v>135</v>
      </c>
      <c r="U297" s="228">
        <v>0</v>
      </c>
      <c r="V297" s="228">
        <f>ROUND(E297*U297,2)</f>
        <v>0</v>
      </c>
      <c r="W297" s="228"/>
      <c r="X297" s="228" t="s">
        <v>261</v>
      </c>
      <c r="Y297" s="209"/>
      <c r="Z297" s="209"/>
      <c r="AA297" s="209"/>
      <c r="AB297" s="209"/>
      <c r="AC297" s="209"/>
      <c r="AD297" s="209"/>
      <c r="AE297" s="209"/>
      <c r="AF297" s="209"/>
      <c r="AG297" s="209" t="s">
        <v>262</v>
      </c>
      <c r="AH297" s="209"/>
      <c r="AI297" s="209"/>
      <c r="AJ297" s="209"/>
      <c r="AK297" s="209"/>
      <c r="AL297" s="209"/>
      <c r="AM297" s="209"/>
      <c r="AN297" s="209"/>
      <c r="AO297" s="209"/>
      <c r="AP297" s="209"/>
      <c r="AQ297" s="209"/>
      <c r="AR297" s="209"/>
      <c r="AS297" s="209"/>
      <c r="AT297" s="209"/>
      <c r="AU297" s="209"/>
      <c r="AV297" s="209"/>
      <c r="AW297" s="209"/>
      <c r="AX297" s="209"/>
      <c r="AY297" s="209"/>
      <c r="AZ297" s="209"/>
      <c r="BA297" s="209"/>
      <c r="BB297" s="209"/>
      <c r="BC297" s="209"/>
      <c r="BD297" s="209"/>
      <c r="BE297" s="209"/>
      <c r="BF297" s="209"/>
      <c r="BG297" s="209"/>
      <c r="BH297" s="209"/>
    </row>
    <row r="298" spans="1:60" x14ac:dyDescent="0.25">
      <c r="A298" s="235" t="s">
        <v>129</v>
      </c>
      <c r="B298" s="236" t="s">
        <v>79</v>
      </c>
      <c r="C298" s="254" t="s">
        <v>80</v>
      </c>
      <c r="D298" s="237"/>
      <c r="E298" s="238"/>
      <c r="F298" s="239"/>
      <c r="G298" s="240">
        <f>SUMIF(AG299:AG301,"&lt;&gt;NOR",G299:G301)</f>
        <v>0</v>
      </c>
      <c r="H298" s="234"/>
      <c r="I298" s="234">
        <f>SUM(I299:I301)</f>
        <v>63</v>
      </c>
      <c r="J298" s="234"/>
      <c r="K298" s="234">
        <f>SUM(K299:K301)</f>
        <v>2641.78</v>
      </c>
      <c r="L298" s="234"/>
      <c r="M298" s="234">
        <f>SUM(M299:M301)</f>
        <v>0</v>
      </c>
      <c r="N298" s="234"/>
      <c r="O298" s="234">
        <f>SUM(O299:O301)</f>
        <v>0</v>
      </c>
      <c r="P298" s="234"/>
      <c r="Q298" s="234">
        <f>SUM(Q299:Q301)</f>
        <v>0.01</v>
      </c>
      <c r="R298" s="234"/>
      <c r="S298" s="234"/>
      <c r="T298" s="234"/>
      <c r="U298" s="234"/>
      <c r="V298" s="234">
        <f>SUM(V299:V301)</f>
        <v>0.72</v>
      </c>
      <c r="W298" s="234"/>
      <c r="X298" s="234"/>
      <c r="AG298" t="s">
        <v>130</v>
      </c>
    </row>
    <row r="299" spans="1:60" outlineLevel="1" x14ac:dyDescent="0.25">
      <c r="A299" s="247">
        <v>81</v>
      </c>
      <c r="B299" s="248" t="s">
        <v>361</v>
      </c>
      <c r="C299" s="257" t="s">
        <v>362</v>
      </c>
      <c r="D299" s="249" t="s">
        <v>207</v>
      </c>
      <c r="E299" s="250">
        <v>3</v>
      </c>
      <c r="F299" s="251"/>
      <c r="G299" s="252">
        <f>ROUND(E299*F299,2)</f>
        <v>0</v>
      </c>
      <c r="H299" s="229">
        <v>21</v>
      </c>
      <c r="I299" s="228">
        <f>ROUND(E299*H299,2)</f>
        <v>63</v>
      </c>
      <c r="J299" s="229">
        <v>77</v>
      </c>
      <c r="K299" s="228">
        <f>ROUND(E299*J299,2)</f>
        <v>231</v>
      </c>
      <c r="L299" s="228">
        <v>15</v>
      </c>
      <c r="M299" s="228">
        <f>G299*(1+L299/100)</f>
        <v>0</v>
      </c>
      <c r="N299" s="228">
        <v>9.0000000000000006E-5</v>
      </c>
      <c r="O299" s="228">
        <f>ROUND(E299*N299,2)</f>
        <v>0</v>
      </c>
      <c r="P299" s="228">
        <v>4.4999999999999999E-4</v>
      </c>
      <c r="Q299" s="228">
        <f>ROUND(E299*P299,2)</f>
        <v>0</v>
      </c>
      <c r="R299" s="228"/>
      <c r="S299" s="228" t="s">
        <v>134</v>
      </c>
      <c r="T299" s="228" t="s">
        <v>135</v>
      </c>
      <c r="U299" s="228">
        <v>0.16600000000000001</v>
      </c>
      <c r="V299" s="228">
        <f>ROUND(E299*U299,2)</f>
        <v>0.5</v>
      </c>
      <c r="W299" s="228"/>
      <c r="X299" s="228" t="s">
        <v>136</v>
      </c>
      <c r="Y299" s="209"/>
      <c r="Z299" s="209"/>
      <c r="AA299" s="209"/>
      <c r="AB299" s="209"/>
      <c r="AC299" s="209"/>
      <c r="AD299" s="209"/>
      <c r="AE299" s="209"/>
      <c r="AF299" s="209"/>
      <c r="AG299" s="209" t="s">
        <v>137</v>
      </c>
      <c r="AH299" s="209"/>
      <c r="AI299" s="209"/>
      <c r="AJ299" s="209"/>
      <c r="AK299" s="209"/>
      <c r="AL299" s="209"/>
      <c r="AM299" s="209"/>
      <c r="AN299" s="209"/>
      <c r="AO299" s="209"/>
      <c r="AP299" s="209"/>
      <c r="AQ299" s="209"/>
      <c r="AR299" s="209"/>
      <c r="AS299" s="209"/>
      <c r="AT299" s="209"/>
      <c r="AU299" s="209"/>
      <c r="AV299" s="209"/>
      <c r="AW299" s="209"/>
      <c r="AX299" s="209"/>
      <c r="AY299" s="209"/>
      <c r="AZ299" s="209"/>
      <c r="BA299" s="209"/>
      <c r="BB299" s="209"/>
      <c r="BC299" s="209"/>
      <c r="BD299" s="209"/>
      <c r="BE299" s="209"/>
      <c r="BF299" s="209"/>
      <c r="BG299" s="209"/>
      <c r="BH299" s="209"/>
    </row>
    <row r="300" spans="1:60" ht="20.399999999999999" outlineLevel="1" x14ac:dyDescent="0.25">
      <c r="A300" s="247">
        <v>82</v>
      </c>
      <c r="B300" s="248" t="s">
        <v>363</v>
      </c>
      <c r="C300" s="257" t="s">
        <v>364</v>
      </c>
      <c r="D300" s="249" t="s">
        <v>207</v>
      </c>
      <c r="E300" s="250">
        <v>3</v>
      </c>
      <c r="F300" s="251"/>
      <c r="G300" s="252">
        <f>ROUND(E300*F300,2)</f>
        <v>0</v>
      </c>
      <c r="H300" s="229">
        <v>0</v>
      </c>
      <c r="I300" s="228">
        <f>ROUND(E300*H300,2)</f>
        <v>0</v>
      </c>
      <c r="J300" s="229">
        <v>800</v>
      </c>
      <c r="K300" s="228">
        <f>ROUND(E300*J300,2)</f>
        <v>2400</v>
      </c>
      <c r="L300" s="228">
        <v>15</v>
      </c>
      <c r="M300" s="228">
        <f>G300*(1+L300/100)</f>
        <v>0</v>
      </c>
      <c r="N300" s="228">
        <v>0</v>
      </c>
      <c r="O300" s="228">
        <f>ROUND(E300*N300,2)</f>
        <v>0</v>
      </c>
      <c r="P300" s="228">
        <v>4.9100000000000003E-3</v>
      </c>
      <c r="Q300" s="228">
        <f>ROUND(E300*P300,2)</f>
        <v>0.01</v>
      </c>
      <c r="R300" s="228"/>
      <c r="S300" s="228" t="s">
        <v>204</v>
      </c>
      <c r="T300" s="228" t="s">
        <v>135</v>
      </c>
      <c r="U300" s="228">
        <v>7.1999999999999995E-2</v>
      </c>
      <c r="V300" s="228">
        <f>ROUND(E300*U300,2)</f>
        <v>0.22</v>
      </c>
      <c r="W300" s="228"/>
      <c r="X300" s="228" t="s">
        <v>136</v>
      </c>
      <c r="Y300" s="209"/>
      <c r="Z300" s="209"/>
      <c r="AA300" s="209"/>
      <c r="AB300" s="209"/>
      <c r="AC300" s="209"/>
      <c r="AD300" s="209"/>
      <c r="AE300" s="209"/>
      <c r="AF300" s="209"/>
      <c r="AG300" s="209" t="s">
        <v>137</v>
      </c>
      <c r="AH300" s="209"/>
      <c r="AI300" s="209"/>
      <c r="AJ300" s="209"/>
      <c r="AK300" s="209"/>
      <c r="AL300" s="209"/>
      <c r="AM300" s="209"/>
      <c r="AN300" s="209"/>
      <c r="AO300" s="209"/>
      <c r="AP300" s="209"/>
      <c r="AQ300" s="209"/>
      <c r="AR300" s="209"/>
      <c r="AS300" s="209"/>
      <c r="AT300" s="209"/>
      <c r="AU300" s="209"/>
      <c r="AV300" s="209"/>
      <c r="AW300" s="209"/>
      <c r="AX300" s="209"/>
      <c r="AY300" s="209"/>
      <c r="AZ300" s="209"/>
      <c r="BA300" s="209"/>
      <c r="BB300" s="209"/>
      <c r="BC300" s="209"/>
      <c r="BD300" s="209"/>
      <c r="BE300" s="209"/>
      <c r="BF300" s="209"/>
      <c r="BG300" s="209"/>
      <c r="BH300" s="209"/>
    </row>
    <row r="301" spans="1:60" outlineLevel="1" x14ac:dyDescent="0.25">
      <c r="A301" s="247">
        <v>83</v>
      </c>
      <c r="B301" s="248" t="s">
        <v>365</v>
      </c>
      <c r="C301" s="257" t="s">
        <v>366</v>
      </c>
      <c r="D301" s="249" t="s">
        <v>0</v>
      </c>
      <c r="E301" s="250">
        <v>26.94</v>
      </c>
      <c r="F301" s="251"/>
      <c r="G301" s="252">
        <f>ROUND(E301*F301,2)</f>
        <v>0</v>
      </c>
      <c r="H301" s="229">
        <v>0</v>
      </c>
      <c r="I301" s="228">
        <f>ROUND(E301*H301,2)</f>
        <v>0</v>
      </c>
      <c r="J301" s="229">
        <v>0.4</v>
      </c>
      <c r="K301" s="228">
        <f>ROUND(E301*J301,2)</f>
        <v>10.78</v>
      </c>
      <c r="L301" s="228">
        <v>15</v>
      </c>
      <c r="M301" s="228">
        <f>G301*(1+L301/100)</f>
        <v>0</v>
      </c>
      <c r="N301" s="228">
        <v>0</v>
      </c>
      <c r="O301" s="228">
        <f>ROUND(E301*N301,2)</f>
        <v>0</v>
      </c>
      <c r="P301" s="228">
        <v>0</v>
      </c>
      <c r="Q301" s="228">
        <f>ROUND(E301*P301,2)</f>
        <v>0</v>
      </c>
      <c r="R301" s="228"/>
      <c r="S301" s="228" t="s">
        <v>134</v>
      </c>
      <c r="T301" s="228" t="s">
        <v>135</v>
      </c>
      <c r="U301" s="228">
        <v>0</v>
      </c>
      <c r="V301" s="228">
        <f>ROUND(E301*U301,2)</f>
        <v>0</v>
      </c>
      <c r="W301" s="228"/>
      <c r="X301" s="228" t="s">
        <v>245</v>
      </c>
      <c r="Y301" s="209"/>
      <c r="Z301" s="209"/>
      <c r="AA301" s="209"/>
      <c r="AB301" s="209"/>
      <c r="AC301" s="209"/>
      <c r="AD301" s="209"/>
      <c r="AE301" s="209"/>
      <c r="AF301" s="209"/>
      <c r="AG301" s="209" t="s">
        <v>246</v>
      </c>
      <c r="AH301" s="209"/>
      <c r="AI301" s="209"/>
      <c r="AJ301" s="209"/>
      <c r="AK301" s="209"/>
      <c r="AL301" s="209"/>
      <c r="AM301" s="209"/>
      <c r="AN301" s="209"/>
      <c r="AO301" s="209"/>
      <c r="AP301" s="209"/>
      <c r="AQ301" s="209"/>
      <c r="AR301" s="209"/>
      <c r="AS301" s="209"/>
      <c r="AT301" s="209"/>
      <c r="AU301" s="209"/>
      <c r="AV301" s="209"/>
      <c r="AW301" s="209"/>
      <c r="AX301" s="209"/>
      <c r="AY301" s="209"/>
      <c r="AZ301" s="209"/>
      <c r="BA301" s="209"/>
      <c r="BB301" s="209"/>
      <c r="BC301" s="209"/>
      <c r="BD301" s="209"/>
      <c r="BE301" s="209"/>
      <c r="BF301" s="209"/>
      <c r="BG301" s="209"/>
      <c r="BH301" s="209"/>
    </row>
    <row r="302" spans="1:60" x14ac:dyDescent="0.25">
      <c r="A302" s="235" t="s">
        <v>129</v>
      </c>
      <c r="B302" s="236" t="s">
        <v>81</v>
      </c>
      <c r="C302" s="254" t="s">
        <v>82</v>
      </c>
      <c r="D302" s="237"/>
      <c r="E302" s="238"/>
      <c r="F302" s="239"/>
      <c r="G302" s="240">
        <f>SUMIF(AG303:AG308,"&lt;&gt;NOR",G303:G308)</f>
        <v>0</v>
      </c>
      <c r="H302" s="234"/>
      <c r="I302" s="234">
        <f>SUM(I303:I308)</f>
        <v>429.92999999999995</v>
      </c>
      <c r="J302" s="234"/>
      <c r="K302" s="234">
        <f>SUM(K303:K308)</f>
        <v>4778.25</v>
      </c>
      <c r="L302" s="234"/>
      <c r="M302" s="234">
        <f>SUM(M303:M308)</f>
        <v>0</v>
      </c>
      <c r="N302" s="234"/>
      <c r="O302" s="234">
        <f>SUM(O303:O308)</f>
        <v>0.05</v>
      </c>
      <c r="P302" s="234"/>
      <c r="Q302" s="234">
        <f>SUM(Q303:Q308)</f>
        <v>0.03</v>
      </c>
      <c r="R302" s="234"/>
      <c r="S302" s="234"/>
      <c r="T302" s="234"/>
      <c r="U302" s="234"/>
      <c r="V302" s="234">
        <f>SUM(V303:V308)</f>
        <v>1.7600000000000002</v>
      </c>
      <c r="W302" s="234"/>
      <c r="X302" s="234"/>
      <c r="AG302" t="s">
        <v>130</v>
      </c>
    </row>
    <row r="303" spans="1:60" outlineLevel="1" x14ac:dyDescent="0.25">
      <c r="A303" s="247">
        <v>84</v>
      </c>
      <c r="B303" s="248" t="s">
        <v>367</v>
      </c>
      <c r="C303" s="257" t="s">
        <v>368</v>
      </c>
      <c r="D303" s="249" t="s">
        <v>369</v>
      </c>
      <c r="E303" s="250">
        <v>3</v>
      </c>
      <c r="F303" s="251"/>
      <c r="G303" s="252">
        <f>ROUND(E303*F303,2)</f>
        <v>0</v>
      </c>
      <c r="H303" s="229">
        <v>5.01</v>
      </c>
      <c r="I303" s="228">
        <f>ROUND(E303*H303,2)</f>
        <v>15.03</v>
      </c>
      <c r="J303" s="229">
        <v>234.99</v>
      </c>
      <c r="K303" s="228">
        <f>ROUND(E303*J303,2)</f>
        <v>704.97</v>
      </c>
      <c r="L303" s="228">
        <v>15</v>
      </c>
      <c r="M303" s="228">
        <f>G303*(1+L303/100)</f>
        <v>0</v>
      </c>
      <c r="N303" s="228">
        <v>0</v>
      </c>
      <c r="O303" s="228">
        <f>ROUND(E303*N303,2)</f>
        <v>0</v>
      </c>
      <c r="P303" s="228">
        <v>0</v>
      </c>
      <c r="Q303" s="228">
        <f>ROUND(E303*P303,2)</f>
        <v>0</v>
      </c>
      <c r="R303" s="228"/>
      <c r="S303" s="228" t="s">
        <v>134</v>
      </c>
      <c r="T303" s="228" t="s">
        <v>135</v>
      </c>
      <c r="U303" s="228">
        <v>0.113</v>
      </c>
      <c r="V303" s="228">
        <f>ROUND(E303*U303,2)</f>
        <v>0.34</v>
      </c>
      <c r="W303" s="228"/>
      <c r="X303" s="228" t="s">
        <v>136</v>
      </c>
      <c r="Y303" s="209"/>
      <c r="Z303" s="209"/>
      <c r="AA303" s="209"/>
      <c r="AB303" s="209"/>
      <c r="AC303" s="209"/>
      <c r="AD303" s="209"/>
      <c r="AE303" s="209"/>
      <c r="AF303" s="209"/>
      <c r="AG303" s="209" t="s">
        <v>137</v>
      </c>
      <c r="AH303" s="209"/>
      <c r="AI303" s="209"/>
      <c r="AJ303" s="209"/>
      <c r="AK303" s="209"/>
      <c r="AL303" s="209"/>
      <c r="AM303" s="209"/>
      <c r="AN303" s="209"/>
      <c r="AO303" s="209"/>
      <c r="AP303" s="209"/>
      <c r="AQ303" s="209"/>
      <c r="AR303" s="209"/>
      <c r="AS303" s="209"/>
      <c r="AT303" s="209"/>
      <c r="AU303" s="209"/>
      <c r="AV303" s="209"/>
      <c r="AW303" s="209"/>
      <c r="AX303" s="209"/>
      <c r="AY303" s="209"/>
      <c r="AZ303" s="209"/>
      <c r="BA303" s="209"/>
      <c r="BB303" s="209"/>
      <c r="BC303" s="209"/>
      <c r="BD303" s="209"/>
      <c r="BE303" s="209"/>
      <c r="BF303" s="209"/>
      <c r="BG303" s="209"/>
      <c r="BH303" s="209"/>
    </row>
    <row r="304" spans="1:60" outlineLevel="1" x14ac:dyDescent="0.25">
      <c r="A304" s="247">
        <v>85</v>
      </c>
      <c r="B304" s="248" t="s">
        <v>370</v>
      </c>
      <c r="C304" s="257" t="s">
        <v>371</v>
      </c>
      <c r="D304" s="249" t="s">
        <v>369</v>
      </c>
      <c r="E304" s="250">
        <v>3</v>
      </c>
      <c r="F304" s="251"/>
      <c r="G304" s="252">
        <f>ROUND(E304*F304,2)</f>
        <v>0</v>
      </c>
      <c r="H304" s="229">
        <v>138.30000000000001</v>
      </c>
      <c r="I304" s="228">
        <f>ROUND(E304*H304,2)</f>
        <v>414.9</v>
      </c>
      <c r="J304" s="229">
        <v>192.3</v>
      </c>
      <c r="K304" s="228">
        <f>ROUND(E304*J304,2)</f>
        <v>576.9</v>
      </c>
      <c r="L304" s="228">
        <v>15</v>
      </c>
      <c r="M304" s="228">
        <f>G304*(1+L304/100)</f>
        <v>0</v>
      </c>
      <c r="N304" s="228">
        <v>1.6320000000000001E-2</v>
      </c>
      <c r="O304" s="228">
        <f>ROUND(E304*N304,2)</f>
        <v>0.05</v>
      </c>
      <c r="P304" s="228">
        <v>0</v>
      </c>
      <c r="Q304" s="228">
        <f>ROUND(E304*P304,2)</f>
        <v>0</v>
      </c>
      <c r="R304" s="228"/>
      <c r="S304" s="228" t="s">
        <v>134</v>
      </c>
      <c r="T304" s="228" t="s">
        <v>135</v>
      </c>
      <c r="U304" s="228">
        <v>0.36199999999999999</v>
      </c>
      <c r="V304" s="228">
        <f>ROUND(E304*U304,2)</f>
        <v>1.0900000000000001</v>
      </c>
      <c r="W304" s="228"/>
      <c r="X304" s="228" t="s">
        <v>136</v>
      </c>
      <c r="Y304" s="209"/>
      <c r="Z304" s="209"/>
      <c r="AA304" s="209"/>
      <c r="AB304" s="209"/>
      <c r="AC304" s="209"/>
      <c r="AD304" s="209"/>
      <c r="AE304" s="209"/>
      <c r="AF304" s="209"/>
      <c r="AG304" s="209" t="s">
        <v>137</v>
      </c>
      <c r="AH304" s="209"/>
      <c r="AI304" s="209"/>
      <c r="AJ304" s="209"/>
      <c r="AK304" s="209"/>
      <c r="AL304" s="209"/>
      <c r="AM304" s="209"/>
      <c r="AN304" s="209"/>
      <c r="AO304" s="209"/>
      <c r="AP304" s="209"/>
      <c r="AQ304" s="209"/>
      <c r="AR304" s="209"/>
      <c r="AS304" s="209"/>
      <c r="AT304" s="209"/>
      <c r="AU304" s="209"/>
      <c r="AV304" s="209"/>
      <c r="AW304" s="209"/>
      <c r="AX304" s="209"/>
      <c r="AY304" s="209"/>
      <c r="AZ304" s="209"/>
      <c r="BA304" s="209"/>
      <c r="BB304" s="209"/>
      <c r="BC304" s="209"/>
      <c r="BD304" s="209"/>
      <c r="BE304" s="209"/>
      <c r="BF304" s="209"/>
      <c r="BG304" s="209"/>
      <c r="BH304" s="209"/>
    </row>
    <row r="305" spans="1:60" outlineLevel="1" x14ac:dyDescent="0.25">
      <c r="A305" s="247">
        <v>86</v>
      </c>
      <c r="B305" s="248" t="s">
        <v>372</v>
      </c>
      <c r="C305" s="257" t="s">
        <v>373</v>
      </c>
      <c r="D305" s="249" t="s">
        <v>369</v>
      </c>
      <c r="E305" s="250">
        <v>3</v>
      </c>
      <c r="F305" s="251"/>
      <c r="G305" s="252">
        <f>ROUND(E305*F305,2)</f>
        <v>0</v>
      </c>
      <c r="H305" s="229">
        <v>0</v>
      </c>
      <c r="I305" s="228">
        <f>ROUND(E305*H305,2)</f>
        <v>0</v>
      </c>
      <c r="J305" s="229">
        <v>110</v>
      </c>
      <c r="K305" s="228">
        <f>ROUND(E305*J305,2)</f>
        <v>330</v>
      </c>
      <c r="L305" s="228">
        <v>15</v>
      </c>
      <c r="M305" s="228">
        <f>G305*(1+L305/100)</f>
        <v>0</v>
      </c>
      <c r="N305" s="228">
        <v>0</v>
      </c>
      <c r="O305" s="228">
        <f>ROUND(E305*N305,2)</f>
        <v>0</v>
      </c>
      <c r="P305" s="228">
        <v>1.057E-2</v>
      </c>
      <c r="Q305" s="228">
        <f>ROUND(E305*P305,2)</f>
        <v>0.03</v>
      </c>
      <c r="R305" s="228"/>
      <c r="S305" s="228" t="s">
        <v>134</v>
      </c>
      <c r="T305" s="228" t="s">
        <v>135</v>
      </c>
      <c r="U305" s="228">
        <v>8.2000000000000003E-2</v>
      </c>
      <c r="V305" s="228">
        <f>ROUND(E305*U305,2)</f>
        <v>0.25</v>
      </c>
      <c r="W305" s="228"/>
      <c r="X305" s="228" t="s">
        <v>136</v>
      </c>
      <c r="Y305" s="209"/>
      <c r="Z305" s="209"/>
      <c r="AA305" s="209"/>
      <c r="AB305" s="209"/>
      <c r="AC305" s="209"/>
      <c r="AD305" s="209"/>
      <c r="AE305" s="209"/>
      <c r="AF305" s="209"/>
      <c r="AG305" s="209" t="s">
        <v>137</v>
      </c>
      <c r="AH305" s="209"/>
      <c r="AI305" s="209"/>
      <c r="AJ305" s="209"/>
      <c r="AK305" s="209"/>
      <c r="AL305" s="209"/>
      <c r="AM305" s="209"/>
      <c r="AN305" s="209"/>
      <c r="AO305" s="209"/>
      <c r="AP305" s="209"/>
      <c r="AQ305" s="209"/>
      <c r="AR305" s="209"/>
      <c r="AS305" s="209"/>
      <c r="AT305" s="209"/>
      <c r="AU305" s="209"/>
      <c r="AV305" s="209"/>
      <c r="AW305" s="209"/>
      <c r="AX305" s="209"/>
      <c r="AY305" s="209"/>
      <c r="AZ305" s="209"/>
      <c r="BA305" s="209"/>
      <c r="BB305" s="209"/>
      <c r="BC305" s="209"/>
      <c r="BD305" s="209"/>
      <c r="BE305" s="209"/>
      <c r="BF305" s="209"/>
      <c r="BG305" s="209"/>
      <c r="BH305" s="209"/>
    </row>
    <row r="306" spans="1:60" outlineLevel="1" x14ac:dyDescent="0.25">
      <c r="A306" s="247">
        <v>87</v>
      </c>
      <c r="B306" s="248" t="s">
        <v>374</v>
      </c>
      <c r="C306" s="257" t="s">
        <v>375</v>
      </c>
      <c r="D306" s="249" t="s">
        <v>268</v>
      </c>
      <c r="E306" s="250">
        <v>1</v>
      </c>
      <c r="F306" s="251"/>
      <c r="G306" s="252">
        <f>ROUND(E306*F306,2)</f>
        <v>0</v>
      </c>
      <c r="H306" s="229">
        <v>0</v>
      </c>
      <c r="I306" s="228">
        <f>ROUND(E306*H306,2)</f>
        <v>0</v>
      </c>
      <c r="J306" s="229">
        <v>2000</v>
      </c>
      <c r="K306" s="228">
        <f>ROUND(E306*J306,2)</f>
        <v>2000</v>
      </c>
      <c r="L306" s="228">
        <v>15</v>
      </c>
      <c r="M306" s="228">
        <f>G306*(1+L306/100)</f>
        <v>0</v>
      </c>
      <c r="N306" s="228">
        <v>0</v>
      </c>
      <c r="O306" s="228">
        <f>ROUND(E306*N306,2)</f>
        <v>0</v>
      </c>
      <c r="P306" s="228">
        <v>0</v>
      </c>
      <c r="Q306" s="228">
        <f>ROUND(E306*P306,2)</f>
        <v>0</v>
      </c>
      <c r="R306" s="228"/>
      <c r="S306" s="228" t="s">
        <v>134</v>
      </c>
      <c r="T306" s="228" t="s">
        <v>135</v>
      </c>
      <c r="U306" s="228">
        <v>3.1E-2</v>
      </c>
      <c r="V306" s="228">
        <f>ROUND(E306*U306,2)</f>
        <v>0.03</v>
      </c>
      <c r="W306" s="228"/>
      <c r="X306" s="228" t="s">
        <v>136</v>
      </c>
      <c r="Y306" s="209"/>
      <c r="Z306" s="209"/>
      <c r="AA306" s="209"/>
      <c r="AB306" s="209"/>
      <c r="AC306" s="209"/>
      <c r="AD306" s="209"/>
      <c r="AE306" s="209"/>
      <c r="AF306" s="209"/>
      <c r="AG306" s="209" t="s">
        <v>137</v>
      </c>
      <c r="AH306" s="209"/>
      <c r="AI306" s="209"/>
      <c r="AJ306" s="209"/>
      <c r="AK306" s="209"/>
      <c r="AL306" s="209"/>
      <c r="AM306" s="209"/>
      <c r="AN306" s="209"/>
      <c r="AO306" s="209"/>
      <c r="AP306" s="209"/>
      <c r="AQ306" s="209"/>
      <c r="AR306" s="209"/>
      <c r="AS306" s="209"/>
      <c r="AT306" s="209"/>
      <c r="AU306" s="209"/>
      <c r="AV306" s="209"/>
      <c r="AW306" s="209"/>
      <c r="AX306" s="209"/>
      <c r="AY306" s="209"/>
      <c r="AZ306" s="209"/>
      <c r="BA306" s="209"/>
      <c r="BB306" s="209"/>
      <c r="BC306" s="209"/>
      <c r="BD306" s="209"/>
      <c r="BE306" s="209"/>
      <c r="BF306" s="209"/>
      <c r="BG306" s="209"/>
      <c r="BH306" s="209"/>
    </row>
    <row r="307" spans="1:60" outlineLevel="1" x14ac:dyDescent="0.25">
      <c r="A307" s="247">
        <v>88</v>
      </c>
      <c r="B307" s="248" t="s">
        <v>376</v>
      </c>
      <c r="C307" s="257" t="s">
        <v>377</v>
      </c>
      <c r="D307" s="249" t="s">
        <v>268</v>
      </c>
      <c r="E307" s="250">
        <v>1</v>
      </c>
      <c r="F307" s="251"/>
      <c r="G307" s="252">
        <f>ROUND(E307*F307,2)</f>
        <v>0</v>
      </c>
      <c r="H307" s="229">
        <v>0</v>
      </c>
      <c r="I307" s="228">
        <f>ROUND(E307*H307,2)</f>
        <v>0</v>
      </c>
      <c r="J307" s="229">
        <v>1000</v>
      </c>
      <c r="K307" s="228">
        <f>ROUND(E307*J307,2)</f>
        <v>1000</v>
      </c>
      <c r="L307" s="228">
        <v>15</v>
      </c>
      <c r="M307" s="228">
        <f>G307*(1+L307/100)</f>
        <v>0</v>
      </c>
      <c r="N307" s="228">
        <v>0</v>
      </c>
      <c r="O307" s="228">
        <f>ROUND(E307*N307,2)</f>
        <v>0</v>
      </c>
      <c r="P307" s="228">
        <v>0</v>
      </c>
      <c r="Q307" s="228">
        <f>ROUND(E307*P307,2)</f>
        <v>0</v>
      </c>
      <c r="R307" s="228"/>
      <c r="S307" s="228" t="s">
        <v>134</v>
      </c>
      <c r="T307" s="228" t="s">
        <v>135</v>
      </c>
      <c r="U307" s="228">
        <v>5.1999999999999998E-2</v>
      </c>
      <c r="V307" s="228">
        <f>ROUND(E307*U307,2)</f>
        <v>0.05</v>
      </c>
      <c r="W307" s="228"/>
      <c r="X307" s="228" t="s">
        <v>136</v>
      </c>
      <c r="Y307" s="209"/>
      <c r="Z307" s="209"/>
      <c r="AA307" s="209"/>
      <c r="AB307" s="209"/>
      <c r="AC307" s="209"/>
      <c r="AD307" s="209"/>
      <c r="AE307" s="209"/>
      <c r="AF307" s="209"/>
      <c r="AG307" s="209" t="s">
        <v>137</v>
      </c>
      <c r="AH307" s="209"/>
      <c r="AI307" s="209"/>
      <c r="AJ307" s="209"/>
      <c r="AK307" s="209"/>
      <c r="AL307" s="209"/>
      <c r="AM307" s="209"/>
      <c r="AN307" s="209"/>
      <c r="AO307" s="209"/>
      <c r="AP307" s="209"/>
      <c r="AQ307" s="209"/>
      <c r="AR307" s="209"/>
      <c r="AS307" s="209"/>
      <c r="AT307" s="209"/>
      <c r="AU307" s="209"/>
      <c r="AV307" s="209"/>
      <c r="AW307" s="209"/>
      <c r="AX307" s="209"/>
      <c r="AY307" s="209"/>
      <c r="AZ307" s="209"/>
      <c r="BA307" s="209"/>
      <c r="BB307" s="209"/>
      <c r="BC307" s="209"/>
      <c r="BD307" s="209"/>
      <c r="BE307" s="209"/>
      <c r="BF307" s="209"/>
      <c r="BG307" s="209"/>
      <c r="BH307" s="209"/>
    </row>
    <row r="308" spans="1:60" outlineLevel="1" x14ac:dyDescent="0.25">
      <c r="A308" s="247">
        <v>89</v>
      </c>
      <c r="B308" s="248" t="s">
        <v>378</v>
      </c>
      <c r="C308" s="257" t="s">
        <v>379</v>
      </c>
      <c r="D308" s="249" t="s">
        <v>0</v>
      </c>
      <c r="E308" s="250">
        <v>50.417999999999999</v>
      </c>
      <c r="F308" s="251"/>
      <c r="G308" s="252">
        <f>ROUND(E308*F308,2)</f>
        <v>0</v>
      </c>
      <c r="H308" s="229">
        <v>0</v>
      </c>
      <c r="I308" s="228">
        <f>ROUND(E308*H308,2)</f>
        <v>0</v>
      </c>
      <c r="J308" s="229">
        <v>3.3</v>
      </c>
      <c r="K308" s="228">
        <f>ROUND(E308*J308,2)</f>
        <v>166.38</v>
      </c>
      <c r="L308" s="228">
        <v>15</v>
      </c>
      <c r="M308" s="228">
        <f>G308*(1+L308/100)</f>
        <v>0</v>
      </c>
      <c r="N308" s="228">
        <v>0</v>
      </c>
      <c r="O308" s="228">
        <f>ROUND(E308*N308,2)</f>
        <v>0</v>
      </c>
      <c r="P308" s="228">
        <v>0</v>
      </c>
      <c r="Q308" s="228">
        <f>ROUND(E308*P308,2)</f>
        <v>0</v>
      </c>
      <c r="R308" s="228"/>
      <c r="S308" s="228" t="s">
        <v>134</v>
      </c>
      <c r="T308" s="228" t="s">
        <v>135</v>
      </c>
      <c r="U308" s="228">
        <v>0</v>
      </c>
      <c r="V308" s="228">
        <f>ROUND(E308*U308,2)</f>
        <v>0</v>
      </c>
      <c r="W308" s="228"/>
      <c r="X308" s="228" t="s">
        <v>245</v>
      </c>
      <c r="Y308" s="209"/>
      <c r="Z308" s="209"/>
      <c r="AA308" s="209"/>
      <c r="AB308" s="209"/>
      <c r="AC308" s="209"/>
      <c r="AD308" s="209"/>
      <c r="AE308" s="209"/>
      <c r="AF308" s="209"/>
      <c r="AG308" s="209" t="s">
        <v>246</v>
      </c>
      <c r="AH308" s="209"/>
      <c r="AI308" s="209"/>
      <c r="AJ308" s="209"/>
      <c r="AK308" s="209"/>
      <c r="AL308" s="209"/>
      <c r="AM308" s="209"/>
      <c r="AN308" s="209"/>
      <c r="AO308" s="209"/>
      <c r="AP308" s="209"/>
      <c r="AQ308" s="209"/>
      <c r="AR308" s="209"/>
      <c r="AS308" s="209"/>
      <c r="AT308" s="209"/>
      <c r="AU308" s="209"/>
      <c r="AV308" s="209"/>
      <c r="AW308" s="209"/>
      <c r="AX308" s="209"/>
      <c r="AY308" s="209"/>
      <c r="AZ308" s="209"/>
      <c r="BA308" s="209"/>
      <c r="BB308" s="209"/>
      <c r="BC308" s="209"/>
      <c r="BD308" s="209"/>
      <c r="BE308" s="209"/>
      <c r="BF308" s="209"/>
      <c r="BG308" s="209"/>
      <c r="BH308" s="209"/>
    </row>
    <row r="309" spans="1:60" x14ac:dyDescent="0.25">
      <c r="A309" s="235" t="s">
        <v>129</v>
      </c>
      <c r="B309" s="236" t="s">
        <v>83</v>
      </c>
      <c r="C309" s="254" t="s">
        <v>84</v>
      </c>
      <c r="D309" s="237"/>
      <c r="E309" s="238"/>
      <c r="F309" s="239"/>
      <c r="G309" s="240">
        <f>SUMIF(AG310:AG337,"&lt;&gt;NOR",G310:G337)</f>
        <v>0</v>
      </c>
      <c r="H309" s="234"/>
      <c r="I309" s="234">
        <f>SUM(I310:I337)</f>
        <v>38426.86</v>
      </c>
      <c r="J309" s="234"/>
      <c r="K309" s="234">
        <f>SUM(K310:K337)</f>
        <v>74631.86</v>
      </c>
      <c r="L309" s="234"/>
      <c r="M309" s="234">
        <f>SUM(M310:M337)</f>
        <v>0</v>
      </c>
      <c r="N309" s="234"/>
      <c r="O309" s="234">
        <f>SUM(O310:O337)</f>
        <v>0.12</v>
      </c>
      <c r="P309" s="234"/>
      <c r="Q309" s="234">
        <f>SUM(Q310:Q337)</f>
        <v>0</v>
      </c>
      <c r="R309" s="234"/>
      <c r="S309" s="234"/>
      <c r="T309" s="234"/>
      <c r="U309" s="234"/>
      <c r="V309" s="234">
        <f>SUM(V310:V337)</f>
        <v>17.28</v>
      </c>
      <c r="W309" s="234"/>
      <c r="X309" s="234"/>
      <c r="AG309" t="s">
        <v>130</v>
      </c>
    </row>
    <row r="310" spans="1:60" outlineLevel="1" x14ac:dyDescent="0.25">
      <c r="A310" s="247">
        <v>90</v>
      </c>
      <c r="B310" s="248" t="s">
        <v>651</v>
      </c>
      <c r="C310" s="257" t="s">
        <v>652</v>
      </c>
      <c r="D310" s="249" t="s">
        <v>207</v>
      </c>
      <c r="E310" s="250">
        <v>1</v>
      </c>
      <c r="F310" s="251"/>
      <c r="G310" s="252">
        <f>ROUND(E310*F310,2)</f>
        <v>0</v>
      </c>
      <c r="H310" s="229">
        <v>100.07</v>
      </c>
      <c r="I310" s="228">
        <f>ROUND(E310*H310,2)</f>
        <v>100.07</v>
      </c>
      <c r="J310" s="229">
        <v>1319.93</v>
      </c>
      <c r="K310" s="228">
        <f>ROUND(E310*J310,2)</f>
        <v>1319.93</v>
      </c>
      <c r="L310" s="228">
        <v>15</v>
      </c>
      <c r="M310" s="228">
        <f>G310*(1+L310/100)</f>
        <v>0</v>
      </c>
      <c r="N310" s="228">
        <v>1.1999999999999999E-3</v>
      </c>
      <c r="O310" s="228">
        <f>ROUND(E310*N310,2)</f>
        <v>0</v>
      </c>
      <c r="P310" s="228">
        <v>0</v>
      </c>
      <c r="Q310" s="228">
        <f>ROUND(E310*P310,2)</f>
        <v>0</v>
      </c>
      <c r="R310" s="228"/>
      <c r="S310" s="228" t="s">
        <v>134</v>
      </c>
      <c r="T310" s="228" t="s">
        <v>134</v>
      </c>
      <c r="U310" s="228">
        <v>2.72</v>
      </c>
      <c r="V310" s="228">
        <f>ROUND(E310*U310,2)</f>
        <v>2.72</v>
      </c>
      <c r="W310" s="228"/>
      <c r="X310" s="228" t="s">
        <v>136</v>
      </c>
      <c r="Y310" s="209"/>
      <c r="Z310" s="209"/>
      <c r="AA310" s="209"/>
      <c r="AB310" s="209"/>
      <c r="AC310" s="209"/>
      <c r="AD310" s="209"/>
      <c r="AE310" s="209"/>
      <c r="AF310" s="209"/>
      <c r="AG310" s="209" t="s">
        <v>137</v>
      </c>
      <c r="AH310" s="209"/>
      <c r="AI310" s="209"/>
      <c r="AJ310" s="209"/>
      <c r="AK310" s="209"/>
      <c r="AL310" s="209"/>
      <c r="AM310" s="209"/>
      <c r="AN310" s="209"/>
      <c r="AO310" s="209"/>
      <c r="AP310" s="209"/>
      <c r="AQ310" s="209"/>
      <c r="AR310" s="209"/>
      <c r="AS310" s="209"/>
      <c r="AT310" s="209"/>
      <c r="AU310" s="209"/>
      <c r="AV310" s="209"/>
      <c r="AW310" s="209"/>
      <c r="AX310" s="209"/>
      <c r="AY310" s="209"/>
      <c r="AZ310" s="209"/>
      <c r="BA310" s="209"/>
      <c r="BB310" s="209"/>
      <c r="BC310" s="209"/>
      <c r="BD310" s="209"/>
      <c r="BE310" s="209"/>
      <c r="BF310" s="209"/>
      <c r="BG310" s="209"/>
      <c r="BH310" s="209"/>
    </row>
    <row r="311" spans="1:60" outlineLevel="1" x14ac:dyDescent="0.25">
      <c r="A311" s="247">
        <v>91</v>
      </c>
      <c r="B311" s="248" t="s">
        <v>380</v>
      </c>
      <c r="C311" s="257" t="s">
        <v>381</v>
      </c>
      <c r="D311" s="249" t="s">
        <v>207</v>
      </c>
      <c r="E311" s="250">
        <v>5</v>
      </c>
      <c r="F311" s="251"/>
      <c r="G311" s="252">
        <f>ROUND(E311*F311,2)</f>
        <v>0</v>
      </c>
      <c r="H311" s="229">
        <v>0</v>
      </c>
      <c r="I311" s="228">
        <f>ROUND(E311*H311,2)</f>
        <v>0</v>
      </c>
      <c r="J311" s="229">
        <v>650</v>
      </c>
      <c r="K311" s="228">
        <f>ROUND(E311*J311,2)</f>
        <v>3250</v>
      </c>
      <c r="L311" s="228">
        <v>15</v>
      </c>
      <c r="M311" s="228">
        <f>G311*(1+L311/100)</f>
        <v>0</v>
      </c>
      <c r="N311" s="228">
        <v>0</v>
      </c>
      <c r="O311" s="228">
        <f>ROUND(E311*N311,2)</f>
        <v>0</v>
      </c>
      <c r="P311" s="228">
        <v>0</v>
      </c>
      <c r="Q311" s="228">
        <f>ROUND(E311*P311,2)</f>
        <v>0</v>
      </c>
      <c r="R311" s="228"/>
      <c r="S311" s="228" t="s">
        <v>134</v>
      </c>
      <c r="T311" s="228" t="s">
        <v>135</v>
      </c>
      <c r="U311" s="228">
        <v>1.45</v>
      </c>
      <c r="V311" s="228">
        <f>ROUND(E311*U311,2)</f>
        <v>7.25</v>
      </c>
      <c r="W311" s="228"/>
      <c r="X311" s="228" t="s">
        <v>136</v>
      </c>
      <c r="Y311" s="209"/>
      <c r="Z311" s="209"/>
      <c r="AA311" s="209"/>
      <c r="AB311" s="209"/>
      <c r="AC311" s="209"/>
      <c r="AD311" s="209"/>
      <c r="AE311" s="209"/>
      <c r="AF311" s="209"/>
      <c r="AG311" s="209" t="s">
        <v>137</v>
      </c>
      <c r="AH311" s="209"/>
      <c r="AI311" s="209"/>
      <c r="AJ311" s="209"/>
      <c r="AK311" s="209"/>
      <c r="AL311" s="209"/>
      <c r="AM311" s="209"/>
      <c r="AN311" s="209"/>
      <c r="AO311" s="209"/>
      <c r="AP311" s="209"/>
      <c r="AQ311" s="209"/>
      <c r="AR311" s="209"/>
      <c r="AS311" s="209"/>
      <c r="AT311" s="209"/>
      <c r="AU311" s="209"/>
      <c r="AV311" s="209"/>
      <c r="AW311" s="209"/>
      <c r="AX311" s="209"/>
      <c r="AY311" s="209"/>
      <c r="AZ311" s="209"/>
      <c r="BA311" s="209"/>
      <c r="BB311" s="209"/>
      <c r="BC311" s="209"/>
      <c r="BD311" s="209"/>
      <c r="BE311" s="209"/>
      <c r="BF311" s="209"/>
      <c r="BG311" s="209"/>
      <c r="BH311" s="209"/>
    </row>
    <row r="312" spans="1:60" outlineLevel="1" x14ac:dyDescent="0.25">
      <c r="A312" s="247">
        <v>92</v>
      </c>
      <c r="B312" s="248" t="s">
        <v>382</v>
      </c>
      <c r="C312" s="257" t="s">
        <v>383</v>
      </c>
      <c r="D312" s="249" t="s">
        <v>207</v>
      </c>
      <c r="E312" s="250">
        <v>2</v>
      </c>
      <c r="F312" s="251"/>
      <c r="G312" s="252">
        <f>ROUND(E312*F312,2)</f>
        <v>0</v>
      </c>
      <c r="H312" s="229">
        <v>0</v>
      </c>
      <c r="I312" s="228">
        <f>ROUND(E312*H312,2)</f>
        <v>0</v>
      </c>
      <c r="J312" s="229">
        <v>490</v>
      </c>
      <c r="K312" s="228">
        <f>ROUND(E312*J312,2)</f>
        <v>980</v>
      </c>
      <c r="L312" s="228">
        <v>15</v>
      </c>
      <c r="M312" s="228">
        <f>G312*(1+L312/100)</f>
        <v>0</v>
      </c>
      <c r="N312" s="228">
        <v>0</v>
      </c>
      <c r="O312" s="228">
        <f>ROUND(E312*N312,2)</f>
        <v>0</v>
      </c>
      <c r="P312" s="228">
        <v>0</v>
      </c>
      <c r="Q312" s="228">
        <f>ROUND(E312*P312,2)</f>
        <v>0</v>
      </c>
      <c r="R312" s="228"/>
      <c r="S312" s="228" t="s">
        <v>134</v>
      </c>
      <c r="T312" s="228" t="s">
        <v>135</v>
      </c>
      <c r="U312" s="228">
        <v>0.08</v>
      </c>
      <c r="V312" s="228">
        <f>ROUND(E312*U312,2)</f>
        <v>0.16</v>
      </c>
      <c r="W312" s="228"/>
      <c r="X312" s="228" t="s">
        <v>136</v>
      </c>
      <c r="Y312" s="209"/>
      <c r="Z312" s="209"/>
      <c r="AA312" s="209"/>
      <c r="AB312" s="209"/>
      <c r="AC312" s="209"/>
      <c r="AD312" s="209"/>
      <c r="AE312" s="209"/>
      <c r="AF312" s="209"/>
      <c r="AG312" s="209" t="s">
        <v>137</v>
      </c>
      <c r="AH312" s="209"/>
      <c r="AI312" s="209"/>
      <c r="AJ312" s="209"/>
      <c r="AK312" s="209"/>
      <c r="AL312" s="209"/>
      <c r="AM312" s="209"/>
      <c r="AN312" s="209"/>
      <c r="AO312" s="209"/>
      <c r="AP312" s="209"/>
      <c r="AQ312" s="209"/>
      <c r="AR312" s="209"/>
      <c r="AS312" s="209"/>
      <c r="AT312" s="209"/>
      <c r="AU312" s="209"/>
      <c r="AV312" s="209"/>
      <c r="AW312" s="209"/>
      <c r="AX312" s="209"/>
      <c r="AY312" s="209"/>
      <c r="AZ312" s="209"/>
      <c r="BA312" s="209"/>
      <c r="BB312" s="209"/>
      <c r="BC312" s="209"/>
      <c r="BD312" s="209"/>
      <c r="BE312" s="209"/>
      <c r="BF312" s="209"/>
      <c r="BG312" s="209"/>
      <c r="BH312" s="209"/>
    </row>
    <row r="313" spans="1:60" outlineLevel="1" x14ac:dyDescent="0.25">
      <c r="A313" s="247">
        <v>93</v>
      </c>
      <c r="B313" s="248" t="s">
        <v>384</v>
      </c>
      <c r="C313" s="257" t="s">
        <v>385</v>
      </c>
      <c r="D313" s="249" t="s">
        <v>207</v>
      </c>
      <c r="E313" s="250">
        <v>1</v>
      </c>
      <c r="F313" s="251"/>
      <c r="G313" s="252">
        <f>ROUND(E313*F313,2)</f>
        <v>0</v>
      </c>
      <c r="H313" s="229">
        <v>3.86</v>
      </c>
      <c r="I313" s="228">
        <f>ROUND(E313*H313,2)</f>
        <v>3.86</v>
      </c>
      <c r="J313" s="229">
        <v>142.44</v>
      </c>
      <c r="K313" s="228">
        <f>ROUND(E313*J313,2)</f>
        <v>142.44</v>
      </c>
      <c r="L313" s="228">
        <v>15</v>
      </c>
      <c r="M313" s="228">
        <f>G313*(1+L313/100)</f>
        <v>0</v>
      </c>
      <c r="N313" s="228">
        <v>1.0000000000000001E-5</v>
      </c>
      <c r="O313" s="228">
        <f>ROUND(E313*N313,2)</f>
        <v>0</v>
      </c>
      <c r="P313" s="228">
        <v>0</v>
      </c>
      <c r="Q313" s="228">
        <f>ROUND(E313*P313,2)</f>
        <v>0</v>
      </c>
      <c r="R313" s="228"/>
      <c r="S313" s="228" t="s">
        <v>134</v>
      </c>
      <c r="T313" s="228" t="s">
        <v>135</v>
      </c>
      <c r="U313" s="228">
        <v>0.28000000000000003</v>
      </c>
      <c r="V313" s="228">
        <f>ROUND(E313*U313,2)</f>
        <v>0.28000000000000003</v>
      </c>
      <c r="W313" s="228"/>
      <c r="X313" s="228" t="s">
        <v>136</v>
      </c>
      <c r="Y313" s="209"/>
      <c r="Z313" s="209"/>
      <c r="AA313" s="209"/>
      <c r="AB313" s="209"/>
      <c r="AC313" s="209"/>
      <c r="AD313" s="209"/>
      <c r="AE313" s="209"/>
      <c r="AF313" s="209"/>
      <c r="AG313" s="209" t="s">
        <v>137</v>
      </c>
      <c r="AH313" s="209"/>
      <c r="AI313" s="209"/>
      <c r="AJ313" s="209"/>
      <c r="AK313" s="209"/>
      <c r="AL313" s="209"/>
      <c r="AM313" s="209"/>
      <c r="AN313" s="209"/>
      <c r="AO313" s="209"/>
      <c r="AP313" s="209"/>
      <c r="AQ313" s="209"/>
      <c r="AR313" s="209"/>
      <c r="AS313" s="209"/>
      <c r="AT313" s="209"/>
      <c r="AU313" s="209"/>
      <c r="AV313" s="209"/>
      <c r="AW313" s="209"/>
      <c r="AX313" s="209"/>
      <c r="AY313" s="209"/>
      <c r="AZ313" s="209"/>
      <c r="BA313" s="209"/>
      <c r="BB313" s="209"/>
      <c r="BC313" s="209"/>
      <c r="BD313" s="209"/>
      <c r="BE313" s="209"/>
      <c r="BF313" s="209"/>
      <c r="BG313" s="209"/>
      <c r="BH313" s="209"/>
    </row>
    <row r="314" spans="1:60" ht="20.399999999999999" outlineLevel="1" x14ac:dyDescent="0.25">
      <c r="A314" s="247">
        <v>94</v>
      </c>
      <c r="B314" s="248" t="s">
        <v>386</v>
      </c>
      <c r="C314" s="257" t="s">
        <v>387</v>
      </c>
      <c r="D314" s="249" t="s">
        <v>207</v>
      </c>
      <c r="E314" s="250">
        <v>3</v>
      </c>
      <c r="F314" s="251"/>
      <c r="G314" s="252">
        <f>ROUND(E314*F314,2)</f>
        <v>0</v>
      </c>
      <c r="H314" s="229">
        <v>23.71</v>
      </c>
      <c r="I314" s="228">
        <f>ROUND(E314*H314,2)</f>
        <v>71.13</v>
      </c>
      <c r="J314" s="229">
        <v>376.29</v>
      </c>
      <c r="K314" s="228">
        <f>ROUND(E314*J314,2)</f>
        <v>1128.8699999999999</v>
      </c>
      <c r="L314" s="228">
        <v>15</v>
      </c>
      <c r="M314" s="228">
        <f>G314*(1+L314/100)</f>
        <v>0</v>
      </c>
      <c r="N314" s="228">
        <v>8.9999999999999998E-4</v>
      </c>
      <c r="O314" s="228">
        <f>ROUND(E314*N314,2)</f>
        <v>0</v>
      </c>
      <c r="P314" s="228">
        <v>0</v>
      </c>
      <c r="Q314" s="228">
        <f>ROUND(E314*P314,2)</f>
        <v>0</v>
      </c>
      <c r="R314" s="228"/>
      <c r="S314" s="228" t="s">
        <v>204</v>
      </c>
      <c r="T314" s="228" t="s">
        <v>135</v>
      </c>
      <c r="U314" s="228">
        <v>2.29</v>
      </c>
      <c r="V314" s="228">
        <f>ROUND(E314*U314,2)</f>
        <v>6.87</v>
      </c>
      <c r="W314" s="228"/>
      <c r="X314" s="228" t="s">
        <v>136</v>
      </c>
      <c r="Y314" s="209"/>
      <c r="Z314" s="209"/>
      <c r="AA314" s="209"/>
      <c r="AB314" s="209"/>
      <c r="AC314" s="209"/>
      <c r="AD314" s="209"/>
      <c r="AE314" s="209"/>
      <c r="AF314" s="209"/>
      <c r="AG314" s="209" t="s">
        <v>137</v>
      </c>
      <c r="AH314" s="209"/>
      <c r="AI314" s="209"/>
      <c r="AJ314" s="209"/>
      <c r="AK314" s="209"/>
      <c r="AL314" s="209"/>
      <c r="AM314" s="209"/>
      <c r="AN314" s="209"/>
      <c r="AO314" s="209"/>
      <c r="AP314" s="209"/>
      <c r="AQ314" s="209"/>
      <c r="AR314" s="209"/>
      <c r="AS314" s="209"/>
      <c r="AT314" s="209"/>
      <c r="AU314" s="209"/>
      <c r="AV314" s="209"/>
      <c r="AW314" s="209"/>
      <c r="AX314" s="209"/>
      <c r="AY314" s="209"/>
      <c r="AZ314" s="209"/>
      <c r="BA314" s="209"/>
      <c r="BB314" s="209"/>
      <c r="BC314" s="209"/>
      <c r="BD314" s="209"/>
      <c r="BE314" s="209"/>
      <c r="BF314" s="209"/>
      <c r="BG314" s="209"/>
      <c r="BH314" s="209"/>
    </row>
    <row r="315" spans="1:60" outlineLevel="1" x14ac:dyDescent="0.25">
      <c r="A315" s="247">
        <v>95</v>
      </c>
      <c r="B315" s="248" t="s">
        <v>653</v>
      </c>
      <c r="C315" s="257" t="s">
        <v>654</v>
      </c>
      <c r="D315" s="249" t="s">
        <v>207</v>
      </c>
      <c r="E315" s="250">
        <v>1</v>
      </c>
      <c r="F315" s="251"/>
      <c r="G315" s="252">
        <f>ROUND(E315*F315,2)</f>
        <v>0</v>
      </c>
      <c r="H315" s="229">
        <v>7180</v>
      </c>
      <c r="I315" s="228">
        <f>ROUND(E315*H315,2)</f>
        <v>7180</v>
      </c>
      <c r="J315" s="229">
        <v>0</v>
      </c>
      <c r="K315" s="228">
        <f>ROUND(E315*J315,2)</f>
        <v>0</v>
      </c>
      <c r="L315" s="228">
        <v>15</v>
      </c>
      <c r="M315" s="228">
        <f>G315*(1+L315/100)</f>
        <v>0</v>
      </c>
      <c r="N315" s="228">
        <v>3.2199999999999999E-2</v>
      </c>
      <c r="O315" s="228">
        <f>ROUND(E315*N315,2)</f>
        <v>0.03</v>
      </c>
      <c r="P315" s="228">
        <v>0</v>
      </c>
      <c r="Q315" s="228">
        <f>ROUND(E315*P315,2)</f>
        <v>0</v>
      </c>
      <c r="R315" s="228" t="s">
        <v>260</v>
      </c>
      <c r="S315" s="228" t="s">
        <v>134</v>
      </c>
      <c r="T315" s="228" t="s">
        <v>134</v>
      </c>
      <c r="U315" s="228">
        <v>0</v>
      </c>
      <c r="V315" s="228">
        <f>ROUND(E315*U315,2)</f>
        <v>0</v>
      </c>
      <c r="W315" s="228"/>
      <c r="X315" s="228" t="s">
        <v>261</v>
      </c>
      <c r="Y315" s="209"/>
      <c r="Z315" s="209"/>
      <c r="AA315" s="209"/>
      <c r="AB315" s="209"/>
      <c r="AC315" s="209"/>
      <c r="AD315" s="209"/>
      <c r="AE315" s="209"/>
      <c r="AF315" s="209"/>
      <c r="AG315" s="209" t="s">
        <v>262</v>
      </c>
      <c r="AH315" s="209"/>
      <c r="AI315" s="209"/>
      <c r="AJ315" s="209"/>
      <c r="AK315" s="209"/>
      <c r="AL315" s="209"/>
      <c r="AM315" s="209"/>
      <c r="AN315" s="209"/>
      <c r="AO315" s="209"/>
      <c r="AP315" s="209"/>
      <c r="AQ315" s="209"/>
      <c r="AR315" s="209"/>
      <c r="AS315" s="209"/>
      <c r="AT315" s="209"/>
      <c r="AU315" s="209"/>
      <c r="AV315" s="209"/>
      <c r="AW315" s="209"/>
      <c r="AX315" s="209"/>
      <c r="AY315" s="209"/>
      <c r="AZ315" s="209"/>
      <c r="BA315" s="209"/>
      <c r="BB315" s="209"/>
      <c r="BC315" s="209"/>
      <c r="BD315" s="209"/>
      <c r="BE315" s="209"/>
      <c r="BF315" s="209"/>
      <c r="BG315" s="209"/>
      <c r="BH315" s="209"/>
    </row>
    <row r="316" spans="1:60" outlineLevel="1" x14ac:dyDescent="0.25">
      <c r="A316" s="247">
        <v>96</v>
      </c>
      <c r="B316" s="248" t="s">
        <v>388</v>
      </c>
      <c r="C316" s="257" t="s">
        <v>389</v>
      </c>
      <c r="D316" s="249" t="s">
        <v>207</v>
      </c>
      <c r="E316" s="250">
        <v>1</v>
      </c>
      <c r="F316" s="251"/>
      <c r="G316" s="252">
        <f>ROUND(E316*F316,2)</f>
        <v>0</v>
      </c>
      <c r="H316" s="229">
        <v>3200</v>
      </c>
      <c r="I316" s="228">
        <f>ROUND(E316*H316,2)</f>
        <v>3200</v>
      </c>
      <c r="J316" s="229">
        <v>0</v>
      </c>
      <c r="K316" s="228">
        <f>ROUND(E316*J316,2)</f>
        <v>0</v>
      </c>
      <c r="L316" s="228">
        <v>15</v>
      </c>
      <c r="M316" s="228">
        <f>G316*(1+L316/100)</f>
        <v>0</v>
      </c>
      <c r="N316" s="228">
        <v>1.2999999999999999E-2</v>
      </c>
      <c r="O316" s="228">
        <f>ROUND(E316*N316,2)</f>
        <v>0.01</v>
      </c>
      <c r="P316" s="228">
        <v>0</v>
      </c>
      <c r="Q316" s="228">
        <f>ROUND(E316*P316,2)</f>
        <v>0</v>
      </c>
      <c r="R316" s="228" t="s">
        <v>260</v>
      </c>
      <c r="S316" s="228" t="s">
        <v>134</v>
      </c>
      <c r="T316" s="228" t="s">
        <v>135</v>
      </c>
      <c r="U316" s="228">
        <v>0</v>
      </c>
      <c r="V316" s="228">
        <f>ROUND(E316*U316,2)</f>
        <v>0</v>
      </c>
      <c r="W316" s="228"/>
      <c r="X316" s="228" t="s">
        <v>261</v>
      </c>
      <c r="Y316" s="209"/>
      <c r="Z316" s="209"/>
      <c r="AA316" s="209"/>
      <c r="AB316" s="209"/>
      <c r="AC316" s="209"/>
      <c r="AD316" s="209"/>
      <c r="AE316" s="209"/>
      <c r="AF316" s="209"/>
      <c r="AG316" s="209" t="s">
        <v>262</v>
      </c>
      <c r="AH316" s="209"/>
      <c r="AI316" s="209"/>
      <c r="AJ316" s="209"/>
      <c r="AK316" s="209"/>
      <c r="AL316" s="209"/>
      <c r="AM316" s="209"/>
      <c r="AN316" s="209"/>
      <c r="AO316" s="209"/>
      <c r="AP316" s="209"/>
      <c r="AQ316" s="209"/>
      <c r="AR316" s="209"/>
      <c r="AS316" s="209"/>
      <c r="AT316" s="209"/>
      <c r="AU316" s="209"/>
      <c r="AV316" s="209"/>
      <c r="AW316" s="209"/>
      <c r="AX316" s="209"/>
      <c r="AY316" s="209"/>
      <c r="AZ316" s="209"/>
      <c r="BA316" s="209"/>
      <c r="BB316" s="209"/>
      <c r="BC316" s="209"/>
      <c r="BD316" s="209"/>
      <c r="BE316" s="209"/>
      <c r="BF316" s="209"/>
      <c r="BG316" s="209"/>
      <c r="BH316" s="209"/>
    </row>
    <row r="317" spans="1:60" outlineLevel="1" x14ac:dyDescent="0.25">
      <c r="A317" s="247">
        <v>97</v>
      </c>
      <c r="B317" s="248" t="s">
        <v>390</v>
      </c>
      <c r="C317" s="257" t="s">
        <v>391</v>
      </c>
      <c r="D317" s="249" t="s">
        <v>207</v>
      </c>
      <c r="E317" s="250">
        <v>1</v>
      </c>
      <c r="F317" s="251"/>
      <c r="G317" s="252">
        <f>ROUND(E317*F317,2)</f>
        <v>0</v>
      </c>
      <c r="H317" s="229">
        <v>3200</v>
      </c>
      <c r="I317" s="228">
        <f>ROUND(E317*H317,2)</f>
        <v>3200</v>
      </c>
      <c r="J317" s="229">
        <v>0</v>
      </c>
      <c r="K317" s="228">
        <f>ROUND(E317*J317,2)</f>
        <v>0</v>
      </c>
      <c r="L317" s="228">
        <v>15</v>
      </c>
      <c r="M317" s="228">
        <f>G317*(1+L317/100)</f>
        <v>0</v>
      </c>
      <c r="N317" s="228">
        <v>1.6E-2</v>
      </c>
      <c r="O317" s="228">
        <f>ROUND(E317*N317,2)</f>
        <v>0.02</v>
      </c>
      <c r="P317" s="228">
        <v>0</v>
      </c>
      <c r="Q317" s="228">
        <f>ROUND(E317*P317,2)</f>
        <v>0</v>
      </c>
      <c r="R317" s="228" t="s">
        <v>260</v>
      </c>
      <c r="S317" s="228" t="s">
        <v>134</v>
      </c>
      <c r="T317" s="228" t="s">
        <v>135</v>
      </c>
      <c r="U317" s="228">
        <v>0</v>
      </c>
      <c r="V317" s="228">
        <f>ROUND(E317*U317,2)</f>
        <v>0</v>
      </c>
      <c r="W317" s="228"/>
      <c r="X317" s="228" t="s">
        <v>261</v>
      </c>
      <c r="Y317" s="209"/>
      <c r="Z317" s="209"/>
      <c r="AA317" s="209"/>
      <c r="AB317" s="209"/>
      <c r="AC317" s="209"/>
      <c r="AD317" s="209"/>
      <c r="AE317" s="209"/>
      <c r="AF317" s="209"/>
      <c r="AG317" s="209" t="s">
        <v>262</v>
      </c>
      <c r="AH317" s="209"/>
      <c r="AI317" s="209"/>
      <c r="AJ317" s="209"/>
      <c r="AK317" s="209"/>
      <c r="AL317" s="209"/>
      <c r="AM317" s="209"/>
      <c r="AN317" s="209"/>
      <c r="AO317" s="209"/>
      <c r="AP317" s="209"/>
      <c r="AQ317" s="209"/>
      <c r="AR317" s="209"/>
      <c r="AS317" s="209"/>
      <c r="AT317" s="209"/>
      <c r="AU317" s="209"/>
      <c r="AV317" s="209"/>
      <c r="AW317" s="209"/>
      <c r="AX317" s="209"/>
      <c r="AY317" s="209"/>
      <c r="AZ317" s="209"/>
      <c r="BA317" s="209"/>
      <c r="BB317" s="209"/>
      <c r="BC317" s="209"/>
      <c r="BD317" s="209"/>
      <c r="BE317" s="209"/>
      <c r="BF317" s="209"/>
      <c r="BG317" s="209"/>
      <c r="BH317" s="209"/>
    </row>
    <row r="318" spans="1:60" outlineLevel="1" x14ac:dyDescent="0.25">
      <c r="A318" s="247">
        <v>98</v>
      </c>
      <c r="B318" s="248" t="s">
        <v>392</v>
      </c>
      <c r="C318" s="257" t="s">
        <v>393</v>
      </c>
      <c r="D318" s="249" t="s">
        <v>207</v>
      </c>
      <c r="E318" s="250">
        <v>1</v>
      </c>
      <c r="F318" s="251"/>
      <c r="G318" s="252">
        <f>ROUND(E318*F318,2)</f>
        <v>0</v>
      </c>
      <c r="H318" s="229">
        <v>156.80000000000001</v>
      </c>
      <c r="I318" s="228">
        <f>ROUND(E318*H318,2)</f>
        <v>156.80000000000001</v>
      </c>
      <c r="J318" s="229">
        <v>0</v>
      </c>
      <c r="K318" s="228">
        <f>ROUND(E318*J318,2)</f>
        <v>0</v>
      </c>
      <c r="L318" s="228">
        <v>15</v>
      </c>
      <c r="M318" s="228">
        <f>G318*(1+L318/100)</f>
        <v>0</v>
      </c>
      <c r="N318" s="228">
        <v>1.2099999999999999E-3</v>
      </c>
      <c r="O318" s="228">
        <f>ROUND(E318*N318,2)</f>
        <v>0</v>
      </c>
      <c r="P318" s="228">
        <v>0</v>
      </c>
      <c r="Q318" s="228">
        <f>ROUND(E318*P318,2)</f>
        <v>0</v>
      </c>
      <c r="R318" s="228" t="s">
        <v>260</v>
      </c>
      <c r="S318" s="228" t="s">
        <v>134</v>
      </c>
      <c r="T318" s="228" t="s">
        <v>135</v>
      </c>
      <c r="U318" s="228">
        <v>0</v>
      </c>
      <c r="V318" s="228">
        <f>ROUND(E318*U318,2)</f>
        <v>0</v>
      </c>
      <c r="W318" s="228"/>
      <c r="X318" s="228" t="s">
        <v>261</v>
      </c>
      <c r="Y318" s="209"/>
      <c r="Z318" s="209"/>
      <c r="AA318" s="209"/>
      <c r="AB318" s="209"/>
      <c r="AC318" s="209"/>
      <c r="AD318" s="209"/>
      <c r="AE318" s="209"/>
      <c r="AF318" s="209"/>
      <c r="AG318" s="209" t="s">
        <v>262</v>
      </c>
      <c r="AH318" s="209"/>
      <c r="AI318" s="209"/>
      <c r="AJ318" s="209"/>
      <c r="AK318" s="209"/>
      <c r="AL318" s="209"/>
      <c r="AM318" s="209"/>
      <c r="AN318" s="209"/>
      <c r="AO318" s="209"/>
      <c r="AP318" s="209"/>
      <c r="AQ318" s="209"/>
      <c r="AR318" s="209"/>
      <c r="AS318" s="209"/>
      <c r="AT318" s="209"/>
      <c r="AU318" s="209"/>
      <c r="AV318" s="209"/>
      <c r="AW318" s="209"/>
      <c r="AX318" s="209"/>
      <c r="AY318" s="209"/>
      <c r="AZ318" s="209"/>
      <c r="BA318" s="209"/>
      <c r="BB318" s="209"/>
      <c r="BC318" s="209"/>
      <c r="BD318" s="209"/>
      <c r="BE318" s="209"/>
      <c r="BF318" s="209"/>
      <c r="BG318" s="209"/>
      <c r="BH318" s="209"/>
    </row>
    <row r="319" spans="1:60" ht="20.399999999999999" outlineLevel="1" x14ac:dyDescent="0.25">
      <c r="A319" s="247">
        <v>99</v>
      </c>
      <c r="B319" s="248" t="s">
        <v>394</v>
      </c>
      <c r="C319" s="257" t="s">
        <v>395</v>
      </c>
      <c r="D319" s="249" t="s">
        <v>207</v>
      </c>
      <c r="E319" s="250">
        <v>3</v>
      </c>
      <c r="F319" s="251"/>
      <c r="G319" s="252">
        <f>ROUND(E319*F319,2)</f>
        <v>0</v>
      </c>
      <c r="H319" s="229">
        <v>4560</v>
      </c>
      <c r="I319" s="228">
        <f>ROUND(E319*H319,2)</f>
        <v>13680</v>
      </c>
      <c r="J319" s="229">
        <v>0</v>
      </c>
      <c r="K319" s="228">
        <f>ROUND(E319*J319,2)</f>
        <v>0</v>
      </c>
      <c r="L319" s="228">
        <v>15</v>
      </c>
      <c r="M319" s="228">
        <f>G319*(1+L319/100)</f>
        <v>0</v>
      </c>
      <c r="N319" s="228">
        <v>0.02</v>
      </c>
      <c r="O319" s="228">
        <f>ROUND(E319*N319,2)</f>
        <v>0.06</v>
      </c>
      <c r="P319" s="228">
        <v>0</v>
      </c>
      <c r="Q319" s="228">
        <f>ROUND(E319*P319,2)</f>
        <v>0</v>
      </c>
      <c r="R319" s="228"/>
      <c r="S319" s="228" t="s">
        <v>204</v>
      </c>
      <c r="T319" s="228" t="s">
        <v>135</v>
      </c>
      <c r="U319" s="228">
        <v>0</v>
      </c>
      <c r="V319" s="228">
        <f>ROUND(E319*U319,2)</f>
        <v>0</v>
      </c>
      <c r="W319" s="228"/>
      <c r="X319" s="228" t="s">
        <v>261</v>
      </c>
      <c r="Y319" s="209"/>
      <c r="Z319" s="209"/>
      <c r="AA319" s="209"/>
      <c r="AB319" s="209"/>
      <c r="AC319" s="209"/>
      <c r="AD319" s="209"/>
      <c r="AE319" s="209"/>
      <c r="AF319" s="209"/>
      <c r="AG319" s="209" t="s">
        <v>262</v>
      </c>
      <c r="AH319" s="209"/>
      <c r="AI319" s="209"/>
      <c r="AJ319" s="209"/>
      <c r="AK319" s="209"/>
      <c r="AL319" s="209"/>
      <c r="AM319" s="209"/>
      <c r="AN319" s="209"/>
      <c r="AO319" s="209"/>
      <c r="AP319" s="209"/>
      <c r="AQ319" s="209"/>
      <c r="AR319" s="209"/>
      <c r="AS319" s="209"/>
      <c r="AT319" s="209"/>
      <c r="AU319" s="209"/>
      <c r="AV319" s="209"/>
      <c r="AW319" s="209"/>
      <c r="AX319" s="209"/>
      <c r="AY319" s="209"/>
      <c r="AZ319" s="209"/>
      <c r="BA319" s="209"/>
      <c r="BB319" s="209"/>
      <c r="BC319" s="209"/>
      <c r="BD319" s="209"/>
      <c r="BE319" s="209"/>
      <c r="BF319" s="209"/>
      <c r="BG319" s="209"/>
      <c r="BH319" s="209"/>
    </row>
    <row r="320" spans="1:60" ht="40.799999999999997" outlineLevel="1" x14ac:dyDescent="0.25">
      <c r="A320" s="247">
        <v>100</v>
      </c>
      <c r="B320" s="248" t="s">
        <v>396</v>
      </c>
      <c r="C320" s="257" t="s">
        <v>397</v>
      </c>
      <c r="D320" s="249" t="s">
        <v>268</v>
      </c>
      <c r="E320" s="250">
        <v>1</v>
      </c>
      <c r="F320" s="251"/>
      <c r="G320" s="252">
        <f>ROUND(E320*F320,2)</f>
        <v>0</v>
      </c>
      <c r="H320" s="229">
        <v>10835</v>
      </c>
      <c r="I320" s="228">
        <f>ROUND(E320*H320,2)</f>
        <v>10835</v>
      </c>
      <c r="J320" s="229">
        <v>0</v>
      </c>
      <c r="K320" s="228">
        <f>ROUND(E320*J320,2)</f>
        <v>0</v>
      </c>
      <c r="L320" s="228">
        <v>15</v>
      </c>
      <c r="M320" s="228">
        <f>G320*(1+L320/100)</f>
        <v>0</v>
      </c>
      <c r="N320" s="228">
        <v>0</v>
      </c>
      <c r="O320" s="228">
        <f>ROUND(E320*N320,2)</f>
        <v>0</v>
      </c>
      <c r="P320" s="228">
        <v>0</v>
      </c>
      <c r="Q320" s="228">
        <f>ROUND(E320*P320,2)</f>
        <v>0</v>
      </c>
      <c r="R320" s="228"/>
      <c r="S320" s="228" t="s">
        <v>204</v>
      </c>
      <c r="T320" s="228" t="s">
        <v>135</v>
      </c>
      <c r="U320" s="228">
        <v>0</v>
      </c>
      <c r="V320" s="228">
        <f>ROUND(E320*U320,2)</f>
        <v>0</v>
      </c>
      <c r="W320" s="228"/>
      <c r="X320" s="228" t="s">
        <v>261</v>
      </c>
      <c r="Y320" s="209"/>
      <c r="Z320" s="209"/>
      <c r="AA320" s="209"/>
      <c r="AB320" s="209"/>
      <c r="AC320" s="209"/>
      <c r="AD320" s="209"/>
      <c r="AE320" s="209"/>
      <c r="AF320" s="209"/>
      <c r="AG320" s="209" t="s">
        <v>262</v>
      </c>
      <c r="AH320" s="209"/>
      <c r="AI320" s="209"/>
      <c r="AJ320" s="209"/>
      <c r="AK320" s="209"/>
      <c r="AL320" s="209"/>
      <c r="AM320" s="209"/>
      <c r="AN320" s="209"/>
      <c r="AO320" s="209"/>
      <c r="AP320" s="209"/>
      <c r="AQ320" s="209"/>
      <c r="AR320" s="209"/>
      <c r="AS320" s="209"/>
      <c r="AT320" s="209"/>
      <c r="AU320" s="209"/>
      <c r="AV320" s="209"/>
      <c r="AW320" s="209"/>
      <c r="AX320" s="209"/>
      <c r="AY320" s="209"/>
      <c r="AZ320" s="209"/>
      <c r="BA320" s="209"/>
      <c r="BB320" s="209"/>
      <c r="BC320" s="209"/>
      <c r="BD320" s="209"/>
      <c r="BE320" s="209"/>
      <c r="BF320" s="209"/>
      <c r="BG320" s="209"/>
      <c r="BH320" s="209"/>
    </row>
    <row r="321" spans="1:60" ht="40.799999999999997" outlineLevel="1" x14ac:dyDescent="0.25">
      <c r="A321" s="247">
        <v>101</v>
      </c>
      <c r="B321" s="248" t="s">
        <v>398</v>
      </c>
      <c r="C321" s="257" t="s">
        <v>399</v>
      </c>
      <c r="D321" s="249" t="s">
        <v>207</v>
      </c>
      <c r="E321" s="250">
        <v>1</v>
      </c>
      <c r="F321" s="251"/>
      <c r="G321" s="252">
        <f>ROUND(E321*F321,2)</f>
        <v>0</v>
      </c>
      <c r="H321" s="229">
        <v>0</v>
      </c>
      <c r="I321" s="228">
        <f>ROUND(E321*H321,2)</f>
        <v>0</v>
      </c>
      <c r="J321" s="229">
        <v>4980</v>
      </c>
      <c r="K321" s="228">
        <f>ROUND(E321*J321,2)</f>
        <v>4980</v>
      </c>
      <c r="L321" s="228">
        <v>15</v>
      </c>
      <c r="M321" s="228">
        <f>G321*(1+L321/100)</f>
        <v>0</v>
      </c>
      <c r="N321" s="228">
        <v>0</v>
      </c>
      <c r="O321" s="228">
        <f>ROUND(E321*N321,2)</f>
        <v>0</v>
      </c>
      <c r="P321" s="228">
        <v>0</v>
      </c>
      <c r="Q321" s="228">
        <f>ROUND(E321*P321,2)</f>
        <v>0</v>
      </c>
      <c r="R321" s="228"/>
      <c r="S321" s="228" t="s">
        <v>204</v>
      </c>
      <c r="T321" s="228" t="s">
        <v>135</v>
      </c>
      <c r="U321" s="228">
        <v>0</v>
      </c>
      <c r="V321" s="228">
        <f>ROUND(E321*U321,2)</f>
        <v>0</v>
      </c>
      <c r="W321" s="228"/>
      <c r="X321" s="228" t="s">
        <v>347</v>
      </c>
      <c r="Y321" s="209"/>
      <c r="Z321" s="209"/>
      <c r="AA321" s="209"/>
      <c r="AB321" s="209"/>
      <c r="AC321" s="209"/>
      <c r="AD321" s="209"/>
      <c r="AE321" s="209"/>
      <c r="AF321" s="209"/>
      <c r="AG321" s="209" t="s">
        <v>348</v>
      </c>
      <c r="AH321" s="209"/>
      <c r="AI321" s="209"/>
      <c r="AJ321" s="209"/>
      <c r="AK321" s="209"/>
      <c r="AL321" s="209"/>
      <c r="AM321" s="209"/>
      <c r="AN321" s="209"/>
      <c r="AO321" s="209"/>
      <c r="AP321" s="209"/>
      <c r="AQ321" s="209"/>
      <c r="AR321" s="209"/>
      <c r="AS321" s="209"/>
      <c r="AT321" s="209"/>
      <c r="AU321" s="209"/>
      <c r="AV321" s="209"/>
      <c r="AW321" s="209"/>
      <c r="AX321" s="209"/>
      <c r="AY321" s="209"/>
      <c r="AZ321" s="209"/>
      <c r="BA321" s="209"/>
      <c r="BB321" s="209"/>
      <c r="BC321" s="209"/>
      <c r="BD321" s="209"/>
      <c r="BE321" s="209"/>
      <c r="BF321" s="209"/>
      <c r="BG321" s="209"/>
      <c r="BH321" s="209"/>
    </row>
    <row r="322" spans="1:60" outlineLevel="1" x14ac:dyDescent="0.25">
      <c r="A322" s="247">
        <v>102</v>
      </c>
      <c r="B322" s="248" t="s">
        <v>400</v>
      </c>
      <c r="C322" s="257" t="s">
        <v>401</v>
      </c>
      <c r="D322" s="249" t="s">
        <v>207</v>
      </c>
      <c r="E322" s="250">
        <v>1</v>
      </c>
      <c r="F322" s="251"/>
      <c r="G322" s="252">
        <f>ROUND(E322*F322,2)</f>
        <v>0</v>
      </c>
      <c r="H322" s="229">
        <v>0</v>
      </c>
      <c r="I322" s="228">
        <f>ROUND(E322*H322,2)</f>
        <v>0</v>
      </c>
      <c r="J322" s="229">
        <v>2750</v>
      </c>
      <c r="K322" s="228">
        <f>ROUND(E322*J322,2)</f>
        <v>2750</v>
      </c>
      <c r="L322" s="228">
        <v>15</v>
      </c>
      <c r="M322" s="228">
        <f>G322*(1+L322/100)</f>
        <v>0</v>
      </c>
      <c r="N322" s="228">
        <v>0</v>
      </c>
      <c r="O322" s="228">
        <f>ROUND(E322*N322,2)</f>
        <v>0</v>
      </c>
      <c r="P322" s="228">
        <v>0</v>
      </c>
      <c r="Q322" s="228">
        <f>ROUND(E322*P322,2)</f>
        <v>0</v>
      </c>
      <c r="R322" s="228"/>
      <c r="S322" s="228" t="s">
        <v>204</v>
      </c>
      <c r="T322" s="228" t="s">
        <v>135</v>
      </c>
      <c r="U322" s="228">
        <v>0</v>
      </c>
      <c r="V322" s="228">
        <f>ROUND(E322*U322,2)</f>
        <v>0</v>
      </c>
      <c r="W322" s="228"/>
      <c r="X322" s="228" t="s">
        <v>347</v>
      </c>
      <c r="Y322" s="209"/>
      <c r="Z322" s="209"/>
      <c r="AA322" s="209"/>
      <c r="AB322" s="209"/>
      <c r="AC322" s="209"/>
      <c r="AD322" s="209"/>
      <c r="AE322" s="209"/>
      <c r="AF322" s="209"/>
      <c r="AG322" s="209" t="s">
        <v>348</v>
      </c>
      <c r="AH322" s="209"/>
      <c r="AI322" s="209"/>
      <c r="AJ322" s="209"/>
      <c r="AK322" s="209"/>
      <c r="AL322" s="209"/>
      <c r="AM322" s="209"/>
      <c r="AN322" s="209"/>
      <c r="AO322" s="209"/>
      <c r="AP322" s="209"/>
      <c r="AQ322" s="209"/>
      <c r="AR322" s="209"/>
      <c r="AS322" s="209"/>
      <c r="AT322" s="209"/>
      <c r="AU322" s="209"/>
      <c r="AV322" s="209"/>
      <c r="AW322" s="209"/>
      <c r="AX322" s="209"/>
      <c r="AY322" s="209"/>
      <c r="AZ322" s="209"/>
      <c r="BA322" s="209"/>
      <c r="BB322" s="209"/>
      <c r="BC322" s="209"/>
      <c r="BD322" s="209"/>
      <c r="BE322" s="209"/>
      <c r="BF322" s="209"/>
      <c r="BG322" s="209"/>
      <c r="BH322" s="209"/>
    </row>
    <row r="323" spans="1:60" ht="20.399999999999999" outlineLevel="1" x14ac:dyDescent="0.25">
      <c r="A323" s="241">
        <v>103</v>
      </c>
      <c r="B323" s="242" t="s">
        <v>402</v>
      </c>
      <c r="C323" s="255" t="s">
        <v>403</v>
      </c>
      <c r="D323" s="243" t="s">
        <v>212</v>
      </c>
      <c r="E323" s="244">
        <v>3</v>
      </c>
      <c r="F323" s="245"/>
      <c r="G323" s="246">
        <f>ROUND(E323*F323,2)</f>
        <v>0</v>
      </c>
      <c r="H323" s="229">
        <v>0</v>
      </c>
      <c r="I323" s="228">
        <f>ROUND(E323*H323,2)</f>
        <v>0</v>
      </c>
      <c r="J323" s="229">
        <v>19580</v>
      </c>
      <c r="K323" s="228">
        <f>ROUND(E323*J323,2)</f>
        <v>58740</v>
      </c>
      <c r="L323" s="228">
        <v>15</v>
      </c>
      <c r="M323" s="228">
        <f>G323*(1+L323/100)</f>
        <v>0</v>
      </c>
      <c r="N323" s="228">
        <v>0</v>
      </c>
      <c r="O323" s="228">
        <f>ROUND(E323*N323,2)</f>
        <v>0</v>
      </c>
      <c r="P323" s="228">
        <v>0</v>
      </c>
      <c r="Q323" s="228">
        <f>ROUND(E323*P323,2)</f>
        <v>0</v>
      </c>
      <c r="R323" s="228"/>
      <c r="S323" s="228" t="s">
        <v>204</v>
      </c>
      <c r="T323" s="228" t="s">
        <v>135</v>
      </c>
      <c r="U323" s="228">
        <v>0</v>
      </c>
      <c r="V323" s="228">
        <f>ROUND(E323*U323,2)</f>
        <v>0</v>
      </c>
      <c r="W323" s="228"/>
      <c r="X323" s="228" t="s">
        <v>347</v>
      </c>
      <c r="Y323" s="209"/>
      <c r="Z323" s="209"/>
      <c r="AA323" s="209"/>
      <c r="AB323" s="209"/>
      <c r="AC323" s="209"/>
      <c r="AD323" s="209"/>
      <c r="AE323" s="209"/>
      <c r="AF323" s="209"/>
      <c r="AG323" s="209" t="s">
        <v>348</v>
      </c>
      <c r="AH323" s="209"/>
      <c r="AI323" s="209"/>
      <c r="AJ323" s="209"/>
      <c r="AK323" s="209"/>
      <c r="AL323" s="209"/>
      <c r="AM323" s="209"/>
      <c r="AN323" s="209"/>
      <c r="AO323" s="209"/>
      <c r="AP323" s="209"/>
      <c r="AQ323" s="209"/>
      <c r="AR323" s="209"/>
      <c r="AS323" s="209"/>
      <c r="AT323" s="209"/>
      <c r="AU323" s="209"/>
      <c r="AV323" s="209"/>
      <c r="AW323" s="209"/>
      <c r="AX323" s="209"/>
      <c r="AY323" s="209"/>
      <c r="AZ323" s="209"/>
      <c r="BA323" s="209"/>
      <c r="BB323" s="209"/>
      <c r="BC323" s="209"/>
      <c r="BD323" s="209"/>
      <c r="BE323" s="209"/>
      <c r="BF323" s="209"/>
      <c r="BG323" s="209"/>
      <c r="BH323" s="209"/>
    </row>
    <row r="324" spans="1:60" outlineLevel="1" x14ac:dyDescent="0.25">
      <c r="A324" s="226"/>
      <c r="B324" s="227"/>
      <c r="C324" s="256" t="s">
        <v>404</v>
      </c>
      <c r="D324" s="230"/>
      <c r="E324" s="231">
        <v>3</v>
      </c>
      <c r="F324" s="228"/>
      <c r="G324" s="228"/>
      <c r="H324" s="228"/>
      <c r="I324" s="228"/>
      <c r="J324" s="228"/>
      <c r="K324" s="228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09"/>
      <c r="Z324" s="209"/>
      <c r="AA324" s="209"/>
      <c r="AB324" s="209"/>
      <c r="AC324" s="209"/>
      <c r="AD324" s="209"/>
      <c r="AE324" s="209"/>
      <c r="AF324" s="209"/>
      <c r="AG324" s="209" t="s">
        <v>139</v>
      </c>
      <c r="AH324" s="209">
        <v>0</v>
      </c>
      <c r="AI324" s="209"/>
      <c r="AJ324" s="209"/>
      <c r="AK324" s="209"/>
      <c r="AL324" s="209"/>
      <c r="AM324" s="209"/>
      <c r="AN324" s="209"/>
      <c r="AO324" s="209"/>
      <c r="AP324" s="209"/>
      <c r="AQ324" s="209"/>
      <c r="AR324" s="209"/>
      <c r="AS324" s="209"/>
      <c r="AT324" s="209"/>
      <c r="AU324" s="209"/>
      <c r="AV324" s="209"/>
      <c r="AW324" s="209"/>
      <c r="AX324" s="209"/>
      <c r="AY324" s="209"/>
      <c r="AZ324" s="209"/>
      <c r="BA324" s="209"/>
      <c r="BB324" s="209"/>
      <c r="BC324" s="209"/>
      <c r="BD324" s="209"/>
      <c r="BE324" s="209"/>
      <c r="BF324" s="209"/>
      <c r="BG324" s="209"/>
      <c r="BH324" s="209"/>
    </row>
    <row r="325" spans="1:60" outlineLevel="1" x14ac:dyDescent="0.25">
      <c r="A325" s="226"/>
      <c r="B325" s="227"/>
      <c r="C325" s="256" t="s">
        <v>405</v>
      </c>
      <c r="D325" s="230"/>
      <c r="E325" s="231"/>
      <c r="F325" s="228"/>
      <c r="G325" s="228"/>
      <c r="H325" s="228"/>
      <c r="I325" s="228"/>
      <c r="J325" s="228"/>
      <c r="K325" s="228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09"/>
      <c r="Z325" s="209"/>
      <c r="AA325" s="209"/>
      <c r="AB325" s="209"/>
      <c r="AC325" s="209"/>
      <c r="AD325" s="209"/>
      <c r="AE325" s="209"/>
      <c r="AF325" s="209"/>
      <c r="AG325" s="209" t="s">
        <v>139</v>
      </c>
      <c r="AH325" s="209">
        <v>0</v>
      </c>
      <c r="AI325" s="209"/>
      <c r="AJ325" s="209"/>
      <c r="AK325" s="209"/>
      <c r="AL325" s="209"/>
      <c r="AM325" s="209"/>
      <c r="AN325" s="209"/>
      <c r="AO325" s="209"/>
      <c r="AP325" s="209"/>
      <c r="AQ325" s="209"/>
      <c r="AR325" s="209"/>
      <c r="AS325" s="209"/>
      <c r="AT325" s="209"/>
      <c r="AU325" s="209"/>
      <c r="AV325" s="209"/>
      <c r="AW325" s="209"/>
      <c r="AX325" s="209"/>
      <c r="AY325" s="209"/>
      <c r="AZ325" s="209"/>
      <c r="BA325" s="209"/>
      <c r="BB325" s="209"/>
      <c r="BC325" s="209"/>
      <c r="BD325" s="209"/>
      <c r="BE325" s="209"/>
      <c r="BF325" s="209"/>
      <c r="BG325" s="209"/>
      <c r="BH325" s="209"/>
    </row>
    <row r="326" spans="1:60" outlineLevel="1" x14ac:dyDescent="0.25">
      <c r="A326" s="226"/>
      <c r="B326" s="227"/>
      <c r="C326" s="256" t="s">
        <v>406</v>
      </c>
      <c r="D326" s="230"/>
      <c r="E326" s="231"/>
      <c r="F326" s="228"/>
      <c r="G326" s="228"/>
      <c r="H326" s="228"/>
      <c r="I326" s="228"/>
      <c r="J326" s="228"/>
      <c r="K326" s="228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09"/>
      <c r="Z326" s="209"/>
      <c r="AA326" s="209"/>
      <c r="AB326" s="209"/>
      <c r="AC326" s="209"/>
      <c r="AD326" s="209"/>
      <c r="AE326" s="209"/>
      <c r="AF326" s="209"/>
      <c r="AG326" s="209" t="s">
        <v>139</v>
      </c>
      <c r="AH326" s="209">
        <v>0</v>
      </c>
      <c r="AI326" s="209"/>
      <c r="AJ326" s="209"/>
      <c r="AK326" s="209"/>
      <c r="AL326" s="209"/>
      <c r="AM326" s="209"/>
      <c r="AN326" s="209"/>
      <c r="AO326" s="209"/>
      <c r="AP326" s="209"/>
      <c r="AQ326" s="209"/>
      <c r="AR326" s="209"/>
      <c r="AS326" s="209"/>
      <c r="AT326" s="209"/>
      <c r="AU326" s="209"/>
      <c r="AV326" s="209"/>
      <c r="AW326" s="209"/>
      <c r="AX326" s="209"/>
      <c r="AY326" s="209"/>
      <c r="AZ326" s="209"/>
      <c r="BA326" s="209"/>
      <c r="BB326" s="209"/>
      <c r="BC326" s="209"/>
      <c r="BD326" s="209"/>
      <c r="BE326" s="209"/>
      <c r="BF326" s="209"/>
      <c r="BG326" s="209"/>
      <c r="BH326" s="209"/>
    </row>
    <row r="327" spans="1:60" ht="20.399999999999999" outlineLevel="1" x14ac:dyDescent="0.25">
      <c r="A327" s="226"/>
      <c r="B327" s="227"/>
      <c r="C327" s="256" t="s">
        <v>407</v>
      </c>
      <c r="D327" s="230"/>
      <c r="E327" s="231"/>
      <c r="F327" s="228"/>
      <c r="G327" s="228"/>
      <c r="H327" s="228"/>
      <c r="I327" s="228"/>
      <c r="J327" s="228"/>
      <c r="K327" s="228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09"/>
      <c r="Z327" s="209"/>
      <c r="AA327" s="209"/>
      <c r="AB327" s="209"/>
      <c r="AC327" s="209"/>
      <c r="AD327" s="209"/>
      <c r="AE327" s="209"/>
      <c r="AF327" s="209"/>
      <c r="AG327" s="209" t="s">
        <v>139</v>
      </c>
      <c r="AH327" s="209">
        <v>0</v>
      </c>
      <c r="AI327" s="209"/>
      <c r="AJ327" s="209"/>
      <c r="AK327" s="209"/>
      <c r="AL327" s="209"/>
      <c r="AM327" s="209"/>
      <c r="AN327" s="209"/>
      <c r="AO327" s="209"/>
      <c r="AP327" s="209"/>
      <c r="AQ327" s="209"/>
      <c r="AR327" s="209"/>
      <c r="AS327" s="209"/>
      <c r="AT327" s="209"/>
      <c r="AU327" s="209"/>
      <c r="AV327" s="209"/>
      <c r="AW327" s="209"/>
      <c r="AX327" s="209"/>
      <c r="AY327" s="209"/>
      <c r="AZ327" s="209"/>
      <c r="BA327" s="209"/>
      <c r="BB327" s="209"/>
      <c r="BC327" s="209"/>
      <c r="BD327" s="209"/>
      <c r="BE327" s="209"/>
      <c r="BF327" s="209"/>
      <c r="BG327" s="209"/>
      <c r="BH327" s="209"/>
    </row>
    <row r="328" spans="1:60" outlineLevel="1" x14ac:dyDescent="0.25">
      <c r="A328" s="226"/>
      <c r="B328" s="227"/>
      <c r="C328" s="256" t="s">
        <v>408</v>
      </c>
      <c r="D328" s="230"/>
      <c r="E328" s="231"/>
      <c r="F328" s="228"/>
      <c r="G328" s="228"/>
      <c r="H328" s="228"/>
      <c r="I328" s="228"/>
      <c r="J328" s="228"/>
      <c r="K328" s="228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09"/>
      <c r="Z328" s="209"/>
      <c r="AA328" s="209"/>
      <c r="AB328" s="209"/>
      <c r="AC328" s="209"/>
      <c r="AD328" s="209"/>
      <c r="AE328" s="209"/>
      <c r="AF328" s="209"/>
      <c r="AG328" s="209" t="s">
        <v>139</v>
      </c>
      <c r="AH328" s="209">
        <v>0</v>
      </c>
      <c r="AI328" s="209"/>
      <c r="AJ328" s="209"/>
      <c r="AK328" s="209"/>
      <c r="AL328" s="209"/>
      <c r="AM328" s="209"/>
      <c r="AN328" s="209"/>
      <c r="AO328" s="209"/>
      <c r="AP328" s="209"/>
      <c r="AQ328" s="209"/>
      <c r="AR328" s="209"/>
      <c r="AS328" s="209"/>
      <c r="AT328" s="209"/>
      <c r="AU328" s="209"/>
      <c r="AV328" s="209"/>
      <c r="AW328" s="209"/>
      <c r="AX328" s="209"/>
      <c r="AY328" s="209"/>
      <c r="AZ328" s="209"/>
      <c r="BA328" s="209"/>
      <c r="BB328" s="209"/>
      <c r="BC328" s="209"/>
      <c r="BD328" s="209"/>
      <c r="BE328" s="209"/>
      <c r="BF328" s="209"/>
      <c r="BG328" s="209"/>
      <c r="BH328" s="209"/>
    </row>
    <row r="329" spans="1:60" ht="20.399999999999999" outlineLevel="1" x14ac:dyDescent="0.25">
      <c r="A329" s="226"/>
      <c r="B329" s="227"/>
      <c r="C329" s="256" t="s">
        <v>409</v>
      </c>
      <c r="D329" s="230"/>
      <c r="E329" s="231"/>
      <c r="F329" s="228"/>
      <c r="G329" s="228"/>
      <c r="H329" s="228"/>
      <c r="I329" s="228"/>
      <c r="J329" s="228"/>
      <c r="K329" s="228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09"/>
      <c r="Z329" s="209"/>
      <c r="AA329" s="209"/>
      <c r="AB329" s="209"/>
      <c r="AC329" s="209"/>
      <c r="AD329" s="209"/>
      <c r="AE329" s="209"/>
      <c r="AF329" s="209"/>
      <c r="AG329" s="209" t="s">
        <v>139</v>
      </c>
      <c r="AH329" s="209">
        <v>0</v>
      </c>
      <c r="AI329" s="209"/>
      <c r="AJ329" s="209"/>
      <c r="AK329" s="209"/>
      <c r="AL329" s="209"/>
      <c r="AM329" s="209"/>
      <c r="AN329" s="209"/>
      <c r="AO329" s="209"/>
      <c r="AP329" s="209"/>
      <c r="AQ329" s="209"/>
      <c r="AR329" s="209"/>
      <c r="AS329" s="209"/>
      <c r="AT329" s="209"/>
      <c r="AU329" s="209"/>
      <c r="AV329" s="209"/>
      <c r="AW329" s="209"/>
      <c r="AX329" s="209"/>
      <c r="AY329" s="209"/>
      <c r="AZ329" s="209"/>
      <c r="BA329" s="209"/>
      <c r="BB329" s="209"/>
      <c r="BC329" s="209"/>
      <c r="BD329" s="209"/>
      <c r="BE329" s="209"/>
      <c r="BF329" s="209"/>
      <c r="BG329" s="209"/>
      <c r="BH329" s="209"/>
    </row>
    <row r="330" spans="1:60" outlineLevel="1" x14ac:dyDescent="0.25">
      <c r="A330" s="226"/>
      <c r="B330" s="227"/>
      <c r="C330" s="256" t="s">
        <v>410</v>
      </c>
      <c r="D330" s="230"/>
      <c r="E330" s="231"/>
      <c r="F330" s="228"/>
      <c r="G330" s="228"/>
      <c r="H330" s="228"/>
      <c r="I330" s="228"/>
      <c r="J330" s="228"/>
      <c r="K330" s="228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09"/>
      <c r="Z330" s="209"/>
      <c r="AA330" s="209"/>
      <c r="AB330" s="209"/>
      <c r="AC330" s="209"/>
      <c r="AD330" s="209"/>
      <c r="AE330" s="209"/>
      <c r="AF330" s="209"/>
      <c r="AG330" s="209" t="s">
        <v>139</v>
      </c>
      <c r="AH330" s="209">
        <v>0</v>
      </c>
      <c r="AI330" s="209"/>
      <c r="AJ330" s="209"/>
      <c r="AK330" s="209"/>
      <c r="AL330" s="209"/>
      <c r="AM330" s="209"/>
      <c r="AN330" s="209"/>
      <c r="AO330" s="209"/>
      <c r="AP330" s="209"/>
      <c r="AQ330" s="209"/>
      <c r="AR330" s="209"/>
      <c r="AS330" s="209"/>
      <c r="AT330" s="209"/>
      <c r="AU330" s="209"/>
      <c r="AV330" s="209"/>
      <c r="AW330" s="209"/>
      <c r="AX330" s="209"/>
      <c r="AY330" s="209"/>
      <c r="AZ330" s="209"/>
      <c r="BA330" s="209"/>
      <c r="BB330" s="209"/>
      <c r="BC330" s="209"/>
      <c r="BD330" s="209"/>
      <c r="BE330" s="209"/>
      <c r="BF330" s="209"/>
      <c r="BG330" s="209"/>
      <c r="BH330" s="209"/>
    </row>
    <row r="331" spans="1:60" outlineLevel="1" x14ac:dyDescent="0.25">
      <c r="A331" s="226"/>
      <c r="B331" s="227"/>
      <c r="C331" s="256" t="s">
        <v>411</v>
      </c>
      <c r="D331" s="230"/>
      <c r="E331" s="231"/>
      <c r="F331" s="228"/>
      <c r="G331" s="228"/>
      <c r="H331" s="228"/>
      <c r="I331" s="228"/>
      <c r="J331" s="228"/>
      <c r="K331" s="228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09"/>
      <c r="Z331" s="209"/>
      <c r="AA331" s="209"/>
      <c r="AB331" s="209"/>
      <c r="AC331" s="209"/>
      <c r="AD331" s="209"/>
      <c r="AE331" s="209"/>
      <c r="AF331" s="209"/>
      <c r="AG331" s="209" t="s">
        <v>139</v>
      </c>
      <c r="AH331" s="209">
        <v>0</v>
      </c>
      <c r="AI331" s="209"/>
      <c r="AJ331" s="209"/>
      <c r="AK331" s="209"/>
      <c r="AL331" s="209"/>
      <c r="AM331" s="209"/>
      <c r="AN331" s="209"/>
      <c r="AO331" s="209"/>
      <c r="AP331" s="209"/>
      <c r="AQ331" s="209"/>
      <c r="AR331" s="209"/>
      <c r="AS331" s="209"/>
      <c r="AT331" s="209"/>
      <c r="AU331" s="209"/>
      <c r="AV331" s="209"/>
      <c r="AW331" s="209"/>
      <c r="AX331" s="209"/>
      <c r="AY331" s="209"/>
      <c r="AZ331" s="209"/>
      <c r="BA331" s="209"/>
      <c r="BB331" s="209"/>
      <c r="BC331" s="209"/>
      <c r="BD331" s="209"/>
      <c r="BE331" s="209"/>
      <c r="BF331" s="209"/>
      <c r="BG331" s="209"/>
      <c r="BH331" s="209"/>
    </row>
    <row r="332" spans="1:60" outlineLevel="1" x14ac:dyDescent="0.25">
      <c r="A332" s="226"/>
      <c r="B332" s="227"/>
      <c r="C332" s="256" t="s">
        <v>412</v>
      </c>
      <c r="D332" s="230"/>
      <c r="E332" s="231"/>
      <c r="F332" s="228"/>
      <c r="G332" s="228"/>
      <c r="H332" s="228"/>
      <c r="I332" s="228"/>
      <c r="J332" s="228"/>
      <c r="K332" s="228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09"/>
      <c r="Z332" s="209"/>
      <c r="AA332" s="209"/>
      <c r="AB332" s="209"/>
      <c r="AC332" s="209"/>
      <c r="AD332" s="209"/>
      <c r="AE332" s="209"/>
      <c r="AF332" s="209"/>
      <c r="AG332" s="209" t="s">
        <v>139</v>
      </c>
      <c r="AH332" s="209">
        <v>0</v>
      </c>
      <c r="AI332" s="209"/>
      <c r="AJ332" s="209"/>
      <c r="AK332" s="209"/>
      <c r="AL332" s="209"/>
      <c r="AM332" s="209"/>
      <c r="AN332" s="209"/>
      <c r="AO332" s="209"/>
      <c r="AP332" s="209"/>
      <c r="AQ332" s="209"/>
      <c r="AR332" s="209"/>
      <c r="AS332" s="209"/>
      <c r="AT332" s="209"/>
      <c r="AU332" s="209"/>
      <c r="AV332" s="209"/>
      <c r="AW332" s="209"/>
      <c r="AX332" s="209"/>
      <c r="AY332" s="209"/>
      <c r="AZ332" s="209"/>
      <c r="BA332" s="209"/>
      <c r="BB332" s="209"/>
      <c r="BC332" s="209"/>
      <c r="BD332" s="209"/>
      <c r="BE332" s="209"/>
      <c r="BF332" s="209"/>
      <c r="BG332" s="209"/>
      <c r="BH332" s="209"/>
    </row>
    <row r="333" spans="1:60" outlineLevel="1" x14ac:dyDescent="0.25">
      <c r="A333" s="226"/>
      <c r="B333" s="227"/>
      <c r="C333" s="256" t="s">
        <v>413</v>
      </c>
      <c r="D333" s="230"/>
      <c r="E333" s="231"/>
      <c r="F333" s="228"/>
      <c r="G333" s="228"/>
      <c r="H333" s="228"/>
      <c r="I333" s="228"/>
      <c r="J333" s="228"/>
      <c r="K333" s="228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09"/>
      <c r="Z333" s="209"/>
      <c r="AA333" s="209"/>
      <c r="AB333" s="209"/>
      <c r="AC333" s="209"/>
      <c r="AD333" s="209"/>
      <c r="AE333" s="209"/>
      <c r="AF333" s="209"/>
      <c r="AG333" s="209" t="s">
        <v>139</v>
      </c>
      <c r="AH333" s="209">
        <v>0</v>
      </c>
      <c r="AI333" s="209"/>
      <c r="AJ333" s="209"/>
      <c r="AK333" s="209"/>
      <c r="AL333" s="209"/>
      <c r="AM333" s="209"/>
      <c r="AN333" s="209"/>
      <c r="AO333" s="209"/>
      <c r="AP333" s="209"/>
      <c r="AQ333" s="209"/>
      <c r="AR333" s="209"/>
      <c r="AS333" s="209"/>
      <c r="AT333" s="209"/>
      <c r="AU333" s="209"/>
      <c r="AV333" s="209"/>
      <c r="AW333" s="209"/>
      <c r="AX333" s="209"/>
      <c r="AY333" s="209"/>
      <c r="AZ333" s="209"/>
      <c r="BA333" s="209"/>
      <c r="BB333" s="209"/>
      <c r="BC333" s="209"/>
      <c r="BD333" s="209"/>
      <c r="BE333" s="209"/>
      <c r="BF333" s="209"/>
      <c r="BG333" s="209"/>
      <c r="BH333" s="209"/>
    </row>
    <row r="334" spans="1:60" ht="20.399999999999999" outlineLevel="1" x14ac:dyDescent="0.25">
      <c r="A334" s="226"/>
      <c r="B334" s="227"/>
      <c r="C334" s="256" t="s">
        <v>414</v>
      </c>
      <c r="D334" s="230"/>
      <c r="E334" s="231"/>
      <c r="F334" s="228"/>
      <c r="G334" s="228"/>
      <c r="H334" s="228"/>
      <c r="I334" s="228"/>
      <c r="J334" s="228"/>
      <c r="K334" s="228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09"/>
      <c r="Z334" s="209"/>
      <c r="AA334" s="209"/>
      <c r="AB334" s="209"/>
      <c r="AC334" s="209"/>
      <c r="AD334" s="209"/>
      <c r="AE334" s="209"/>
      <c r="AF334" s="209"/>
      <c r="AG334" s="209" t="s">
        <v>139</v>
      </c>
      <c r="AH334" s="209">
        <v>0</v>
      </c>
      <c r="AI334" s="209"/>
      <c r="AJ334" s="209"/>
      <c r="AK334" s="209"/>
      <c r="AL334" s="209"/>
      <c r="AM334" s="209"/>
      <c r="AN334" s="209"/>
      <c r="AO334" s="209"/>
      <c r="AP334" s="209"/>
      <c r="AQ334" s="209"/>
      <c r="AR334" s="209"/>
      <c r="AS334" s="209"/>
      <c r="AT334" s="209"/>
      <c r="AU334" s="209"/>
      <c r="AV334" s="209"/>
      <c r="AW334" s="209"/>
      <c r="AX334" s="209"/>
      <c r="AY334" s="209"/>
      <c r="AZ334" s="209"/>
      <c r="BA334" s="209"/>
      <c r="BB334" s="209"/>
      <c r="BC334" s="209"/>
      <c r="BD334" s="209"/>
      <c r="BE334" s="209"/>
      <c r="BF334" s="209"/>
      <c r="BG334" s="209"/>
      <c r="BH334" s="209"/>
    </row>
    <row r="335" spans="1:60" ht="20.399999999999999" outlineLevel="1" x14ac:dyDescent="0.25">
      <c r="A335" s="226"/>
      <c r="B335" s="227"/>
      <c r="C335" s="256" t="s">
        <v>415</v>
      </c>
      <c r="D335" s="230"/>
      <c r="E335" s="231"/>
      <c r="F335" s="228"/>
      <c r="G335" s="228"/>
      <c r="H335" s="228"/>
      <c r="I335" s="228"/>
      <c r="J335" s="228"/>
      <c r="K335" s="228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09"/>
      <c r="Z335" s="209"/>
      <c r="AA335" s="209"/>
      <c r="AB335" s="209"/>
      <c r="AC335" s="209"/>
      <c r="AD335" s="209"/>
      <c r="AE335" s="209"/>
      <c r="AF335" s="209"/>
      <c r="AG335" s="209" t="s">
        <v>139</v>
      </c>
      <c r="AH335" s="209">
        <v>0</v>
      </c>
      <c r="AI335" s="209"/>
      <c r="AJ335" s="209"/>
      <c r="AK335" s="209"/>
      <c r="AL335" s="209"/>
      <c r="AM335" s="209"/>
      <c r="AN335" s="209"/>
      <c r="AO335" s="209"/>
      <c r="AP335" s="209"/>
      <c r="AQ335" s="209"/>
      <c r="AR335" s="209"/>
      <c r="AS335" s="209"/>
      <c r="AT335" s="209"/>
      <c r="AU335" s="209"/>
      <c r="AV335" s="209"/>
      <c r="AW335" s="209"/>
      <c r="AX335" s="209"/>
      <c r="AY335" s="209"/>
      <c r="AZ335" s="209"/>
      <c r="BA335" s="209"/>
      <c r="BB335" s="209"/>
      <c r="BC335" s="209"/>
      <c r="BD335" s="209"/>
      <c r="BE335" s="209"/>
      <c r="BF335" s="209"/>
      <c r="BG335" s="209"/>
      <c r="BH335" s="209"/>
    </row>
    <row r="336" spans="1:60" outlineLevel="1" x14ac:dyDescent="0.25">
      <c r="A336" s="226"/>
      <c r="B336" s="227"/>
      <c r="C336" s="256" t="s">
        <v>416</v>
      </c>
      <c r="D336" s="230"/>
      <c r="E336" s="231"/>
      <c r="F336" s="228"/>
      <c r="G336" s="228"/>
      <c r="H336" s="228"/>
      <c r="I336" s="228"/>
      <c r="J336" s="228"/>
      <c r="K336" s="228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09"/>
      <c r="Z336" s="209"/>
      <c r="AA336" s="209"/>
      <c r="AB336" s="209"/>
      <c r="AC336" s="209"/>
      <c r="AD336" s="209"/>
      <c r="AE336" s="209"/>
      <c r="AF336" s="209"/>
      <c r="AG336" s="209" t="s">
        <v>139</v>
      </c>
      <c r="AH336" s="209">
        <v>0</v>
      </c>
      <c r="AI336" s="209"/>
      <c r="AJ336" s="209"/>
      <c r="AK336" s="209"/>
      <c r="AL336" s="209"/>
      <c r="AM336" s="209"/>
      <c r="AN336" s="209"/>
      <c r="AO336" s="209"/>
      <c r="AP336" s="209"/>
      <c r="AQ336" s="209"/>
      <c r="AR336" s="209"/>
      <c r="AS336" s="209"/>
      <c r="AT336" s="209"/>
      <c r="AU336" s="209"/>
      <c r="AV336" s="209"/>
      <c r="AW336" s="209"/>
      <c r="AX336" s="209"/>
      <c r="AY336" s="209"/>
      <c r="AZ336" s="209"/>
      <c r="BA336" s="209"/>
      <c r="BB336" s="209"/>
      <c r="BC336" s="209"/>
      <c r="BD336" s="209"/>
      <c r="BE336" s="209"/>
      <c r="BF336" s="209"/>
      <c r="BG336" s="209"/>
      <c r="BH336" s="209"/>
    </row>
    <row r="337" spans="1:60" outlineLevel="1" x14ac:dyDescent="0.25">
      <c r="A337" s="247">
        <v>104</v>
      </c>
      <c r="B337" s="248" t="s">
        <v>417</v>
      </c>
      <c r="C337" s="257" t="s">
        <v>418</v>
      </c>
      <c r="D337" s="249" t="s">
        <v>0</v>
      </c>
      <c r="E337" s="250">
        <v>1117.181</v>
      </c>
      <c r="F337" s="251"/>
      <c r="G337" s="252">
        <f>ROUND(E337*F337,2)</f>
        <v>0</v>
      </c>
      <c r="H337" s="229">
        <v>0</v>
      </c>
      <c r="I337" s="228">
        <f>ROUND(E337*H337,2)</f>
        <v>0</v>
      </c>
      <c r="J337" s="229">
        <v>1.2</v>
      </c>
      <c r="K337" s="228">
        <f>ROUND(E337*J337,2)</f>
        <v>1340.62</v>
      </c>
      <c r="L337" s="228">
        <v>15</v>
      </c>
      <c r="M337" s="228">
        <f>G337*(1+L337/100)</f>
        <v>0</v>
      </c>
      <c r="N337" s="228">
        <v>0</v>
      </c>
      <c r="O337" s="228">
        <f>ROUND(E337*N337,2)</f>
        <v>0</v>
      </c>
      <c r="P337" s="228">
        <v>0</v>
      </c>
      <c r="Q337" s="228">
        <f>ROUND(E337*P337,2)</f>
        <v>0</v>
      </c>
      <c r="R337" s="228"/>
      <c r="S337" s="228" t="s">
        <v>134</v>
      </c>
      <c r="T337" s="228" t="s">
        <v>135</v>
      </c>
      <c r="U337" s="228">
        <v>0</v>
      </c>
      <c r="V337" s="228">
        <f>ROUND(E337*U337,2)</f>
        <v>0</v>
      </c>
      <c r="W337" s="228"/>
      <c r="X337" s="228" t="s">
        <v>245</v>
      </c>
      <c r="Y337" s="209"/>
      <c r="Z337" s="209"/>
      <c r="AA337" s="209"/>
      <c r="AB337" s="209"/>
      <c r="AC337" s="209"/>
      <c r="AD337" s="209"/>
      <c r="AE337" s="209"/>
      <c r="AF337" s="209"/>
      <c r="AG337" s="209" t="s">
        <v>246</v>
      </c>
      <c r="AH337" s="209"/>
      <c r="AI337" s="209"/>
      <c r="AJ337" s="209"/>
      <c r="AK337" s="209"/>
      <c r="AL337" s="209"/>
      <c r="AM337" s="209"/>
      <c r="AN337" s="209"/>
      <c r="AO337" s="209"/>
      <c r="AP337" s="209"/>
      <c r="AQ337" s="209"/>
      <c r="AR337" s="209"/>
      <c r="AS337" s="209"/>
      <c r="AT337" s="209"/>
      <c r="AU337" s="209"/>
      <c r="AV337" s="209"/>
      <c r="AW337" s="209"/>
      <c r="AX337" s="209"/>
      <c r="AY337" s="209"/>
      <c r="AZ337" s="209"/>
      <c r="BA337" s="209"/>
      <c r="BB337" s="209"/>
      <c r="BC337" s="209"/>
      <c r="BD337" s="209"/>
      <c r="BE337" s="209"/>
      <c r="BF337" s="209"/>
      <c r="BG337" s="209"/>
      <c r="BH337" s="209"/>
    </row>
    <row r="338" spans="1:60" x14ac:dyDescent="0.25">
      <c r="A338" s="235" t="s">
        <v>129</v>
      </c>
      <c r="B338" s="236" t="s">
        <v>85</v>
      </c>
      <c r="C338" s="254" t="s">
        <v>86</v>
      </c>
      <c r="D338" s="237"/>
      <c r="E338" s="238"/>
      <c r="F338" s="239"/>
      <c r="G338" s="240">
        <f>SUMIF(AG339:AG351,"&lt;&gt;NOR",G339:G351)</f>
        <v>0</v>
      </c>
      <c r="H338" s="234"/>
      <c r="I338" s="234">
        <f>SUM(I339:I351)</f>
        <v>894.51</v>
      </c>
      <c r="J338" s="234"/>
      <c r="K338" s="234">
        <f>SUM(K339:K351)</f>
        <v>780.78000000000009</v>
      </c>
      <c r="L338" s="234"/>
      <c r="M338" s="234">
        <f>SUM(M339:M351)</f>
        <v>0</v>
      </c>
      <c r="N338" s="234"/>
      <c r="O338" s="234">
        <f>SUM(O339:O351)</f>
        <v>0.01</v>
      </c>
      <c r="P338" s="234"/>
      <c r="Q338" s="234">
        <f>SUM(Q339:Q351)</f>
        <v>0</v>
      </c>
      <c r="R338" s="234"/>
      <c r="S338" s="234"/>
      <c r="T338" s="234"/>
      <c r="U338" s="234"/>
      <c r="V338" s="234">
        <f>SUM(V339:V351)</f>
        <v>1.2000000000000002</v>
      </c>
      <c r="W338" s="234"/>
      <c r="X338" s="234"/>
      <c r="AG338" t="s">
        <v>130</v>
      </c>
    </row>
    <row r="339" spans="1:60" outlineLevel="1" x14ac:dyDescent="0.25">
      <c r="A339" s="241">
        <v>105</v>
      </c>
      <c r="B339" s="242" t="s">
        <v>419</v>
      </c>
      <c r="C339" s="255" t="s">
        <v>420</v>
      </c>
      <c r="D339" s="243" t="s">
        <v>133</v>
      </c>
      <c r="E339" s="244">
        <v>1.06</v>
      </c>
      <c r="F339" s="245"/>
      <c r="G339" s="246">
        <f>ROUND(E339*F339,2)</f>
        <v>0</v>
      </c>
      <c r="H339" s="229">
        <v>0</v>
      </c>
      <c r="I339" s="228">
        <f>ROUND(E339*H339,2)</f>
        <v>0</v>
      </c>
      <c r="J339" s="229">
        <v>7.8</v>
      </c>
      <c r="K339" s="228">
        <f>ROUND(E339*J339,2)</f>
        <v>8.27</v>
      </c>
      <c r="L339" s="228">
        <v>15</v>
      </c>
      <c r="M339" s="228">
        <f>G339*(1+L339/100)</f>
        <v>0</v>
      </c>
      <c r="N339" s="228">
        <v>0</v>
      </c>
      <c r="O339" s="228">
        <f>ROUND(E339*N339,2)</f>
        <v>0</v>
      </c>
      <c r="P339" s="228">
        <v>0</v>
      </c>
      <c r="Q339" s="228">
        <f>ROUND(E339*P339,2)</f>
        <v>0</v>
      </c>
      <c r="R339" s="228"/>
      <c r="S339" s="228" t="s">
        <v>134</v>
      </c>
      <c r="T339" s="228" t="s">
        <v>135</v>
      </c>
      <c r="U339" s="228">
        <v>1.6E-2</v>
      </c>
      <c r="V339" s="228">
        <f>ROUND(E339*U339,2)</f>
        <v>0.02</v>
      </c>
      <c r="W339" s="228"/>
      <c r="X339" s="228" t="s">
        <v>136</v>
      </c>
      <c r="Y339" s="209"/>
      <c r="Z339" s="209"/>
      <c r="AA339" s="209"/>
      <c r="AB339" s="209"/>
      <c r="AC339" s="209"/>
      <c r="AD339" s="209"/>
      <c r="AE339" s="209"/>
      <c r="AF339" s="209"/>
      <c r="AG339" s="209" t="s">
        <v>137</v>
      </c>
      <c r="AH339" s="209"/>
      <c r="AI339" s="209"/>
      <c r="AJ339" s="209"/>
      <c r="AK339" s="209"/>
      <c r="AL339" s="209"/>
      <c r="AM339" s="209"/>
      <c r="AN339" s="209"/>
      <c r="AO339" s="209"/>
      <c r="AP339" s="209"/>
      <c r="AQ339" s="209"/>
      <c r="AR339" s="209"/>
      <c r="AS339" s="209"/>
      <c r="AT339" s="209"/>
      <c r="AU339" s="209"/>
      <c r="AV339" s="209"/>
      <c r="AW339" s="209"/>
      <c r="AX339" s="209"/>
      <c r="AY339" s="209"/>
      <c r="AZ339" s="209"/>
      <c r="BA339" s="209"/>
      <c r="BB339" s="209"/>
      <c r="BC339" s="209"/>
      <c r="BD339" s="209"/>
      <c r="BE339" s="209"/>
      <c r="BF339" s="209"/>
      <c r="BG339" s="209"/>
      <c r="BH339" s="209"/>
    </row>
    <row r="340" spans="1:60" outlineLevel="1" x14ac:dyDescent="0.25">
      <c r="A340" s="226"/>
      <c r="B340" s="227"/>
      <c r="C340" s="256" t="s">
        <v>629</v>
      </c>
      <c r="D340" s="230"/>
      <c r="E340" s="231">
        <v>1.06</v>
      </c>
      <c r="F340" s="228"/>
      <c r="G340" s="228"/>
      <c r="H340" s="228"/>
      <c r="I340" s="228"/>
      <c r="J340" s="228"/>
      <c r="K340" s="228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09"/>
      <c r="Z340" s="209"/>
      <c r="AA340" s="209"/>
      <c r="AB340" s="209"/>
      <c r="AC340" s="209"/>
      <c r="AD340" s="209"/>
      <c r="AE340" s="209"/>
      <c r="AF340" s="209"/>
      <c r="AG340" s="209" t="s">
        <v>139</v>
      </c>
      <c r="AH340" s="209">
        <v>0</v>
      </c>
      <c r="AI340" s="209"/>
      <c r="AJ340" s="209"/>
      <c r="AK340" s="209"/>
      <c r="AL340" s="209"/>
      <c r="AM340" s="209"/>
      <c r="AN340" s="209"/>
      <c r="AO340" s="209"/>
      <c r="AP340" s="209"/>
      <c r="AQ340" s="209"/>
      <c r="AR340" s="209"/>
      <c r="AS340" s="209"/>
      <c r="AT340" s="209"/>
      <c r="AU340" s="209"/>
      <c r="AV340" s="209"/>
      <c r="AW340" s="209"/>
      <c r="AX340" s="209"/>
      <c r="AY340" s="209"/>
      <c r="AZ340" s="209"/>
      <c r="BA340" s="209"/>
      <c r="BB340" s="209"/>
      <c r="BC340" s="209"/>
      <c r="BD340" s="209"/>
      <c r="BE340" s="209"/>
      <c r="BF340" s="209"/>
      <c r="BG340" s="209"/>
      <c r="BH340" s="209"/>
    </row>
    <row r="341" spans="1:60" outlineLevel="1" x14ac:dyDescent="0.25">
      <c r="A341" s="241">
        <v>106</v>
      </c>
      <c r="B341" s="242" t="s">
        <v>421</v>
      </c>
      <c r="C341" s="255" t="s">
        <v>422</v>
      </c>
      <c r="D341" s="243" t="s">
        <v>133</v>
      </c>
      <c r="E341" s="244">
        <v>1.06</v>
      </c>
      <c r="F341" s="245"/>
      <c r="G341" s="246">
        <f>ROUND(E341*F341,2)</f>
        <v>0</v>
      </c>
      <c r="H341" s="229">
        <v>26.94</v>
      </c>
      <c r="I341" s="228">
        <f>ROUND(E341*H341,2)</f>
        <v>28.56</v>
      </c>
      <c r="J341" s="229">
        <v>28.16</v>
      </c>
      <c r="K341" s="228">
        <f>ROUND(E341*J341,2)</f>
        <v>29.85</v>
      </c>
      <c r="L341" s="228">
        <v>15</v>
      </c>
      <c r="M341" s="228">
        <f>G341*(1+L341/100)</f>
        <v>0</v>
      </c>
      <c r="N341" s="228">
        <v>2.1000000000000001E-4</v>
      </c>
      <c r="O341" s="228">
        <f>ROUND(E341*N341,2)</f>
        <v>0</v>
      </c>
      <c r="P341" s="228">
        <v>0</v>
      </c>
      <c r="Q341" s="228">
        <f>ROUND(E341*P341,2)</f>
        <v>0</v>
      </c>
      <c r="R341" s="228"/>
      <c r="S341" s="228" t="s">
        <v>134</v>
      </c>
      <c r="T341" s="228" t="s">
        <v>135</v>
      </c>
      <c r="U341" s="228">
        <v>0.05</v>
      </c>
      <c r="V341" s="228">
        <f>ROUND(E341*U341,2)</f>
        <v>0.05</v>
      </c>
      <c r="W341" s="228"/>
      <c r="X341" s="228" t="s">
        <v>136</v>
      </c>
      <c r="Y341" s="209"/>
      <c r="Z341" s="209"/>
      <c r="AA341" s="209"/>
      <c r="AB341" s="209"/>
      <c r="AC341" s="209"/>
      <c r="AD341" s="209"/>
      <c r="AE341" s="209"/>
      <c r="AF341" s="209"/>
      <c r="AG341" s="209" t="s">
        <v>137</v>
      </c>
      <c r="AH341" s="209"/>
      <c r="AI341" s="209"/>
      <c r="AJ341" s="209"/>
      <c r="AK341" s="209"/>
      <c r="AL341" s="209"/>
      <c r="AM341" s="209"/>
      <c r="AN341" s="209"/>
      <c r="AO341" s="209"/>
      <c r="AP341" s="209"/>
      <c r="AQ341" s="209"/>
      <c r="AR341" s="209"/>
      <c r="AS341" s="209"/>
      <c r="AT341" s="209"/>
      <c r="AU341" s="209"/>
      <c r="AV341" s="209"/>
      <c r="AW341" s="209"/>
      <c r="AX341" s="209"/>
      <c r="AY341" s="209"/>
      <c r="AZ341" s="209"/>
      <c r="BA341" s="209"/>
      <c r="BB341" s="209"/>
      <c r="BC341" s="209"/>
      <c r="BD341" s="209"/>
      <c r="BE341" s="209"/>
      <c r="BF341" s="209"/>
      <c r="BG341" s="209"/>
      <c r="BH341" s="209"/>
    </row>
    <row r="342" spans="1:60" outlineLevel="1" x14ac:dyDescent="0.25">
      <c r="A342" s="226"/>
      <c r="B342" s="227"/>
      <c r="C342" s="256" t="s">
        <v>629</v>
      </c>
      <c r="D342" s="230"/>
      <c r="E342" s="231">
        <v>1.06</v>
      </c>
      <c r="F342" s="228"/>
      <c r="G342" s="228"/>
      <c r="H342" s="228"/>
      <c r="I342" s="228"/>
      <c r="J342" s="228"/>
      <c r="K342" s="228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09"/>
      <c r="Z342" s="209"/>
      <c r="AA342" s="209"/>
      <c r="AB342" s="209"/>
      <c r="AC342" s="209"/>
      <c r="AD342" s="209"/>
      <c r="AE342" s="209"/>
      <c r="AF342" s="209"/>
      <c r="AG342" s="209" t="s">
        <v>139</v>
      </c>
      <c r="AH342" s="209">
        <v>0</v>
      </c>
      <c r="AI342" s="209"/>
      <c r="AJ342" s="209"/>
      <c r="AK342" s="209"/>
      <c r="AL342" s="209"/>
      <c r="AM342" s="209"/>
      <c r="AN342" s="209"/>
      <c r="AO342" s="209"/>
      <c r="AP342" s="209"/>
      <c r="AQ342" s="209"/>
      <c r="AR342" s="209"/>
      <c r="AS342" s="209"/>
      <c r="AT342" s="209"/>
      <c r="AU342" s="209"/>
      <c r="AV342" s="209"/>
      <c r="AW342" s="209"/>
      <c r="AX342" s="209"/>
      <c r="AY342" s="209"/>
      <c r="AZ342" s="209"/>
      <c r="BA342" s="209"/>
      <c r="BB342" s="209"/>
      <c r="BC342" s="209"/>
      <c r="BD342" s="209"/>
      <c r="BE342" s="209"/>
      <c r="BF342" s="209"/>
      <c r="BG342" s="209"/>
      <c r="BH342" s="209"/>
    </row>
    <row r="343" spans="1:60" outlineLevel="1" x14ac:dyDescent="0.25">
      <c r="A343" s="241">
        <v>107</v>
      </c>
      <c r="B343" s="242" t="s">
        <v>423</v>
      </c>
      <c r="C343" s="255" t="s">
        <v>424</v>
      </c>
      <c r="D343" s="243" t="s">
        <v>133</v>
      </c>
      <c r="E343" s="244">
        <v>1.06</v>
      </c>
      <c r="F343" s="245"/>
      <c r="G343" s="246">
        <f>ROUND(E343*F343,2)</f>
        <v>0</v>
      </c>
      <c r="H343" s="229">
        <v>143.43</v>
      </c>
      <c r="I343" s="228">
        <f>ROUND(E343*H343,2)</f>
        <v>152.04</v>
      </c>
      <c r="J343" s="229">
        <v>584.77</v>
      </c>
      <c r="K343" s="228">
        <f>ROUND(E343*J343,2)</f>
        <v>619.86</v>
      </c>
      <c r="L343" s="228">
        <v>15</v>
      </c>
      <c r="M343" s="228">
        <f>G343*(1+L343/100)</f>
        <v>0</v>
      </c>
      <c r="N343" s="228">
        <v>5.1500000000000001E-3</v>
      </c>
      <c r="O343" s="228">
        <f>ROUND(E343*N343,2)</f>
        <v>0.01</v>
      </c>
      <c r="P343" s="228">
        <v>0</v>
      </c>
      <c r="Q343" s="228">
        <f>ROUND(E343*P343,2)</f>
        <v>0</v>
      </c>
      <c r="R343" s="228"/>
      <c r="S343" s="228" t="s">
        <v>134</v>
      </c>
      <c r="T343" s="228" t="s">
        <v>135</v>
      </c>
      <c r="U343" s="228">
        <v>1.04</v>
      </c>
      <c r="V343" s="228">
        <f>ROUND(E343*U343,2)</f>
        <v>1.1000000000000001</v>
      </c>
      <c r="W343" s="228"/>
      <c r="X343" s="228" t="s">
        <v>136</v>
      </c>
      <c r="Y343" s="209"/>
      <c r="Z343" s="209"/>
      <c r="AA343" s="209"/>
      <c r="AB343" s="209"/>
      <c r="AC343" s="209"/>
      <c r="AD343" s="209"/>
      <c r="AE343" s="209"/>
      <c r="AF343" s="209"/>
      <c r="AG343" s="209" t="s">
        <v>137</v>
      </c>
      <c r="AH343" s="209"/>
      <c r="AI343" s="209"/>
      <c r="AJ343" s="209"/>
      <c r="AK343" s="209"/>
      <c r="AL343" s="209"/>
      <c r="AM343" s="209"/>
      <c r="AN343" s="209"/>
      <c r="AO343" s="209"/>
      <c r="AP343" s="209"/>
      <c r="AQ343" s="209"/>
      <c r="AR343" s="209"/>
      <c r="AS343" s="209"/>
      <c r="AT343" s="209"/>
      <c r="AU343" s="209"/>
      <c r="AV343" s="209"/>
      <c r="AW343" s="209"/>
      <c r="AX343" s="209"/>
      <c r="AY343" s="209"/>
      <c r="AZ343" s="209"/>
      <c r="BA343" s="209"/>
      <c r="BB343" s="209"/>
      <c r="BC343" s="209"/>
      <c r="BD343" s="209"/>
      <c r="BE343" s="209"/>
      <c r="BF343" s="209"/>
      <c r="BG343" s="209"/>
      <c r="BH343" s="209"/>
    </row>
    <row r="344" spans="1:60" outlineLevel="1" x14ac:dyDescent="0.25">
      <c r="A344" s="226"/>
      <c r="B344" s="227"/>
      <c r="C344" s="256" t="s">
        <v>629</v>
      </c>
      <c r="D344" s="230"/>
      <c r="E344" s="231">
        <v>1.06</v>
      </c>
      <c r="F344" s="228"/>
      <c r="G344" s="228"/>
      <c r="H344" s="228"/>
      <c r="I344" s="228"/>
      <c r="J344" s="228"/>
      <c r="K344" s="228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09"/>
      <c r="Z344" s="209"/>
      <c r="AA344" s="209"/>
      <c r="AB344" s="209"/>
      <c r="AC344" s="209"/>
      <c r="AD344" s="209"/>
      <c r="AE344" s="209"/>
      <c r="AF344" s="209"/>
      <c r="AG344" s="209" t="s">
        <v>139</v>
      </c>
      <c r="AH344" s="209">
        <v>0</v>
      </c>
      <c r="AI344" s="209"/>
      <c r="AJ344" s="209"/>
      <c r="AK344" s="209"/>
      <c r="AL344" s="209"/>
      <c r="AM344" s="209"/>
      <c r="AN344" s="209"/>
      <c r="AO344" s="209"/>
      <c r="AP344" s="209"/>
      <c r="AQ344" s="209"/>
      <c r="AR344" s="209"/>
      <c r="AS344" s="209"/>
      <c r="AT344" s="209"/>
      <c r="AU344" s="209"/>
      <c r="AV344" s="209"/>
      <c r="AW344" s="209"/>
      <c r="AX344" s="209"/>
      <c r="AY344" s="209"/>
      <c r="AZ344" s="209"/>
      <c r="BA344" s="209"/>
      <c r="BB344" s="209"/>
      <c r="BC344" s="209"/>
      <c r="BD344" s="209"/>
      <c r="BE344" s="209"/>
      <c r="BF344" s="209"/>
      <c r="BG344" s="209"/>
      <c r="BH344" s="209"/>
    </row>
    <row r="345" spans="1:60" outlineLevel="1" x14ac:dyDescent="0.25">
      <c r="A345" s="241">
        <v>108</v>
      </c>
      <c r="B345" s="242" t="s">
        <v>425</v>
      </c>
      <c r="C345" s="255" t="s">
        <v>426</v>
      </c>
      <c r="D345" s="243" t="s">
        <v>133</v>
      </c>
      <c r="E345" s="244">
        <v>1.06</v>
      </c>
      <c r="F345" s="245"/>
      <c r="G345" s="246">
        <f>ROUND(E345*F345,2)</f>
        <v>0</v>
      </c>
      <c r="H345" s="229">
        <v>0</v>
      </c>
      <c r="I345" s="228">
        <f>ROUND(E345*H345,2)</f>
        <v>0</v>
      </c>
      <c r="J345" s="229">
        <v>16.600000000000001</v>
      </c>
      <c r="K345" s="228">
        <f>ROUND(E345*J345,2)</f>
        <v>17.600000000000001</v>
      </c>
      <c r="L345" s="228">
        <v>15</v>
      </c>
      <c r="M345" s="228">
        <f>G345*(1+L345/100)</f>
        <v>0</v>
      </c>
      <c r="N345" s="228">
        <v>0</v>
      </c>
      <c r="O345" s="228">
        <f>ROUND(E345*N345,2)</f>
        <v>0</v>
      </c>
      <c r="P345" s="228">
        <v>0</v>
      </c>
      <c r="Q345" s="228">
        <f>ROUND(E345*P345,2)</f>
        <v>0</v>
      </c>
      <c r="R345" s="228"/>
      <c r="S345" s="228" t="s">
        <v>134</v>
      </c>
      <c r="T345" s="228" t="s">
        <v>135</v>
      </c>
      <c r="U345" s="228">
        <v>0.03</v>
      </c>
      <c r="V345" s="228">
        <f>ROUND(E345*U345,2)</f>
        <v>0.03</v>
      </c>
      <c r="W345" s="228"/>
      <c r="X345" s="228" t="s">
        <v>136</v>
      </c>
      <c r="Y345" s="209"/>
      <c r="Z345" s="209"/>
      <c r="AA345" s="209"/>
      <c r="AB345" s="209"/>
      <c r="AC345" s="209"/>
      <c r="AD345" s="209"/>
      <c r="AE345" s="209"/>
      <c r="AF345" s="209"/>
      <c r="AG345" s="209" t="s">
        <v>137</v>
      </c>
      <c r="AH345" s="209"/>
      <c r="AI345" s="209"/>
      <c r="AJ345" s="209"/>
      <c r="AK345" s="209"/>
      <c r="AL345" s="209"/>
      <c r="AM345" s="209"/>
      <c r="AN345" s="209"/>
      <c r="AO345" s="209"/>
      <c r="AP345" s="209"/>
      <c r="AQ345" s="209"/>
      <c r="AR345" s="209"/>
      <c r="AS345" s="209"/>
      <c r="AT345" s="209"/>
      <c r="AU345" s="209"/>
      <c r="AV345" s="209"/>
      <c r="AW345" s="209"/>
      <c r="AX345" s="209"/>
      <c r="AY345" s="209"/>
      <c r="AZ345" s="209"/>
      <c r="BA345" s="209"/>
      <c r="BB345" s="209"/>
      <c r="BC345" s="209"/>
      <c r="BD345" s="209"/>
      <c r="BE345" s="209"/>
      <c r="BF345" s="209"/>
      <c r="BG345" s="209"/>
      <c r="BH345" s="209"/>
    </row>
    <row r="346" spans="1:60" outlineLevel="1" x14ac:dyDescent="0.25">
      <c r="A346" s="226"/>
      <c r="B346" s="227"/>
      <c r="C346" s="256" t="s">
        <v>629</v>
      </c>
      <c r="D346" s="230"/>
      <c r="E346" s="231">
        <v>1.06</v>
      </c>
      <c r="F346" s="228"/>
      <c r="G346" s="228"/>
      <c r="H346" s="228"/>
      <c r="I346" s="228"/>
      <c r="J346" s="228"/>
      <c r="K346" s="228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09"/>
      <c r="Z346" s="209"/>
      <c r="AA346" s="209"/>
      <c r="AB346" s="209"/>
      <c r="AC346" s="209"/>
      <c r="AD346" s="209"/>
      <c r="AE346" s="209"/>
      <c r="AF346" s="209"/>
      <c r="AG346" s="209" t="s">
        <v>139</v>
      </c>
      <c r="AH346" s="209">
        <v>0</v>
      </c>
      <c r="AI346" s="209"/>
      <c r="AJ346" s="209"/>
      <c r="AK346" s="209"/>
      <c r="AL346" s="209"/>
      <c r="AM346" s="209"/>
      <c r="AN346" s="209"/>
      <c r="AO346" s="209"/>
      <c r="AP346" s="209"/>
      <c r="AQ346" s="209"/>
      <c r="AR346" s="209"/>
      <c r="AS346" s="209"/>
      <c r="AT346" s="209"/>
      <c r="AU346" s="209"/>
      <c r="AV346" s="209"/>
      <c r="AW346" s="209"/>
      <c r="AX346" s="209"/>
      <c r="AY346" s="209"/>
      <c r="AZ346" s="209"/>
      <c r="BA346" s="209"/>
      <c r="BB346" s="209"/>
      <c r="BC346" s="209"/>
      <c r="BD346" s="209"/>
      <c r="BE346" s="209"/>
      <c r="BF346" s="209"/>
      <c r="BG346" s="209"/>
      <c r="BH346" s="209"/>
    </row>
    <row r="347" spans="1:60" outlineLevel="1" x14ac:dyDescent="0.25">
      <c r="A347" s="241">
        <v>109</v>
      </c>
      <c r="B347" s="242" t="s">
        <v>427</v>
      </c>
      <c r="C347" s="255" t="s">
        <v>428</v>
      </c>
      <c r="D347" s="243" t="s">
        <v>133</v>
      </c>
      <c r="E347" s="244">
        <v>1.06</v>
      </c>
      <c r="F347" s="245"/>
      <c r="G347" s="246">
        <f>ROUND(E347*F347,2)</f>
        <v>0</v>
      </c>
      <c r="H347" s="229">
        <v>13.5</v>
      </c>
      <c r="I347" s="228">
        <f>ROUND(E347*H347,2)</f>
        <v>14.31</v>
      </c>
      <c r="J347" s="229">
        <v>0</v>
      </c>
      <c r="K347" s="228">
        <f>ROUND(E347*J347,2)</f>
        <v>0</v>
      </c>
      <c r="L347" s="228">
        <v>15</v>
      </c>
      <c r="M347" s="228">
        <f>G347*(1+L347/100)</f>
        <v>0</v>
      </c>
      <c r="N347" s="228">
        <v>1.1999999999999999E-3</v>
      </c>
      <c r="O347" s="228">
        <f>ROUND(E347*N347,2)</f>
        <v>0</v>
      </c>
      <c r="P347" s="228">
        <v>0</v>
      </c>
      <c r="Q347" s="228">
        <f>ROUND(E347*P347,2)</f>
        <v>0</v>
      </c>
      <c r="R347" s="228"/>
      <c r="S347" s="228" t="s">
        <v>134</v>
      </c>
      <c r="T347" s="228" t="s">
        <v>135</v>
      </c>
      <c r="U347" s="228">
        <v>0</v>
      </c>
      <c r="V347" s="228">
        <f>ROUND(E347*U347,2)</f>
        <v>0</v>
      </c>
      <c r="W347" s="228"/>
      <c r="X347" s="228" t="s">
        <v>136</v>
      </c>
      <c r="Y347" s="209"/>
      <c r="Z347" s="209"/>
      <c r="AA347" s="209"/>
      <c r="AB347" s="209"/>
      <c r="AC347" s="209"/>
      <c r="AD347" s="209"/>
      <c r="AE347" s="209"/>
      <c r="AF347" s="209"/>
      <c r="AG347" s="209" t="s">
        <v>137</v>
      </c>
      <c r="AH347" s="209"/>
      <c r="AI347" s="209"/>
      <c r="AJ347" s="209"/>
      <c r="AK347" s="209"/>
      <c r="AL347" s="209"/>
      <c r="AM347" s="209"/>
      <c r="AN347" s="209"/>
      <c r="AO347" s="209"/>
      <c r="AP347" s="209"/>
      <c r="AQ347" s="209"/>
      <c r="AR347" s="209"/>
      <c r="AS347" s="209"/>
      <c r="AT347" s="209"/>
      <c r="AU347" s="209"/>
      <c r="AV347" s="209"/>
      <c r="AW347" s="209"/>
      <c r="AX347" s="209"/>
      <c r="AY347" s="209"/>
      <c r="AZ347" s="209"/>
      <c r="BA347" s="209"/>
      <c r="BB347" s="209"/>
      <c r="BC347" s="209"/>
      <c r="BD347" s="209"/>
      <c r="BE347" s="209"/>
      <c r="BF347" s="209"/>
      <c r="BG347" s="209"/>
      <c r="BH347" s="209"/>
    </row>
    <row r="348" spans="1:60" outlineLevel="1" x14ac:dyDescent="0.25">
      <c r="A348" s="226"/>
      <c r="B348" s="227"/>
      <c r="C348" s="256" t="s">
        <v>629</v>
      </c>
      <c r="D348" s="230"/>
      <c r="E348" s="231">
        <v>1.06</v>
      </c>
      <c r="F348" s="228"/>
      <c r="G348" s="228"/>
      <c r="H348" s="228"/>
      <c r="I348" s="228"/>
      <c r="J348" s="228"/>
      <c r="K348" s="228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09"/>
      <c r="Z348" s="209"/>
      <c r="AA348" s="209"/>
      <c r="AB348" s="209"/>
      <c r="AC348" s="209"/>
      <c r="AD348" s="209"/>
      <c r="AE348" s="209"/>
      <c r="AF348" s="209"/>
      <c r="AG348" s="209" t="s">
        <v>139</v>
      </c>
      <c r="AH348" s="209">
        <v>0</v>
      </c>
      <c r="AI348" s="209"/>
      <c r="AJ348" s="209"/>
      <c r="AK348" s="209"/>
      <c r="AL348" s="209"/>
      <c r="AM348" s="209"/>
      <c r="AN348" s="209"/>
      <c r="AO348" s="209"/>
      <c r="AP348" s="209"/>
      <c r="AQ348" s="209"/>
      <c r="AR348" s="209"/>
      <c r="AS348" s="209"/>
      <c r="AT348" s="209"/>
      <c r="AU348" s="209"/>
      <c r="AV348" s="209"/>
      <c r="AW348" s="209"/>
      <c r="AX348" s="209"/>
      <c r="AY348" s="209"/>
      <c r="AZ348" s="209"/>
      <c r="BA348" s="209"/>
      <c r="BB348" s="209"/>
      <c r="BC348" s="209"/>
      <c r="BD348" s="209"/>
      <c r="BE348" s="209"/>
      <c r="BF348" s="209"/>
      <c r="BG348" s="209"/>
      <c r="BH348" s="209"/>
    </row>
    <row r="349" spans="1:60" outlineLevel="1" x14ac:dyDescent="0.25">
      <c r="A349" s="241">
        <v>110</v>
      </c>
      <c r="B349" s="242" t="s">
        <v>429</v>
      </c>
      <c r="C349" s="255" t="s">
        <v>430</v>
      </c>
      <c r="D349" s="243" t="s">
        <v>133</v>
      </c>
      <c r="E349" s="244">
        <v>1.1659999999999999</v>
      </c>
      <c r="F349" s="245"/>
      <c r="G349" s="246">
        <f>ROUND(E349*F349,2)</f>
        <v>0</v>
      </c>
      <c r="H349" s="229">
        <v>600</v>
      </c>
      <c r="I349" s="228">
        <f>ROUND(E349*H349,2)</f>
        <v>699.6</v>
      </c>
      <c r="J349" s="229">
        <v>0</v>
      </c>
      <c r="K349" s="228">
        <f>ROUND(E349*J349,2)</f>
        <v>0</v>
      </c>
      <c r="L349" s="228">
        <v>15</v>
      </c>
      <c r="M349" s="228">
        <f>G349*(1+L349/100)</f>
        <v>0</v>
      </c>
      <c r="N349" s="228">
        <v>0</v>
      </c>
      <c r="O349" s="228">
        <f>ROUND(E349*N349,2)</f>
        <v>0</v>
      </c>
      <c r="P349" s="228">
        <v>0</v>
      </c>
      <c r="Q349" s="228">
        <f>ROUND(E349*P349,2)</f>
        <v>0</v>
      </c>
      <c r="R349" s="228"/>
      <c r="S349" s="228" t="s">
        <v>204</v>
      </c>
      <c r="T349" s="228" t="s">
        <v>135</v>
      </c>
      <c r="U349" s="228">
        <v>0</v>
      </c>
      <c r="V349" s="228">
        <f>ROUND(E349*U349,2)</f>
        <v>0</v>
      </c>
      <c r="W349" s="228"/>
      <c r="X349" s="228" t="s">
        <v>347</v>
      </c>
      <c r="Y349" s="209"/>
      <c r="Z349" s="209"/>
      <c r="AA349" s="209"/>
      <c r="AB349" s="209"/>
      <c r="AC349" s="209"/>
      <c r="AD349" s="209"/>
      <c r="AE349" s="209"/>
      <c r="AF349" s="209"/>
      <c r="AG349" s="209" t="s">
        <v>431</v>
      </c>
      <c r="AH349" s="209"/>
      <c r="AI349" s="209"/>
      <c r="AJ349" s="209"/>
      <c r="AK349" s="209"/>
      <c r="AL349" s="209"/>
      <c r="AM349" s="209"/>
      <c r="AN349" s="209"/>
      <c r="AO349" s="209"/>
      <c r="AP349" s="209"/>
      <c r="AQ349" s="209"/>
      <c r="AR349" s="209"/>
      <c r="AS349" s="209"/>
      <c r="AT349" s="209"/>
      <c r="AU349" s="209"/>
      <c r="AV349" s="209"/>
      <c r="AW349" s="209"/>
      <c r="AX349" s="209"/>
      <c r="AY349" s="209"/>
      <c r="AZ349" s="209"/>
      <c r="BA349" s="209"/>
      <c r="BB349" s="209"/>
      <c r="BC349" s="209"/>
      <c r="BD349" s="209"/>
      <c r="BE349" s="209"/>
      <c r="BF349" s="209"/>
      <c r="BG349" s="209"/>
      <c r="BH349" s="209"/>
    </row>
    <row r="350" spans="1:60" outlineLevel="1" x14ac:dyDescent="0.25">
      <c r="A350" s="226"/>
      <c r="B350" s="227"/>
      <c r="C350" s="256" t="s">
        <v>655</v>
      </c>
      <c r="D350" s="230"/>
      <c r="E350" s="231">
        <v>1.1659999999999999</v>
      </c>
      <c r="F350" s="228"/>
      <c r="G350" s="228"/>
      <c r="H350" s="228"/>
      <c r="I350" s="228"/>
      <c r="J350" s="228"/>
      <c r="K350" s="228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09"/>
      <c r="Z350" s="209"/>
      <c r="AA350" s="209"/>
      <c r="AB350" s="209"/>
      <c r="AC350" s="209"/>
      <c r="AD350" s="209"/>
      <c r="AE350" s="209"/>
      <c r="AF350" s="209"/>
      <c r="AG350" s="209" t="s">
        <v>139</v>
      </c>
      <c r="AH350" s="209">
        <v>0</v>
      </c>
      <c r="AI350" s="209"/>
      <c r="AJ350" s="209"/>
      <c r="AK350" s="209"/>
      <c r="AL350" s="209"/>
      <c r="AM350" s="209"/>
      <c r="AN350" s="209"/>
      <c r="AO350" s="209"/>
      <c r="AP350" s="209"/>
      <c r="AQ350" s="209"/>
      <c r="AR350" s="209"/>
      <c r="AS350" s="209"/>
      <c r="AT350" s="209"/>
      <c r="AU350" s="209"/>
      <c r="AV350" s="209"/>
      <c r="AW350" s="209"/>
      <c r="AX350" s="209"/>
      <c r="AY350" s="209"/>
      <c r="AZ350" s="209"/>
      <c r="BA350" s="209"/>
      <c r="BB350" s="209"/>
      <c r="BC350" s="209"/>
      <c r="BD350" s="209"/>
      <c r="BE350" s="209"/>
      <c r="BF350" s="209"/>
      <c r="BG350" s="209"/>
      <c r="BH350" s="209"/>
    </row>
    <row r="351" spans="1:60" outlineLevel="1" x14ac:dyDescent="0.25">
      <c r="A351" s="247">
        <v>111</v>
      </c>
      <c r="B351" s="248" t="s">
        <v>433</v>
      </c>
      <c r="C351" s="257" t="s">
        <v>434</v>
      </c>
      <c r="D351" s="249" t="s">
        <v>0</v>
      </c>
      <c r="E351" s="250">
        <v>15.700799999999999</v>
      </c>
      <c r="F351" s="251"/>
      <c r="G351" s="252">
        <f>ROUND(E351*F351,2)</f>
        <v>0</v>
      </c>
      <c r="H351" s="229">
        <v>0</v>
      </c>
      <c r="I351" s="228">
        <f>ROUND(E351*H351,2)</f>
        <v>0</v>
      </c>
      <c r="J351" s="229">
        <v>6.7</v>
      </c>
      <c r="K351" s="228">
        <f>ROUND(E351*J351,2)</f>
        <v>105.2</v>
      </c>
      <c r="L351" s="228">
        <v>15</v>
      </c>
      <c r="M351" s="228">
        <f>G351*(1+L351/100)</f>
        <v>0</v>
      </c>
      <c r="N351" s="228">
        <v>0</v>
      </c>
      <c r="O351" s="228">
        <f>ROUND(E351*N351,2)</f>
        <v>0</v>
      </c>
      <c r="P351" s="228">
        <v>0</v>
      </c>
      <c r="Q351" s="228">
        <f>ROUND(E351*P351,2)</f>
        <v>0</v>
      </c>
      <c r="R351" s="228"/>
      <c r="S351" s="228" t="s">
        <v>134</v>
      </c>
      <c r="T351" s="228" t="s">
        <v>135</v>
      </c>
      <c r="U351" s="228">
        <v>0</v>
      </c>
      <c r="V351" s="228">
        <f>ROUND(E351*U351,2)</f>
        <v>0</v>
      </c>
      <c r="W351" s="228"/>
      <c r="X351" s="228" t="s">
        <v>245</v>
      </c>
      <c r="Y351" s="209"/>
      <c r="Z351" s="209"/>
      <c r="AA351" s="209"/>
      <c r="AB351" s="209"/>
      <c r="AC351" s="209"/>
      <c r="AD351" s="209"/>
      <c r="AE351" s="209"/>
      <c r="AF351" s="209"/>
      <c r="AG351" s="209" t="s">
        <v>246</v>
      </c>
      <c r="AH351" s="209"/>
      <c r="AI351" s="209"/>
      <c r="AJ351" s="209"/>
      <c r="AK351" s="209"/>
      <c r="AL351" s="209"/>
      <c r="AM351" s="209"/>
      <c r="AN351" s="209"/>
      <c r="AO351" s="209"/>
      <c r="AP351" s="209"/>
      <c r="AQ351" s="209"/>
      <c r="AR351" s="209"/>
      <c r="AS351" s="209"/>
      <c r="AT351" s="209"/>
      <c r="AU351" s="209"/>
      <c r="AV351" s="209"/>
      <c r="AW351" s="209"/>
      <c r="AX351" s="209"/>
      <c r="AY351" s="209"/>
      <c r="AZ351" s="209"/>
      <c r="BA351" s="209"/>
      <c r="BB351" s="209"/>
      <c r="BC351" s="209"/>
      <c r="BD351" s="209"/>
      <c r="BE351" s="209"/>
      <c r="BF351" s="209"/>
      <c r="BG351" s="209"/>
      <c r="BH351" s="209"/>
    </row>
    <row r="352" spans="1:60" x14ac:dyDescent="0.25">
      <c r="A352" s="235" t="s">
        <v>129</v>
      </c>
      <c r="B352" s="236" t="s">
        <v>87</v>
      </c>
      <c r="C352" s="254" t="s">
        <v>88</v>
      </c>
      <c r="D352" s="237"/>
      <c r="E352" s="238"/>
      <c r="F352" s="239"/>
      <c r="G352" s="240">
        <f>SUMIF(AG353:AG384,"&lt;&gt;NOR",G353:G384)</f>
        <v>0</v>
      </c>
      <c r="H352" s="234"/>
      <c r="I352" s="234">
        <f>SUM(I353:I384)</f>
        <v>19716.900000000001</v>
      </c>
      <c r="J352" s="234"/>
      <c r="K352" s="234">
        <f>SUM(K353:K384)</f>
        <v>13610.009999999998</v>
      </c>
      <c r="L352" s="234"/>
      <c r="M352" s="234">
        <f>SUM(M353:M384)</f>
        <v>0</v>
      </c>
      <c r="N352" s="234"/>
      <c r="O352" s="234">
        <f>SUM(O353:O384)</f>
        <v>0.14000000000000001</v>
      </c>
      <c r="P352" s="234"/>
      <c r="Q352" s="234">
        <f>SUM(Q353:Q384)</f>
        <v>0</v>
      </c>
      <c r="R352" s="234"/>
      <c r="S352" s="234"/>
      <c r="T352" s="234"/>
      <c r="U352" s="234"/>
      <c r="V352" s="234">
        <f>SUM(V353:V384)</f>
        <v>24.59</v>
      </c>
      <c r="W352" s="234"/>
      <c r="X352" s="234"/>
      <c r="AG352" t="s">
        <v>130</v>
      </c>
    </row>
    <row r="353" spans="1:60" outlineLevel="1" x14ac:dyDescent="0.25">
      <c r="A353" s="241">
        <v>112</v>
      </c>
      <c r="B353" s="242" t="s">
        <v>435</v>
      </c>
      <c r="C353" s="255" t="s">
        <v>436</v>
      </c>
      <c r="D353" s="243" t="s">
        <v>133</v>
      </c>
      <c r="E353" s="244">
        <v>39.049999999999997</v>
      </c>
      <c r="F353" s="245"/>
      <c r="G353" s="246">
        <f>ROUND(E353*F353,2)</f>
        <v>0</v>
      </c>
      <c r="H353" s="229">
        <v>0</v>
      </c>
      <c r="I353" s="228">
        <f>ROUND(E353*H353,2)</f>
        <v>0</v>
      </c>
      <c r="J353" s="229">
        <v>8.1999999999999993</v>
      </c>
      <c r="K353" s="228">
        <f>ROUND(E353*J353,2)</f>
        <v>320.20999999999998</v>
      </c>
      <c r="L353" s="228">
        <v>15</v>
      </c>
      <c r="M353" s="228">
        <f>G353*(1+L353/100)</f>
        <v>0</v>
      </c>
      <c r="N353" s="228">
        <v>0</v>
      </c>
      <c r="O353" s="228">
        <f>ROUND(E353*N353,2)</f>
        <v>0</v>
      </c>
      <c r="P353" s="228">
        <v>0</v>
      </c>
      <c r="Q353" s="228">
        <f>ROUND(E353*P353,2)</f>
        <v>0</v>
      </c>
      <c r="R353" s="228"/>
      <c r="S353" s="228" t="s">
        <v>134</v>
      </c>
      <c r="T353" s="228" t="s">
        <v>135</v>
      </c>
      <c r="U353" s="228">
        <v>1.6E-2</v>
      </c>
      <c r="V353" s="228">
        <f>ROUND(E353*U353,2)</f>
        <v>0.62</v>
      </c>
      <c r="W353" s="228"/>
      <c r="X353" s="228" t="s">
        <v>136</v>
      </c>
      <c r="Y353" s="209"/>
      <c r="Z353" s="209"/>
      <c r="AA353" s="209"/>
      <c r="AB353" s="209"/>
      <c r="AC353" s="209"/>
      <c r="AD353" s="209"/>
      <c r="AE353" s="209"/>
      <c r="AF353" s="209"/>
      <c r="AG353" s="209" t="s">
        <v>137</v>
      </c>
      <c r="AH353" s="209"/>
      <c r="AI353" s="209"/>
      <c r="AJ353" s="209"/>
      <c r="AK353" s="209"/>
      <c r="AL353" s="209"/>
      <c r="AM353" s="209"/>
      <c r="AN353" s="209"/>
      <c r="AO353" s="209"/>
      <c r="AP353" s="209"/>
      <c r="AQ353" s="209"/>
      <c r="AR353" s="209"/>
      <c r="AS353" s="209"/>
      <c r="AT353" s="209"/>
      <c r="AU353" s="209"/>
      <c r="AV353" s="209"/>
      <c r="AW353" s="209"/>
      <c r="AX353" s="209"/>
      <c r="AY353" s="209"/>
      <c r="AZ353" s="209"/>
      <c r="BA353" s="209"/>
      <c r="BB353" s="209"/>
      <c r="BC353" s="209"/>
      <c r="BD353" s="209"/>
      <c r="BE353" s="209"/>
      <c r="BF353" s="209"/>
      <c r="BG353" s="209"/>
      <c r="BH353" s="209"/>
    </row>
    <row r="354" spans="1:60" outlineLevel="1" x14ac:dyDescent="0.25">
      <c r="A354" s="226"/>
      <c r="B354" s="227"/>
      <c r="C354" s="256" t="s">
        <v>624</v>
      </c>
      <c r="D354" s="230"/>
      <c r="E354" s="231">
        <v>4.33</v>
      </c>
      <c r="F354" s="228"/>
      <c r="G354" s="228"/>
      <c r="H354" s="228"/>
      <c r="I354" s="228"/>
      <c r="J354" s="228"/>
      <c r="K354" s="228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09"/>
      <c r="Z354" s="209"/>
      <c r="AA354" s="209"/>
      <c r="AB354" s="209"/>
      <c r="AC354" s="209"/>
      <c r="AD354" s="209"/>
      <c r="AE354" s="209"/>
      <c r="AF354" s="209"/>
      <c r="AG354" s="209" t="s">
        <v>139</v>
      </c>
      <c r="AH354" s="209">
        <v>0</v>
      </c>
      <c r="AI354" s="209"/>
      <c r="AJ354" s="209"/>
      <c r="AK354" s="209"/>
      <c r="AL354" s="209"/>
      <c r="AM354" s="209"/>
      <c r="AN354" s="209"/>
      <c r="AO354" s="209"/>
      <c r="AP354" s="209"/>
      <c r="AQ354" s="209"/>
      <c r="AR354" s="209"/>
      <c r="AS354" s="209"/>
      <c r="AT354" s="209"/>
      <c r="AU354" s="209"/>
      <c r="AV354" s="209"/>
      <c r="AW354" s="209"/>
      <c r="AX354" s="209"/>
      <c r="AY354" s="209"/>
      <c r="AZ354" s="209"/>
      <c r="BA354" s="209"/>
      <c r="BB354" s="209"/>
      <c r="BC354" s="209"/>
      <c r="BD354" s="209"/>
      <c r="BE354" s="209"/>
      <c r="BF354" s="209"/>
      <c r="BG354" s="209"/>
      <c r="BH354" s="209"/>
    </row>
    <row r="355" spans="1:60" outlineLevel="1" x14ac:dyDescent="0.25">
      <c r="A355" s="226"/>
      <c r="B355" s="227"/>
      <c r="C355" s="256" t="s">
        <v>625</v>
      </c>
      <c r="D355" s="230"/>
      <c r="E355" s="231">
        <v>21.15</v>
      </c>
      <c r="F355" s="228"/>
      <c r="G355" s="228"/>
      <c r="H355" s="228"/>
      <c r="I355" s="228"/>
      <c r="J355" s="228"/>
      <c r="K355" s="228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09"/>
      <c r="Z355" s="209"/>
      <c r="AA355" s="209"/>
      <c r="AB355" s="209"/>
      <c r="AC355" s="209"/>
      <c r="AD355" s="209"/>
      <c r="AE355" s="209"/>
      <c r="AF355" s="209"/>
      <c r="AG355" s="209" t="s">
        <v>139</v>
      </c>
      <c r="AH355" s="209">
        <v>0</v>
      </c>
      <c r="AI355" s="209"/>
      <c r="AJ355" s="209"/>
      <c r="AK355" s="209"/>
      <c r="AL355" s="209"/>
      <c r="AM355" s="209"/>
      <c r="AN355" s="209"/>
      <c r="AO355" s="209"/>
      <c r="AP355" s="209"/>
      <c r="AQ355" s="209"/>
      <c r="AR355" s="209"/>
      <c r="AS355" s="209"/>
      <c r="AT355" s="209"/>
      <c r="AU355" s="209"/>
      <c r="AV355" s="209"/>
      <c r="AW355" s="209"/>
      <c r="AX355" s="209"/>
      <c r="AY355" s="209"/>
      <c r="AZ355" s="209"/>
      <c r="BA355" s="209"/>
      <c r="BB355" s="209"/>
      <c r="BC355" s="209"/>
      <c r="BD355" s="209"/>
      <c r="BE355" s="209"/>
      <c r="BF355" s="209"/>
      <c r="BG355" s="209"/>
      <c r="BH355" s="209"/>
    </row>
    <row r="356" spans="1:60" outlineLevel="1" x14ac:dyDescent="0.25">
      <c r="A356" s="226"/>
      <c r="B356" s="227"/>
      <c r="C356" s="256" t="s">
        <v>627</v>
      </c>
      <c r="D356" s="230"/>
      <c r="E356" s="231">
        <v>11.58</v>
      </c>
      <c r="F356" s="228"/>
      <c r="G356" s="228"/>
      <c r="H356" s="228"/>
      <c r="I356" s="228"/>
      <c r="J356" s="228"/>
      <c r="K356" s="228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09"/>
      <c r="Z356" s="209"/>
      <c r="AA356" s="209"/>
      <c r="AB356" s="209"/>
      <c r="AC356" s="209"/>
      <c r="AD356" s="209"/>
      <c r="AE356" s="209"/>
      <c r="AF356" s="209"/>
      <c r="AG356" s="209" t="s">
        <v>139</v>
      </c>
      <c r="AH356" s="209">
        <v>0</v>
      </c>
      <c r="AI356" s="209"/>
      <c r="AJ356" s="209"/>
      <c r="AK356" s="209"/>
      <c r="AL356" s="209"/>
      <c r="AM356" s="209"/>
      <c r="AN356" s="209"/>
      <c r="AO356" s="209"/>
      <c r="AP356" s="209"/>
      <c r="AQ356" s="209"/>
      <c r="AR356" s="209"/>
      <c r="AS356" s="209"/>
      <c r="AT356" s="209"/>
      <c r="AU356" s="209"/>
      <c r="AV356" s="209"/>
      <c r="AW356" s="209"/>
      <c r="AX356" s="209"/>
      <c r="AY356" s="209"/>
      <c r="AZ356" s="209"/>
      <c r="BA356" s="209"/>
      <c r="BB356" s="209"/>
      <c r="BC356" s="209"/>
      <c r="BD356" s="209"/>
      <c r="BE356" s="209"/>
      <c r="BF356" s="209"/>
      <c r="BG356" s="209"/>
      <c r="BH356" s="209"/>
    </row>
    <row r="357" spans="1:60" outlineLevel="1" x14ac:dyDescent="0.25">
      <c r="A357" s="226"/>
      <c r="B357" s="227"/>
      <c r="C357" s="256" t="s">
        <v>628</v>
      </c>
      <c r="D357" s="230"/>
      <c r="E357" s="231">
        <v>1.99</v>
      </c>
      <c r="F357" s="228"/>
      <c r="G357" s="228"/>
      <c r="H357" s="228"/>
      <c r="I357" s="228"/>
      <c r="J357" s="228"/>
      <c r="K357" s="228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09"/>
      <c r="Z357" s="209"/>
      <c r="AA357" s="209"/>
      <c r="AB357" s="209"/>
      <c r="AC357" s="209"/>
      <c r="AD357" s="209"/>
      <c r="AE357" s="209"/>
      <c r="AF357" s="209"/>
      <c r="AG357" s="209" t="s">
        <v>139</v>
      </c>
      <c r="AH357" s="209">
        <v>0</v>
      </c>
      <c r="AI357" s="209"/>
      <c r="AJ357" s="209"/>
      <c r="AK357" s="209"/>
      <c r="AL357" s="209"/>
      <c r="AM357" s="209"/>
      <c r="AN357" s="209"/>
      <c r="AO357" s="209"/>
      <c r="AP357" s="209"/>
      <c r="AQ357" s="209"/>
      <c r="AR357" s="209"/>
      <c r="AS357" s="209"/>
      <c r="AT357" s="209"/>
      <c r="AU357" s="209"/>
      <c r="AV357" s="209"/>
      <c r="AW357" s="209"/>
      <c r="AX357" s="209"/>
      <c r="AY357" s="209"/>
      <c r="AZ357" s="209"/>
      <c r="BA357" s="209"/>
      <c r="BB357" s="209"/>
      <c r="BC357" s="209"/>
      <c r="BD357" s="209"/>
      <c r="BE357" s="209"/>
      <c r="BF357" s="209"/>
      <c r="BG357" s="209"/>
      <c r="BH357" s="209"/>
    </row>
    <row r="358" spans="1:60" outlineLevel="1" x14ac:dyDescent="0.25">
      <c r="A358" s="241">
        <v>113</v>
      </c>
      <c r="B358" s="242" t="s">
        <v>437</v>
      </c>
      <c r="C358" s="255" t="s">
        <v>438</v>
      </c>
      <c r="D358" s="243" t="s">
        <v>133</v>
      </c>
      <c r="E358" s="244">
        <v>39.049999999999997</v>
      </c>
      <c r="F358" s="245"/>
      <c r="G358" s="246">
        <f>ROUND(E358*F358,2)</f>
        <v>0</v>
      </c>
      <c r="H358" s="229">
        <v>0</v>
      </c>
      <c r="I358" s="228">
        <f>ROUND(E358*H358,2)</f>
        <v>0</v>
      </c>
      <c r="J358" s="229">
        <v>26.7</v>
      </c>
      <c r="K358" s="228">
        <f>ROUND(E358*J358,2)</f>
        <v>1042.6400000000001</v>
      </c>
      <c r="L358" s="228">
        <v>15</v>
      </c>
      <c r="M358" s="228">
        <f>G358*(1+L358/100)</f>
        <v>0</v>
      </c>
      <c r="N358" s="228">
        <v>0</v>
      </c>
      <c r="O358" s="228">
        <f>ROUND(E358*N358,2)</f>
        <v>0</v>
      </c>
      <c r="P358" s="228">
        <v>0</v>
      </c>
      <c r="Q358" s="228">
        <f>ROUND(E358*P358,2)</f>
        <v>0</v>
      </c>
      <c r="R358" s="228"/>
      <c r="S358" s="228" t="s">
        <v>134</v>
      </c>
      <c r="T358" s="228" t="s">
        <v>135</v>
      </c>
      <c r="U358" s="228">
        <v>4.5999999999999999E-2</v>
      </c>
      <c r="V358" s="228">
        <f>ROUND(E358*U358,2)</f>
        <v>1.8</v>
      </c>
      <c r="W358" s="228"/>
      <c r="X358" s="228" t="s">
        <v>136</v>
      </c>
      <c r="Y358" s="209"/>
      <c r="Z358" s="209"/>
      <c r="AA358" s="209"/>
      <c r="AB358" s="209"/>
      <c r="AC358" s="209"/>
      <c r="AD358" s="209"/>
      <c r="AE358" s="209"/>
      <c r="AF358" s="209"/>
      <c r="AG358" s="209" t="s">
        <v>137</v>
      </c>
      <c r="AH358" s="209"/>
      <c r="AI358" s="209"/>
      <c r="AJ358" s="209"/>
      <c r="AK358" s="209"/>
      <c r="AL358" s="209"/>
      <c r="AM358" s="209"/>
      <c r="AN358" s="209"/>
      <c r="AO358" s="209"/>
      <c r="AP358" s="209"/>
      <c r="AQ358" s="209"/>
      <c r="AR358" s="209"/>
      <c r="AS358" s="209"/>
      <c r="AT358" s="209"/>
      <c r="AU358" s="209"/>
      <c r="AV358" s="209"/>
      <c r="AW358" s="209"/>
      <c r="AX358" s="209"/>
      <c r="AY358" s="209"/>
      <c r="AZ358" s="209"/>
      <c r="BA358" s="209"/>
      <c r="BB358" s="209"/>
      <c r="BC358" s="209"/>
      <c r="BD358" s="209"/>
      <c r="BE358" s="209"/>
      <c r="BF358" s="209"/>
      <c r="BG358" s="209"/>
      <c r="BH358" s="209"/>
    </row>
    <row r="359" spans="1:60" outlineLevel="1" x14ac:dyDescent="0.25">
      <c r="A359" s="226"/>
      <c r="B359" s="227"/>
      <c r="C359" s="256" t="s">
        <v>624</v>
      </c>
      <c r="D359" s="230"/>
      <c r="E359" s="231">
        <v>4.33</v>
      </c>
      <c r="F359" s="228"/>
      <c r="G359" s="228"/>
      <c r="H359" s="228"/>
      <c r="I359" s="228"/>
      <c r="J359" s="228"/>
      <c r="K359" s="228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09"/>
      <c r="Z359" s="209"/>
      <c r="AA359" s="209"/>
      <c r="AB359" s="209"/>
      <c r="AC359" s="209"/>
      <c r="AD359" s="209"/>
      <c r="AE359" s="209"/>
      <c r="AF359" s="209"/>
      <c r="AG359" s="209" t="s">
        <v>139</v>
      </c>
      <c r="AH359" s="209">
        <v>0</v>
      </c>
      <c r="AI359" s="209"/>
      <c r="AJ359" s="209"/>
      <c r="AK359" s="209"/>
      <c r="AL359" s="209"/>
      <c r="AM359" s="209"/>
      <c r="AN359" s="209"/>
      <c r="AO359" s="209"/>
      <c r="AP359" s="209"/>
      <c r="AQ359" s="209"/>
      <c r="AR359" s="209"/>
      <c r="AS359" s="209"/>
      <c r="AT359" s="209"/>
      <c r="AU359" s="209"/>
      <c r="AV359" s="209"/>
      <c r="AW359" s="209"/>
      <c r="AX359" s="209"/>
      <c r="AY359" s="209"/>
      <c r="AZ359" s="209"/>
      <c r="BA359" s="209"/>
      <c r="BB359" s="209"/>
      <c r="BC359" s="209"/>
      <c r="BD359" s="209"/>
      <c r="BE359" s="209"/>
      <c r="BF359" s="209"/>
      <c r="BG359" s="209"/>
      <c r="BH359" s="209"/>
    </row>
    <row r="360" spans="1:60" outlineLevel="1" x14ac:dyDescent="0.25">
      <c r="A360" s="226"/>
      <c r="B360" s="227"/>
      <c r="C360" s="256" t="s">
        <v>625</v>
      </c>
      <c r="D360" s="230"/>
      <c r="E360" s="231">
        <v>21.15</v>
      </c>
      <c r="F360" s="228"/>
      <c r="G360" s="228"/>
      <c r="H360" s="228"/>
      <c r="I360" s="228"/>
      <c r="J360" s="228"/>
      <c r="K360" s="228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09"/>
      <c r="Z360" s="209"/>
      <c r="AA360" s="209"/>
      <c r="AB360" s="209"/>
      <c r="AC360" s="209"/>
      <c r="AD360" s="209"/>
      <c r="AE360" s="209"/>
      <c r="AF360" s="209"/>
      <c r="AG360" s="209" t="s">
        <v>139</v>
      </c>
      <c r="AH360" s="209">
        <v>0</v>
      </c>
      <c r="AI360" s="209"/>
      <c r="AJ360" s="209"/>
      <c r="AK360" s="209"/>
      <c r="AL360" s="209"/>
      <c r="AM360" s="209"/>
      <c r="AN360" s="209"/>
      <c r="AO360" s="209"/>
      <c r="AP360" s="209"/>
      <c r="AQ360" s="209"/>
      <c r="AR360" s="209"/>
      <c r="AS360" s="209"/>
      <c r="AT360" s="209"/>
      <c r="AU360" s="209"/>
      <c r="AV360" s="209"/>
      <c r="AW360" s="209"/>
      <c r="AX360" s="209"/>
      <c r="AY360" s="209"/>
      <c r="AZ360" s="209"/>
      <c r="BA360" s="209"/>
      <c r="BB360" s="209"/>
      <c r="BC360" s="209"/>
      <c r="BD360" s="209"/>
      <c r="BE360" s="209"/>
      <c r="BF360" s="209"/>
      <c r="BG360" s="209"/>
      <c r="BH360" s="209"/>
    </row>
    <row r="361" spans="1:60" outlineLevel="1" x14ac:dyDescent="0.25">
      <c r="A361" s="226"/>
      <c r="B361" s="227"/>
      <c r="C361" s="256" t="s">
        <v>627</v>
      </c>
      <c r="D361" s="230"/>
      <c r="E361" s="231">
        <v>11.58</v>
      </c>
      <c r="F361" s="228"/>
      <c r="G361" s="228"/>
      <c r="H361" s="228"/>
      <c r="I361" s="228"/>
      <c r="J361" s="228"/>
      <c r="K361" s="228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09"/>
      <c r="Z361" s="209"/>
      <c r="AA361" s="209"/>
      <c r="AB361" s="209"/>
      <c r="AC361" s="209"/>
      <c r="AD361" s="209"/>
      <c r="AE361" s="209"/>
      <c r="AF361" s="209"/>
      <c r="AG361" s="209" t="s">
        <v>139</v>
      </c>
      <c r="AH361" s="209">
        <v>0</v>
      </c>
      <c r="AI361" s="209"/>
      <c r="AJ361" s="209"/>
      <c r="AK361" s="209"/>
      <c r="AL361" s="209"/>
      <c r="AM361" s="209"/>
      <c r="AN361" s="209"/>
      <c r="AO361" s="209"/>
      <c r="AP361" s="209"/>
      <c r="AQ361" s="209"/>
      <c r="AR361" s="209"/>
      <c r="AS361" s="209"/>
      <c r="AT361" s="209"/>
      <c r="AU361" s="209"/>
      <c r="AV361" s="209"/>
      <c r="AW361" s="209"/>
      <c r="AX361" s="209"/>
      <c r="AY361" s="209"/>
      <c r="AZ361" s="209"/>
      <c r="BA361" s="209"/>
      <c r="BB361" s="209"/>
      <c r="BC361" s="209"/>
      <c r="BD361" s="209"/>
      <c r="BE361" s="209"/>
      <c r="BF361" s="209"/>
      <c r="BG361" s="209"/>
      <c r="BH361" s="209"/>
    </row>
    <row r="362" spans="1:60" outlineLevel="1" x14ac:dyDescent="0.25">
      <c r="A362" s="226"/>
      <c r="B362" s="227"/>
      <c r="C362" s="256" t="s">
        <v>628</v>
      </c>
      <c r="D362" s="230"/>
      <c r="E362" s="231">
        <v>1.99</v>
      </c>
      <c r="F362" s="228"/>
      <c r="G362" s="228"/>
      <c r="H362" s="228"/>
      <c r="I362" s="228"/>
      <c r="J362" s="228"/>
      <c r="K362" s="228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09"/>
      <c r="Z362" s="209"/>
      <c r="AA362" s="209"/>
      <c r="AB362" s="209"/>
      <c r="AC362" s="209"/>
      <c r="AD362" s="209"/>
      <c r="AE362" s="209"/>
      <c r="AF362" s="209"/>
      <c r="AG362" s="209" t="s">
        <v>139</v>
      </c>
      <c r="AH362" s="209">
        <v>0</v>
      </c>
      <c r="AI362" s="209"/>
      <c r="AJ362" s="209"/>
      <c r="AK362" s="209"/>
      <c r="AL362" s="209"/>
      <c r="AM362" s="209"/>
      <c r="AN362" s="209"/>
      <c r="AO362" s="209"/>
      <c r="AP362" s="209"/>
      <c r="AQ362" s="209"/>
      <c r="AR362" s="209"/>
      <c r="AS362" s="209"/>
      <c r="AT362" s="209"/>
      <c r="AU362" s="209"/>
      <c r="AV362" s="209"/>
      <c r="AW362" s="209"/>
      <c r="AX362" s="209"/>
      <c r="AY362" s="209"/>
      <c r="AZ362" s="209"/>
      <c r="BA362" s="209"/>
      <c r="BB362" s="209"/>
      <c r="BC362" s="209"/>
      <c r="BD362" s="209"/>
      <c r="BE362" s="209"/>
      <c r="BF362" s="209"/>
      <c r="BG362" s="209"/>
      <c r="BH362" s="209"/>
    </row>
    <row r="363" spans="1:60" ht="20.399999999999999" outlineLevel="1" x14ac:dyDescent="0.25">
      <c r="A363" s="241">
        <v>114</v>
      </c>
      <c r="B363" s="242" t="s">
        <v>439</v>
      </c>
      <c r="C363" s="255" t="s">
        <v>440</v>
      </c>
      <c r="D363" s="243" t="s">
        <v>212</v>
      </c>
      <c r="E363" s="244">
        <v>40.72</v>
      </c>
      <c r="F363" s="245"/>
      <c r="G363" s="246">
        <f>ROUND(E363*F363,2)</f>
        <v>0</v>
      </c>
      <c r="H363" s="229">
        <v>34.950000000000003</v>
      </c>
      <c r="I363" s="228">
        <f>ROUND(E363*H363,2)</f>
        <v>1423.16</v>
      </c>
      <c r="J363" s="229">
        <v>84.05</v>
      </c>
      <c r="K363" s="228">
        <f>ROUND(E363*J363,2)</f>
        <v>3422.52</v>
      </c>
      <c r="L363" s="228">
        <v>15</v>
      </c>
      <c r="M363" s="228">
        <f>G363*(1+L363/100)</f>
        <v>0</v>
      </c>
      <c r="N363" s="228">
        <v>8.0000000000000007E-5</v>
      </c>
      <c r="O363" s="228">
        <f>ROUND(E363*N363,2)</f>
        <v>0</v>
      </c>
      <c r="P363" s="228">
        <v>0</v>
      </c>
      <c r="Q363" s="228">
        <f>ROUND(E363*P363,2)</f>
        <v>0</v>
      </c>
      <c r="R363" s="228"/>
      <c r="S363" s="228" t="s">
        <v>134</v>
      </c>
      <c r="T363" s="228" t="s">
        <v>135</v>
      </c>
      <c r="U363" s="228">
        <v>0.13719999999999999</v>
      </c>
      <c r="V363" s="228">
        <f>ROUND(E363*U363,2)</f>
        <v>5.59</v>
      </c>
      <c r="W363" s="228"/>
      <c r="X363" s="228" t="s">
        <v>136</v>
      </c>
      <c r="Y363" s="209"/>
      <c r="Z363" s="209"/>
      <c r="AA363" s="209"/>
      <c r="AB363" s="209"/>
      <c r="AC363" s="209"/>
      <c r="AD363" s="209"/>
      <c r="AE363" s="209"/>
      <c r="AF363" s="209"/>
      <c r="AG363" s="209" t="s">
        <v>137</v>
      </c>
      <c r="AH363" s="209"/>
      <c r="AI363" s="209"/>
      <c r="AJ363" s="209"/>
      <c r="AK363" s="209"/>
      <c r="AL363" s="209"/>
      <c r="AM363" s="209"/>
      <c r="AN363" s="209"/>
      <c r="AO363" s="209"/>
      <c r="AP363" s="209"/>
      <c r="AQ363" s="209"/>
      <c r="AR363" s="209"/>
      <c r="AS363" s="209"/>
      <c r="AT363" s="209"/>
      <c r="AU363" s="209"/>
      <c r="AV363" s="209"/>
      <c r="AW363" s="209"/>
      <c r="AX363" s="209"/>
      <c r="AY363" s="209"/>
      <c r="AZ363" s="209"/>
      <c r="BA363" s="209"/>
      <c r="BB363" s="209"/>
      <c r="BC363" s="209"/>
      <c r="BD363" s="209"/>
      <c r="BE363" s="209"/>
      <c r="BF363" s="209"/>
      <c r="BG363" s="209"/>
      <c r="BH363" s="209"/>
    </row>
    <row r="364" spans="1:60" outlineLevel="1" x14ac:dyDescent="0.25">
      <c r="A364" s="226"/>
      <c r="B364" s="227"/>
      <c r="C364" s="256" t="s">
        <v>656</v>
      </c>
      <c r="D364" s="230"/>
      <c r="E364" s="231">
        <v>5.16</v>
      </c>
      <c r="F364" s="228"/>
      <c r="G364" s="228"/>
      <c r="H364" s="228"/>
      <c r="I364" s="228"/>
      <c r="J364" s="228"/>
      <c r="K364" s="228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09"/>
      <c r="Z364" s="209"/>
      <c r="AA364" s="209"/>
      <c r="AB364" s="209"/>
      <c r="AC364" s="209"/>
      <c r="AD364" s="209"/>
      <c r="AE364" s="209"/>
      <c r="AF364" s="209"/>
      <c r="AG364" s="209" t="s">
        <v>139</v>
      </c>
      <c r="AH364" s="209">
        <v>0</v>
      </c>
      <c r="AI364" s="209"/>
      <c r="AJ364" s="209"/>
      <c r="AK364" s="209"/>
      <c r="AL364" s="209"/>
      <c r="AM364" s="209"/>
      <c r="AN364" s="209"/>
      <c r="AO364" s="209"/>
      <c r="AP364" s="209"/>
      <c r="AQ364" s="209"/>
      <c r="AR364" s="209"/>
      <c r="AS364" s="209"/>
      <c r="AT364" s="209"/>
      <c r="AU364" s="209"/>
      <c r="AV364" s="209"/>
      <c r="AW364" s="209"/>
      <c r="AX364" s="209"/>
      <c r="AY364" s="209"/>
      <c r="AZ364" s="209"/>
      <c r="BA364" s="209"/>
      <c r="BB364" s="209"/>
      <c r="BC364" s="209"/>
      <c r="BD364" s="209"/>
      <c r="BE364" s="209"/>
      <c r="BF364" s="209"/>
      <c r="BG364" s="209"/>
      <c r="BH364" s="209"/>
    </row>
    <row r="365" spans="1:60" outlineLevel="1" x14ac:dyDescent="0.25">
      <c r="A365" s="226"/>
      <c r="B365" s="227"/>
      <c r="C365" s="256" t="s">
        <v>657</v>
      </c>
      <c r="D365" s="230"/>
      <c r="E365" s="231">
        <v>17.66</v>
      </c>
      <c r="F365" s="228"/>
      <c r="G365" s="228"/>
      <c r="H365" s="228"/>
      <c r="I365" s="228"/>
      <c r="J365" s="228"/>
      <c r="K365" s="228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09"/>
      <c r="Z365" s="209"/>
      <c r="AA365" s="209"/>
      <c r="AB365" s="209"/>
      <c r="AC365" s="209"/>
      <c r="AD365" s="209"/>
      <c r="AE365" s="209"/>
      <c r="AF365" s="209"/>
      <c r="AG365" s="209" t="s">
        <v>139</v>
      </c>
      <c r="AH365" s="209">
        <v>0</v>
      </c>
      <c r="AI365" s="209"/>
      <c r="AJ365" s="209"/>
      <c r="AK365" s="209"/>
      <c r="AL365" s="209"/>
      <c r="AM365" s="209"/>
      <c r="AN365" s="209"/>
      <c r="AO365" s="209"/>
      <c r="AP365" s="209"/>
      <c r="AQ365" s="209"/>
      <c r="AR365" s="209"/>
      <c r="AS365" s="209"/>
      <c r="AT365" s="209"/>
      <c r="AU365" s="209"/>
      <c r="AV365" s="209"/>
      <c r="AW365" s="209"/>
      <c r="AX365" s="209"/>
      <c r="AY365" s="209"/>
      <c r="AZ365" s="209"/>
      <c r="BA365" s="209"/>
      <c r="BB365" s="209"/>
      <c r="BC365" s="209"/>
      <c r="BD365" s="209"/>
      <c r="BE365" s="209"/>
      <c r="BF365" s="209"/>
      <c r="BG365" s="209"/>
      <c r="BH365" s="209"/>
    </row>
    <row r="366" spans="1:60" outlineLevel="1" x14ac:dyDescent="0.25">
      <c r="A366" s="226"/>
      <c r="B366" s="227"/>
      <c r="C366" s="256" t="s">
        <v>658</v>
      </c>
      <c r="D366" s="230"/>
      <c r="E366" s="231">
        <v>12.68</v>
      </c>
      <c r="F366" s="228"/>
      <c r="G366" s="228"/>
      <c r="H366" s="228"/>
      <c r="I366" s="228"/>
      <c r="J366" s="228"/>
      <c r="K366" s="228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09"/>
      <c r="Z366" s="209"/>
      <c r="AA366" s="209"/>
      <c r="AB366" s="209"/>
      <c r="AC366" s="209"/>
      <c r="AD366" s="209"/>
      <c r="AE366" s="209"/>
      <c r="AF366" s="209"/>
      <c r="AG366" s="209" t="s">
        <v>139</v>
      </c>
      <c r="AH366" s="209">
        <v>0</v>
      </c>
      <c r="AI366" s="209"/>
      <c r="AJ366" s="209"/>
      <c r="AK366" s="209"/>
      <c r="AL366" s="209"/>
      <c r="AM366" s="209"/>
      <c r="AN366" s="209"/>
      <c r="AO366" s="209"/>
      <c r="AP366" s="209"/>
      <c r="AQ366" s="209"/>
      <c r="AR366" s="209"/>
      <c r="AS366" s="209"/>
      <c r="AT366" s="209"/>
      <c r="AU366" s="209"/>
      <c r="AV366" s="209"/>
      <c r="AW366" s="209"/>
      <c r="AX366" s="209"/>
      <c r="AY366" s="209"/>
      <c r="AZ366" s="209"/>
      <c r="BA366" s="209"/>
      <c r="BB366" s="209"/>
      <c r="BC366" s="209"/>
      <c r="BD366" s="209"/>
      <c r="BE366" s="209"/>
      <c r="BF366" s="209"/>
      <c r="BG366" s="209"/>
      <c r="BH366" s="209"/>
    </row>
    <row r="367" spans="1:60" outlineLevel="1" x14ac:dyDescent="0.25">
      <c r="A367" s="226"/>
      <c r="B367" s="227"/>
      <c r="C367" s="256" t="s">
        <v>659</v>
      </c>
      <c r="D367" s="230"/>
      <c r="E367" s="231">
        <v>5.22</v>
      </c>
      <c r="F367" s="228"/>
      <c r="G367" s="228"/>
      <c r="H367" s="228"/>
      <c r="I367" s="228"/>
      <c r="J367" s="228"/>
      <c r="K367" s="228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09"/>
      <c r="Z367" s="209"/>
      <c r="AA367" s="209"/>
      <c r="AB367" s="209"/>
      <c r="AC367" s="209"/>
      <c r="AD367" s="209"/>
      <c r="AE367" s="209"/>
      <c r="AF367" s="209"/>
      <c r="AG367" s="209" t="s">
        <v>139</v>
      </c>
      <c r="AH367" s="209">
        <v>0</v>
      </c>
      <c r="AI367" s="209"/>
      <c r="AJ367" s="209"/>
      <c r="AK367" s="209"/>
      <c r="AL367" s="209"/>
      <c r="AM367" s="209"/>
      <c r="AN367" s="209"/>
      <c r="AO367" s="209"/>
      <c r="AP367" s="209"/>
      <c r="AQ367" s="209"/>
      <c r="AR367" s="209"/>
      <c r="AS367" s="209"/>
      <c r="AT367" s="209"/>
      <c r="AU367" s="209"/>
      <c r="AV367" s="209"/>
      <c r="AW367" s="209"/>
      <c r="AX367" s="209"/>
      <c r="AY367" s="209"/>
      <c r="AZ367" s="209"/>
      <c r="BA367" s="209"/>
      <c r="BB367" s="209"/>
      <c r="BC367" s="209"/>
      <c r="BD367" s="209"/>
      <c r="BE367" s="209"/>
      <c r="BF367" s="209"/>
      <c r="BG367" s="209"/>
      <c r="BH367" s="209"/>
    </row>
    <row r="368" spans="1:60" ht="20.399999999999999" outlineLevel="1" x14ac:dyDescent="0.25">
      <c r="A368" s="241">
        <v>115</v>
      </c>
      <c r="B368" s="242" t="s">
        <v>446</v>
      </c>
      <c r="C368" s="255" t="s">
        <v>447</v>
      </c>
      <c r="D368" s="243" t="s">
        <v>212</v>
      </c>
      <c r="E368" s="244">
        <v>19.524999999999999</v>
      </c>
      <c r="F368" s="245"/>
      <c r="G368" s="246">
        <f>ROUND(E368*F368,2)</f>
        <v>0</v>
      </c>
      <c r="H368" s="229">
        <v>11.46</v>
      </c>
      <c r="I368" s="228">
        <f>ROUND(E368*H368,2)</f>
        <v>223.76</v>
      </c>
      <c r="J368" s="229">
        <v>46.64</v>
      </c>
      <c r="K368" s="228">
        <f>ROUND(E368*J368,2)</f>
        <v>910.65</v>
      </c>
      <c r="L368" s="228">
        <v>15</v>
      </c>
      <c r="M368" s="228">
        <f>G368*(1+L368/100)</f>
        <v>0</v>
      </c>
      <c r="N368" s="228">
        <v>4.0000000000000003E-5</v>
      </c>
      <c r="O368" s="228">
        <f>ROUND(E368*N368,2)</f>
        <v>0</v>
      </c>
      <c r="P368" s="228">
        <v>0</v>
      </c>
      <c r="Q368" s="228">
        <f>ROUND(E368*P368,2)</f>
        <v>0</v>
      </c>
      <c r="R368" s="228"/>
      <c r="S368" s="228" t="s">
        <v>134</v>
      </c>
      <c r="T368" s="228" t="s">
        <v>135</v>
      </c>
      <c r="U368" s="228">
        <v>7.8200000000000006E-2</v>
      </c>
      <c r="V368" s="228">
        <f>ROUND(E368*U368,2)</f>
        <v>1.53</v>
      </c>
      <c r="W368" s="228"/>
      <c r="X368" s="228" t="s">
        <v>136</v>
      </c>
      <c r="Y368" s="209"/>
      <c r="Z368" s="209"/>
      <c r="AA368" s="209"/>
      <c r="AB368" s="209"/>
      <c r="AC368" s="209"/>
      <c r="AD368" s="209"/>
      <c r="AE368" s="209"/>
      <c r="AF368" s="209"/>
      <c r="AG368" s="209" t="s">
        <v>137</v>
      </c>
      <c r="AH368" s="209"/>
      <c r="AI368" s="209"/>
      <c r="AJ368" s="209"/>
      <c r="AK368" s="209"/>
      <c r="AL368" s="209"/>
      <c r="AM368" s="209"/>
      <c r="AN368" s="209"/>
      <c r="AO368" s="209"/>
      <c r="AP368" s="209"/>
      <c r="AQ368" s="209"/>
      <c r="AR368" s="209"/>
      <c r="AS368" s="209"/>
      <c r="AT368" s="209"/>
      <c r="AU368" s="209"/>
      <c r="AV368" s="209"/>
      <c r="AW368" s="209"/>
      <c r="AX368" s="209"/>
      <c r="AY368" s="209"/>
      <c r="AZ368" s="209"/>
      <c r="BA368" s="209"/>
      <c r="BB368" s="209"/>
      <c r="BC368" s="209"/>
      <c r="BD368" s="209"/>
      <c r="BE368" s="209"/>
      <c r="BF368" s="209"/>
      <c r="BG368" s="209"/>
      <c r="BH368" s="209"/>
    </row>
    <row r="369" spans="1:60" outlineLevel="1" x14ac:dyDescent="0.25">
      <c r="A369" s="226"/>
      <c r="B369" s="227"/>
      <c r="C369" s="258" t="s">
        <v>183</v>
      </c>
      <c r="D369" s="232"/>
      <c r="E369" s="233"/>
      <c r="F369" s="228"/>
      <c r="G369" s="228"/>
      <c r="H369" s="228"/>
      <c r="I369" s="228"/>
      <c r="J369" s="228"/>
      <c r="K369" s="228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09"/>
      <c r="Z369" s="209"/>
      <c r="AA369" s="209"/>
      <c r="AB369" s="209"/>
      <c r="AC369" s="209"/>
      <c r="AD369" s="209"/>
      <c r="AE369" s="209"/>
      <c r="AF369" s="209"/>
      <c r="AG369" s="209" t="s">
        <v>139</v>
      </c>
      <c r="AH369" s="209"/>
      <c r="AI369" s="209"/>
      <c r="AJ369" s="209"/>
      <c r="AK369" s="209"/>
      <c r="AL369" s="209"/>
      <c r="AM369" s="209"/>
      <c r="AN369" s="209"/>
      <c r="AO369" s="209"/>
      <c r="AP369" s="209"/>
      <c r="AQ369" s="209"/>
      <c r="AR369" s="209"/>
      <c r="AS369" s="209"/>
      <c r="AT369" s="209"/>
      <c r="AU369" s="209"/>
      <c r="AV369" s="209"/>
      <c r="AW369" s="209"/>
      <c r="AX369" s="209"/>
      <c r="AY369" s="209"/>
      <c r="AZ369" s="209"/>
      <c r="BA369" s="209"/>
      <c r="BB369" s="209"/>
      <c r="BC369" s="209"/>
      <c r="BD369" s="209"/>
      <c r="BE369" s="209"/>
      <c r="BF369" s="209"/>
      <c r="BG369" s="209"/>
      <c r="BH369" s="209"/>
    </row>
    <row r="370" spans="1:60" outlineLevel="1" x14ac:dyDescent="0.25">
      <c r="A370" s="226"/>
      <c r="B370" s="227"/>
      <c r="C370" s="259" t="s">
        <v>632</v>
      </c>
      <c r="D370" s="232"/>
      <c r="E370" s="233">
        <v>4.33</v>
      </c>
      <c r="F370" s="228"/>
      <c r="G370" s="228"/>
      <c r="H370" s="228"/>
      <c r="I370" s="228"/>
      <c r="J370" s="228"/>
      <c r="K370" s="228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09"/>
      <c r="Z370" s="209"/>
      <c r="AA370" s="209"/>
      <c r="AB370" s="209"/>
      <c r="AC370" s="209"/>
      <c r="AD370" s="209"/>
      <c r="AE370" s="209"/>
      <c r="AF370" s="209"/>
      <c r="AG370" s="209" t="s">
        <v>139</v>
      </c>
      <c r="AH370" s="209">
        <v>2</v>
      </c>
      <c r="AI370" s="209"/>
      <c r="AJ370" s="209"/>
      <c r="AK370" s="209"/>
      <c r="AL370" s="209"/>
      <c r="AM370" s="209"/>
      <c r="AN370" s="209"/>
      <c r="AO370" s="209"/>
      <c r="AP370" s="209"/>
      <c r="AQ370" s="209"/>
      <c r="AR370" s="209"/>
      <c r="AS370" s="209"/>
      <c r="AT370" s="209"/>
      <c r="AU370" s="209"/>
      <c r="AV370" s="209"/>
      <c r="AW370" s="209"/>
      <c r="AX370" s="209"/>
      <c r="AY370" s="209"/>
      <c r="AZ370" s="209"/>
      <c r="BA370" s="209"/>
      <c r="BB370" s="209"/>
      <c r="BC370" s="209"/>
      <c r="BD370" s="209"/>
      <c r="BE370" s="209"/>
      <c r="BF370" s="209"/>
      <c r="BG370" s="209"/>
      <c r="BH370" s="209"/>
    </row>
    <row r="371" spans="1:60" outlineLevel="1" x14ac:dyDescent="0.25">
      <c r="A371" s="226"/>
      <c r="B371" s="227"/>
      <c r="C371" s="259" t="s">
        <v>633</v>
      </c>
      <c r="D371" s="232"/>
      <c r="E371" s="233">
        <v>21.15</v>
      </c>
      <c r="F371" s="228"/>
      <c r="G371" s="228"/>
      <c r="H371" s="228"/>
      <c r="I371" s="228"/>
      <c r="J371" s="228"/>
      <c r="K371" s="228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09"/>
      <c r="Z371" s="209"/>
      <c r="AA371" s="209"/>
      <c r="AB371" s="209"/>
      <c r="AC371" s="209"/>
      <c r="AD371" s="209"/>
      <c r="AE371" s="209"/>
      <c r="AF371" s="209"/>
      <c r="AG371" s="209" t="s">
        <v>139</v>
      </c>
      <c r="AH371" s="209">
        <v>2</v>
      </c>
      <c r="AI371" s="209"/>
      <c r="AJ371" s="209"/>
      <c r="AK371" s="209"/>
      <c r="AL371" s="209"/>
      <c r="AM371" s="209"/>
      <c r="AN371" s="209"/>
      <c r="AO371" s="209"/>
      <c r="AP371" s="209"/>
      <c r="AQ371" s="209"/>
      <c r="AR371" s="209"/>
      <c r="AS371" s="209"/>
      <c r="AT371" s="209"/>
      <c r="AU371" s="209"/>
      <c r="AV371" s="209"/>
      <c r="AW371" s="209"/>
      <c r="AX371" s="209"/>
      <c r="AY371" s="209"/>
      <c r="AZ371" s="209"/>
      <c r="BA371" s="209"/>
      <c r="BB371" s="209"/>
      <c r="BC371" s="209"/>
      <c r="BD371" s="209"/>
      <c r="BE371" s="209"/>
      <c r="BF371" s="209"/>
      <c r="BG371" s="209"/>
      <c r="BH371" s="209"/>
    </row>
    <row r="372" spans="1:60" outlineLevel="1" x14ac:dyDescent="0.25">
      <c r="A372" s="226"/>
      <c r="B372" s="227"/>
      <c r="C372" s="259" t="s">
        <v>634</v>
      </c>
      <c r="D372" s="232"/>
      <c r="E372" s="233">
        <v>11.58</v>
      </c>
      <c r="F372" s="228"/>
      <c r="G372" s="228"/>
      <c r="H372" s="228"/>
      <c r="I372" s="228"/>
      <c r="J372" s="228"/>
      <c r="K372" s="228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09"/>
      <c r="Z372" s="209"/>
      <c r="AA372" s="209"/>
      <c r="AB372" s="209"/>
      <c r="AC372" s="209"/>
      <c r="AD372" s="209"/>
      <c r="AE372" s="209"/>
      <c r="AF372" s="209"/>
      <c r="AG372" s="209" t="s">
        <v>139</v>
      </c>
      <c r="AH372" s="209">
        <v>2</v>
      </c>
      <c r="AI372" s="209"/>
      <c r="AJ372" s="209"/>
      <c r="AK372" s="209"/>
      <c r="AL372" s="209"/>
      <c r="AM372" s="209"/>
      <c r="AN372" s="209"/>
      <c r="AO372" s="209"/>
      <c r="AP372" s="209"/>
      <c r="AQ372" s="209"/>
      <c r="AR372" s="209"/>
      <c r="AS372" s="209"/>
      <c r="AT372" s="209"/>
      <c r="AU372" s="209"/>
      <c r="AV372" s="209"/>
      <c r="AW372" s="209"/>
      <c r="AX372" s="209"/>
      <c r="AY372" s="209"/>
      <c r="AZ372" s="209"/>
      <c r="BA372" s="209"/>
      <c r="BB372" s="209"/>
      <c r="BC372" s="209"/>
      <c r="BD372" s="209"/>
      <c r="BE372" s="209"/>
      <c r="BF372" s="209"/>
      <c r="BG372" s="209"/>
      <c r="BH372" s="209"/>
    </row>
    <row r="373" spans="1:60" outlineLevel="1" x14ac:dyDescent="0.25">
      <c r="A373" s="226"/>
      <c r="B373" s="227"/>
      <c r="C373" s="259" t="s">
        <v>635</v>
      </c>
      <c r="D373" s="232"/>
      <c r="E373" s="233">
        <v>1.99</v>
      </c>
      <c r="F373" s="228"/>
      <c r="G373" s="228"/>
      <c r="H373" s="228"/>
      <c r="I373" s="228"/>
      <c r="J373" s="228"/>
      <c r="K373" s="228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09"/>
      <c r="Z373" s="209"/>
      <c r="AA373" s="209"/>
      <c r="AB373" s="209"/>
      <c r="AC373" s="209"/>
      <c r="AD373" s="209"/>
      <c r="AE373" s="209"/>
      <c r="AF373" s="209"/>
      <c r="AG373" s="209" t="s">
        <v>139</v>
      </c>
      <c r="AH373" s="209">
        <v>2</v>
      </c>
      <c r="AI373" s="209"/>
      <c r="AJ373" s="209"/>
      <c r="AK373" s="209"/>
      <c r="AL373" s="209"/>
      <c r="AM373" s="209"/>
      <c r="AN373" s="209"/>
      <c r="AO373" s="209"/>
      <c r="AP373" s="209"/>
      <c r="AQ373" s="209"/>
      <c r="AR373" s="209"/>
      <c r="AS373" s="209"/>
      <c r="AT373" s="209"/>
      <c r="AU373" s="209"/>
      <c r="AV373" s="209"/>
      <c r="AW373" s="209"/>
      <c r="AX373" s="209"/>
      <c r="AY373" s="209"/>
      <c r="AZ373" s="209"/>
      <c r="BA373" s="209"/>
      <c r="BB373" s="209"/>
      <c r="BC373" s="209"/>
      <c r="BD373" s="209"/>
      <c r="BE373" s="209"/>
      <c r="BF373" s="209"/>
      <c r="BG373" s="209"/>
      <c r="BH373" s="209"/>
    </row>
    <row r="374" spans="1:60" outlineLevel="1" x14ac:dyDescent="0.25">
      <c r="A374" s="226"/>
      <c r="B374" s="227"/>
      <c r="C374" s="258" t="s">
        <v>189</v>
      </c>
      <c r="D374" s="232"/>
      <c r="E374" s="233"/>
      <c r="F374" s="228"/>
      <c r="G374" s="228"/>
      <c r="H374" s="228"/>
      <c r="I374" s="228"/>
      <c r="J374" s="228"/>
      <c r="K374" s="228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09"/>
      <c r="Z374" s="209"/>
      <c r="AA374" s="209"/>
      <c r="AB374" s="209"/>
      <c r="AC374" s="209"/>
      <c r="AD374" s="209"/>
      <c r="AE374" s="209"/>
      <c r="AF374" s="209"/>
      <c r="AG374" s="209" t="s">
        <v>139</v>
      </c>
      <c r="AH374" s="209"/>
      <c r="AI374" s="209"/>
      <c r="AJ374" s="209"/>
      <c r="AK374" s="209"/>
      <c r="AL374" s="209"/>
      <c r="AM374" s="209"/>
      <c r="AN374" s="209"/>
      <c r="AO374" s="209"/>
      <c r="AP374" s="209"/>
      <c r="AQ374" s="209"/>
      <c r="AR374" s="209"/>
      <c r="AS374" s="209"/>
      <c r="AT374" s="209"/>
      <c r="AU374" s="209"/>
      <c r="AV374" s="209"/>
      <c r="AW374" s="209"/>
      <c r="AX374" s="209"/>
      <c r="AY374" s="209"/>
      <c r="AZ374" s="209"/>
      <c r="BA374" s="209"/>
      <c r="BB374" s="209"/>
      <c r="BC374" s="209"/>
      <c r="BD374" s="209"/>
      <c r="BE374" s="209"/>
      <c r="BF374" s="209"/>
      <c r="BG374" s="209"/>
      <c r="BH374" s="209"/>
    </row>
    <row r="375" spans="1:60" outlineLevel="1" x14ac:dyDescent="0.25">
      <c r="A375" s="226"/>
      <c r="B375" s="227"/>
      <c r="C375" s="256" t="s">
        <v>660</v>
      </c>
      <c r="D375" s="230"/>
      <c r="E375" s="231">
        <v>19.524999999999999</v>
      </c>
      <c r="F375" s="228"/>
      <c r="G375" s="228"/>
      <c r="H375" s="228"/>
      <c r="I375" s="228"/>
      <c r="J375" s="228"/>
      <c r="K375" s="228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09"/>
      <c r="Z375" s="209"/>
      <c r="AA375" s="209"/>
      <c r="AB375" s="209"/>
      <c r="AC375" s="209"/>
      <c r="AD375" s="209"/>
      <c r="AE375" s="209"/>
      <c r="AF375" s="209"/>
      <c r="AG375" s="209" t="s">
        <v>139</v>
      </c>
      <c r="AH375" s="209">
        <v>0</v>
      </c>
      <c r="AI375" s="209"/>
      <c r="AJ375" s="209"/>
      <c r="AK375" s="209"/>
      <c r="AL375" s="209"/>
      <c r="AM375" s="209"/>
      <c r="AN375" s="209"/>
      <c r="AO375" s="209"/>
      <c r="AP375" s="209"/>
      <c r="AQ375" s="209"/>
      <c r="AR375" s="209"/>
      <c r="AS375" s="209"/>
      <c r="AT375" s="209"/>
      <c r="AU375" s="209"/>
      <c r="AV375" s="209"/>
      <c r="AW375" s="209"/>
      <c r="AX375" s="209"/>
      <c r="AY375" s="209"/>
      <c r="AZ375" s="209"/>
      <c r="BA375" s="209"/>
      <c r="BB375" s="209"/>
      <c r="BC375" s="209"/>
      <c r="BD375" s="209"/>
      <c r="BE375" s="209"/>
      <c r="BF375" s="209"/>
      <c r="BG375" s="209"/>
      <c r="BH375" s="209"/>
    </row>
    <row r="376" spans="1:60" ht="20.399999999999999" outlineLevel="1" x14ac:dyDescent="0.25">
      <c r="A376" s="241">
        <v>116</v>
      </c>
      <c r="B376" s="242" t="s">
        <v>450</v>
      </c>
      <c r="C376" s="255" t="s">
        <v>451</v>
      </c>
      <c r="D376" s="243" t="s">
        <v>133</v>
      </c>
      <c r="E376" s="244">
        <v>39.049999999999997</v>
      </c>
      <c r="F376" s="245"/>
      <c r="G376" s="246">
        <f>ROUND(E376*F376,2)</f>
        <v>0</v>
      </c>
      <c r="H376" s="229">
        <v>456.44</v>
      </c>
      <c r="I376" s="228">
        <f>ROUND(E376*H376,2)</f>
        <v>17823.98</v>
      </c>
      <c r="J376" s="229">
        <v>191.56</v>
      </c>
      <c r="K376" s="228">
        <f>ROUND(E376*J376,2)</f>
        <v>7480.42</v>
      </c>
      <c r="L376" s="228">
        <v>15</v>
      </c>
      <c r="M376" s="228">
        <f>G376*(1+L376/100)</f>
        <v>0</v>
      </c>
      <c r="N376" s="228">
        <v>3.46E-3</v>
      </c>
      <c r="O376" s="228">
        <f>ROUND(E376*N376,2)</f>
        <v>0.14000000000000001</v>
      </c>
      <c r="P376" s="228">
        <v>0</v>
      </c>
      <c r="Q376" s="228">
        <f>ROUND(E376*P376,2)</f>
        <v>0</v>
      </c>
      <c r="R376" s="228"/>
      <c r="S376" s="228" t="s">
        <v>204</v>
      </c>
      <c r="T376" s="228" t="s">
        <v>135</v>
      </c>
      <c r="U376" s="228">
        <v>0.38</v>
      </c>
      <c r="V376" s="228">
        <f>ROUND(E376*U376,2)</f>
        <v>14.84</v>
      </c>
      <c r="W376" s="228"/>
      <c r="X376" s="228" t="s">
        <v>136</v>
      </c>
      <c r="Y376" s="209"/>
      <c r="Z376" s="209"/>
      <c r="AA376" s="209"/>
      <c r="AB376" s="209"/>
      <c r="AC376" s="209"/>
      <c r="AD376" s="209"/>
      <c r="AE376" s="209"/>
      <c r="AF376" s="209"/>
      <c r="AG376" s="209" t="s">
        <v>137</v>
      </c>
      <c r="AH376" s="209"/>
      <c r="AI376" s="209"/>
      <c r="AJ376" s="209"/>
      <c r="AK376" s="209"/>
      <c r="AL376" s="209"/>
      <c r="AM376" s="209"/>
      <c r="AN376" s="209"/>
      <c r="AO376" s="209"/>
      <c r="AP376" s="209"/>
      <c r="AQ376" s="209"/>
      <c r="AR376" s="209"/>
      <c r="AS376" s="209"/>
      <c r="AT376" s="209"/>
      <c r="AU376" s="209"/>
      <c r="AV376" s="209"/>
      <c r="AW376" s="209"/>
      <c r="AX376" s="209"/>
      <c r="AY376" s="209"/>
      <c r="AZ376" s="209"/>
      <c r="BA376" s="209"/>
      <c r="BB376" s="209"/>
      <c r="BC376" s="209"/>
      <c r="BD376" s="209"/>
      <c r="BE376" s="209"/>
      <c r="BF376" s="209"/>
      <c r="BG376" s="209"/>
      <c r="BH376" s="209"/>
    </row>
    <row r="377" spans="1:60" outlineLevel="1" x14ac:dyDescent="0.25">
      <c r="A377" s="226"/>
      <c r="B377" s="227"/>
      <c r="C377" s="256" t="s">
        <v>624</v>
      </c>
      <c r="D377" s="230"/>
      <c r="E377" s="231">
        <v>4.33</v>
      </c>
      <c r="F377" s="228"/>
      <c r="G377" s="228"/>
      <c r="H377" s="228"/>
      <c r="I377" s="228"/>
      <c r="J377" s="228"/>
      <c r="K377" s="228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09"/>
      <c r="Z377" s="209"/>
      <c r="AA377" s="209"/>
      <c r="AB377" s="209"/>
      <c r="AC377" s="209"/>
      <c r="AD377" s="209"/>
      <c r="AE377" s="209"/>
      <c r="AF377" s="209"/>
      <c r="AG377" s="209" t="s">
        <v>139</v>
      </c>
      <c r="AH377" s="209">
        <v>0</v>
      </c>
      <c r="AI377" s="209"/>
      <c r="AJ377" s="209"/>
      <c r="AK377" s="209"/>
      <c r="AL377" s="209"/>
      <c r="AM377" s="209"/>
      <c r="AN377" s="209"/>
      <c r="AO377" s="209"/>
      <c r="AP377" s="209"/>
      <c r="AQ377" s="209"/>
      <c r="AR377" s="209"/>
      <c r="AS377" s="209"/>
      <c r="AT377" s="209"/>
      <c r="AU377" s="209"/>
      <c r="AV377" s="209"/>
      <c r="AW377" s="209"/>
      <c r="AX377" s="209"/>
      <c r="AY377" s="209"/>
      <c r="AZ377" s="209"/>
      <c r="BA377" s="209"/>
      <c r="BB377" s="209"/>
      <c r="BC377" s="209"/>
      <c r="BD377" s="209"/>
      <c r="BE377" s="209"/>
      <c r="BF377" s="209"/>
      <c r="BG377" s="209"/>
      <c r="BH377" s="209"/>
    </row>
    <row r="378" spans="1:60" outlineLevel="1" x14ac:dyDescent="0.25">
      <c r="A378" s="226"/>
      <c r="B378" s="227"/>
      <c r="C378" s="256" t="s">
        <v>625</v>
      </c>
      <c r="D378" s="230"/>
      <c r="E378" s="231">
        <v>21.15</v>
      </c>
      <c r="F378" s="228"/>
      <c r="G378" s="228"/>
      <c r="H378" s="228"/>
      <c r="I378" s="228"/>
      <c r="J378" s="228"/>
      <c r="K378" s="228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09"/>
      <c r="Z378" s="209"/>
      <c r="AA378" s="209"/>
      <c r="AB378" s="209"/>
      <c r="AC378" s="209"/>
      <c r="AD378" s="209"/>
      <c r="AE378" s="209"/>
      <c r="AF378" s="209"/>
      <c r="AG378" s="209" t="s">
        <v>139</v>
      </c>
      <c r="AH378" s="209">
        <v>0</v>
      </c>
      <c r="AI378" s="209"/>
      <c r="AJ378" s="209"/>
      <c r="AK378" s="209"/>
      <c r="AL378" s="209"/>
      <c r="AM378" s="209"/>
      <c r="AN378" s="209"/>
      <c r="AO378" s="209"/>
      <c r="AP378" s="209"/>
      <c r="AQ378" s="209"/>
      <c r="AR378" s="209"/>
      <c r="AS378" s="209"/>
      <c r="AT378" s="209"/>
      <c r="AU378" s="209"/>
      <c r="AV378" s="209"/>
      <c r="AW378" s="209"/>
      <c r="AX378" s="209"/>
      <c r="AY378" s="209"/>
      <c r="AZ378" s="209"/>
      <c r="BA378" s="209"/>
      <c r="BB378" s="209"/>
      <c r="BC378" s="209"/>
      <c r="BD378" s="209"/>
      <c r="BE378" s="209"/>
      <c r="BF378" s="209"/>
      <c r="BG378" s="209"/>
      <c r="BH378" s="209"/>
    </row>
    <row r="379" spans="1:60" outlineLevel="1" x14ac:dyDescent="0.25">
      <c r="A379" s="226"/>
      <c r="B379" s="227"/>
      <c r="C379" s="256" t="s">
        <v>627</v>
      </c>
      <c r="D379" s="230"/>
      <c r="E379" s="231">
        <v>11.58</v>
      </c>
      <c r="F379" s="228"/>
      <c r="G379" s="228"/>
      <c r="H379" s="228"/>
      <c r="I379" s="228"/>
      <c r="J379" s="228"/>
      <c r="K379" s="228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09"/>
      <c r="Z379" s="209"/>
      <c r="AA379" s="209"/>
      <c r="AB379" s="209"/>
      <c r="AC379" s="209"/>
      <c r="AD379" s="209"/>
      <c r="AE379" s="209"/>
      <c r="AF379" s="209"/>
      <c r="AG379" s="209" t="s">
        <v>139</v>
      </c>
      <c r="AH379" s="209">
        <v>0</v>
      </c>
      <c r="AI379" s="209"/>
      <c r="AJ379" s="209"/>
      <c r="AK379" s="209"/>
      <c r="AL379" s="209"/>
      <c r="AM379" s="209"/>
      <c r="AN379" s="209"/>
      <c r="AO379" s="209"/>
      <c r="AP379" s="209"/>
      <c r="AQ379" s="209"/>
      <c r="AR379" s="209"/>
      <c r="AS379" s="209"/>
      <c r="AT379" s="209"/>
      <c r="AU379" s="209"/>
      <c r="AV379" s="209"/>
      <c r="AW379" s="209"/>
      <c r="AX379" s="209"/>
      <c r="AY379" s="209"/>
      <c r="AZ379" s="209"/>
      <c r="BA379" s="209"/>
      <c r="BB379" s="209"/>
      <c r="BC379" s="209"/>
      <c r="BD379" s="209"/>
      <c r="BE379" s="209"/>
      <c r="BF379" s="209"/>
      <c r="BG379" s="209"/>
      <c r="BH379" s="209"/>
    </row>
    <row r="380" spans="1:60" outlineLevel="1" x14ac:dyDescent="0.25">
      <c r="A380" s="226"/>
      <c r="B380" s="227"/>
      <c r="C380" s="256" t="s">
        <v>628</v>
      </c>
      <c r="D380" s="230"/>
      <c r="E380" s="231">
        <v>1.99</v>
      </c>
      <c r="F380" s="228"/>
      <c r="G380" s="228"/>
      <c r="H380" s="228"/>
      <c r="I380" s="228"/>
      <c r="J380" s="228"/>
      <c r="K380" s="228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09"/>
      <c r="Z380" s="209"/>
      <c r="AA380" s="209"/>
      <c r="AB380" s="209"/>
      <c r="AC380" s="209"/>
      <c r="AD380" s="209"/>
      <c r="AE380" s="209"/>
      <c r="AF380" s="209"/>
      <c r="AG380" s="209" t="s">
        <v>139</v>
      </c>
      <c r="AH380" s="209">
        <v>0</v>
      </c>
      <c r="AI380" s="209"/>
      <c r="AJ380" s="209"/>
      <c r="AK380" s="209"/>
      <c r="AL380" s="209"/>
      <c r="AM380" s="209"/>
      <c r="AN380" s="209"/>
      <c r="AO380" s="209"/>
      <c r="AP380" s="209"/>
      <c r="AQ380" s="209"/>
      <c r="AR380" s="209"/>
      <c r="AS380" s="209"/>
      <c r="AT380" s="209"/>
      <c r="AU380" s="209"/>
      <c r="AV380" s="209"/>
      <c r="AW380" s="209"/>
      <c r="AX380" s="209"/>
      <c r="AY380" s="209"/>
      <c r="AZ380" s="209"/>
      <c r="BA380" s="209"/>
      <c r="BB380" s="209"/>
      <c r="BC380" s="209"/>
      <c r="BD380" s="209"/>
      <c r="BE380" s="209"/>
      <c r="BF380" s="209"/>
      <c r="BG380" s="209"/>
      <c r="BH380" s="209"/>
    </row>
    <row r="381" spans="1:60" outlineLevel="1" x14ac:dyDescent="0.25">
      <c r="A381" s="241">
        <v>117</v>
      </c>
      <c r="B381" s="242" t="s">
        <v>452</v>
      </c>
      <c r="C381" s="255" t="s">
        <v>453</v>
      </c>
      <c r="D381" s="243" t="s">
        <v>212</v>
      </c>
      <c r="E381" s="244">
        <v>1.4</v>
      </c>
      <c r="F381" s="245"/>
      <c r="G381" s="246">
        <f>ROUND(E381*F381,2)</f>
        <v>0</v>
      </c>
      <c r="H381" s="229">
        <v>0</v>
      </c>
      <c r="I381" s="228">
        <f>ROUND(E381*H381,2)</f>
        <v>0</v>
      </c>
      <c r="J381" s="229">
        <v>74</v>
      </c>
      <c r="K381" s="228">
        <f>ROUND(E381*J381,2)</f>
        <v>103.6</v>
      </c>
      <c r="L381" s="228">
        <v>15</v>
      </c>
      <c r="M381" s="228">
        <f>G381*(1+L381/100)</f>
        <v>0</v>
      </c>
      <c r="N381" s="228">
        <v>0</v>
      </c>
      <c r="O381" s="228">
        <f>ROUND(E381*N381,2)</f>
        <v>0</v>
      </c>
      <c r="P381" s="228">
        <v>0</v>
      </c>
      <c r="Q381" s="228">
        <f>ROUND(E381*P381,2)</f>
        <v>0</v>
      </c>
      <c r="R381" s="228"/>
      <c r="S381" s="228" t="s">
        <v>204</v>
      </c>
      <c r="T381" s="228" t="s">
        <v>135</v>
      </c>
      <c r="U381" s="228">
        <v>0.152</v>
      </c>
      <c r="V381" s="228">
        <f>ROUND(E381*U381,2)</f>
        <v>0.21</v>
      </c>
      <c r="W381" s="228"/>
      <c r="X381" s="228" t="s">
        <v>136</v>
      </c>
      <c r="Y381" s="209"/>
      <c r="Z381" s="209"/>
      <c r="AA381" s="209"/>
      <c r="AB381" s="209"/>
      <c r="AC381" s="209"/>
      <c r="AD381" s="209"/>
      <c r="AE381" s="209"/>
      <c r="AF381" s="209"/>
      <c r="AG381" s="209" t="s">
        <v>137</v>
      </c>
      <c r="AH381" s="209"/>
      <c r="AI381" s="209"/>
      <c r="AJ381" s="209"/>
      <c r="AK381" s="209"/>
      <c r="AL381" s="209"/>
      <c r="AM381" s="209"/>
      <c r="AN381" s="209"/>
      <c r="AO381" s="209"/>
      <c r="AP381" s="209"/>
      <c r="AQ381" s="209"/>
      <c r="AR381" s="209"/>
      <c r="AS381" s="209"/>
      <c r="AT381" s="209"/>
      <c r="AU381" s="209"/>
      <c r="AV381" s="209"/>
      <c r="AW381" s="209"/>
      <c r="AX381" s="209"/>
      <c r="AY381" s="209"/>
      <c r="AZ381" s="209"/>
      <c r="BA381" s="209"/>
      <c r="BB381" s="209"/>
      <c r="BC381" s="209"/>
      <c r="BD381" s="209"/>
      <c r="BE381" s="209"/>
      <c r="BF381" s="209"/>
      <c r="BG381" s="209"/>
      <c r="BH381" s="209"/>
    </row>
    <row r="382" spans="1:60" outlineLevel="1" x14ac:dyDescent="0.25">
      <c r="A382" s="226"/>
      <c r="B382" s="227"/>
      <c r="C382" s="256" t="s">
        <v>454</v>
      </c>
      <c r="D382" s="230"/>
      <c r="E382" s="231">
        <v>1.4</v>
      </c>
      <c r="F382" s="228"/>
      <c r="G382" s="228"/>
      <c r="H382" s="228"/>
      <c r="I382" s="228"/>
      <c r="J382" s="228"/>
      <c r="K382" s="228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09"/>
      <c r="Z382" s="209"/>
      <c r="AA382" s="209"/>
      <c r="AB382" s="209"/>
      <c r="AC382" s="209"/>
      <c r="AD382" s="209"/>
      <c r="AE382" s="209"/>
      <c r="AF382" s="209"/>
      <c r="AG382" s="209" t="s">
        <v>139</v>
      </c>
      <c r="AH382" s="209">
        <v>0</v>
      </c>
      <c r="AI382" s="209"/>
      <c r="AJ382" s="209"/>
      <c r="AK382" s="209"/>
      <c r="AL382" s="209"/>
      <c r="AM382" s="209"/>
      <c r="AN382" s="209"/>
      <c r="AO382" s="209"/>
      <c r="AP382" s="209"/>
      <c r="AQ382" s="209"/>
      <c r="AR382" s="209"/>
      <c r="AS382" s="209"/>
      <c r="AT382" s="209"/>
      <c r="AU382" s="209"/>
      <c r="AV382" s="209"/>
      <c r="AW382" s="209"/>
      <c r="AX382" s="209"/>
      <c r="AY382" s="209"/>
      <c r="AZ382" s="209"/>
      <c r="BA382" s="209"/>
      <c r="BB382" s="209"/>
      <c r="BC382" s="209"/>
      <c r="BD382" s="209"/>
      <c r="BE382" s="209"/>
      <c r="BF382" s="209"/>
      <c r="BG382" s="209"/>
      <c r="BH382" s="209"/>
    </row>
    <row r="383" spans="1:60" outlineLevel="1" x14ac:dyDescent="0.25">
      <c r="A383" s="247">
        <v>118</v>
      </c>
      <c r="B383" s="248" t="s">
        <v>455</v>
      </c>
      <c r="C383" s="257" t="s">
        <v>456</v>
      </c>
      <c r="D383" s="249" t="s">
        <v>207</v>
      </c>
      <c r="E383" s="250">
        <v>2</v>
      </c>
      <c r="F383" s="251"/>
      <c r="G383" s="252">
        <f>ROUND(E383*F383,2)</f>
        <v>0</v>
      </c>
      <c r="H383" s="229">
        <v>123</v>
      </c>
      <c r="I383" s="228">
        <f>ROUND(E383*H383,2)</f>
        <v>246</v>
      </c>
      <c r="J383" s="229">
        <v>0</v>
      </c>
      <c r="K383" s="228">
        <f>ROUND(E383*J383,2)</f>
        <v>0</v>
      </c>
      <c r="L383" s="228">
        <v>15</v>
      </c>
      <c r="M383" s="228">
        <f>G383*(1+L383/100)</f>
        <v>0</v>
      </c>
      <c r="N383" s="228">
        <v>1.3999999999999999E-4</v>
      </c>
      <c r="O383" s="228">
        <f>ROUND(E383*N383,2)</f>
        <v>0</v>
      </c>
      <c r="P383" s="228">
        <v>0</v>
      </c>
      <c r="Q383" s="228">
        <f>ROUND(E383*P383,2)</f>
        <v>0</v>
      </c>
      <c r="R383" s="228"/>
      <c r="S383" s="228" t="s">
        <v>204</v>
      </c>
      <c r="T383" s="228" t="s">
        <v>135</v>
      </c>
      <c r="U383" s="228">
        <v>0</v>
      </c>
      <c r="V383" s="228">
        <f>ROUND(E383*U383,2)</f>
        <v>0</v>
      </c>
      <c r="W383" s="228"/>
      <c r="X383" s="228" t="s">
        <v>261</v>
      </c>
      <c r="Y383" s="209"/>
      <c r="Z383" s="209"/>
      <c r="AA383" s="209"/>
      <c r="AB383" s="209"/>
      <c r="AC383" s="209"/>
      <c r="AD383" s="209"/>
      <c r="AE383" s="209"/>
      <c r="AF383" s="209"/>
      <c r="AG383" s="209" t="s">
        <v>262</v>
      </c>
      <c r="AH383" s="209"/>
      <c r="AI383" s="209"/>
      <c r="AJ383" s="209"/>
      <c r="AK383" s="209"/>
      <c r="AL383" s="209"/>
      <c r="AM383" s="209"/>
      <c r="AN383" s="209"/>
      <c r="AO383" s="209"/>
      <c r="AP383" s="209"/>
      <c r="AQ383" s="209"/>
      <c r="AR383" s="209"/>
      <c r="AS383" s="209"/>
      <c r="AT383" s="209"/>
      <c r="AU383" s="209"/>
      <c r="AV383" s="209"/>
      <c r="AW383" s="209"/>
      <c r="AX383" s="209"/>
      <c r="AY383" s="209"/>
      <c r="AZ383" s="209"/>
      <c r="BA383" s="209"/>
      <c r="BB383" s="209"/>
      <c r="BC383" s="209"/>
      <c r="BD383" s="209"/>
      <c r="BE383" s="209"/>
      <c r="BF383" s="209"/>
      <c r="BG383" s="209"/>
      <c r="BH383" s="209"/>
    </row>
    <row r="384" spans="1:60" outlineLevel="1" x14ac:dyDescent="0.25">
      <c r="A384" s="247">
        <v>119</v>
      </c>
      <c r="B384" s="248" t="s">
        <v>457</v>
      </c>
      <c r="C384" s="257" t="s">
        <v>458</v>
      </c>
      <c r="D384" s="249" t="s">
        <v>0</v>
      </c>
      <c r="E384" s="250">
        <v>329.96929999999998</v>
      </c>
      <c r="F384" s="251"/>
      <c r="G384" s="252">
        <f>ROUND(E384*F384,2)</f>
        <v>0</v>
      </c>
      <c r="H384" s="229">
        <v>0</v>
      </c>
      <c r="I384" s="228">
        <f>ROUND(E384*H384,2)</f>
        <v>0</v>
      </c>
      <c r="J384" s="229">
        <v>1</v>
      </c>
      <c r="K384" s="228">
        <f>ROUND(E384*J384,2)</f>
        <v>329.97</v>
      </c>
      <c r="L384" s="228">
        <v>15</v>
      </c>
      <c r="M384" s="228">
        <f>G384*(1+L384/100)</f>
        <v>0</v>
      </c>
      <c r="N384" s="228">
        <v>0</v>
      </c>
      <c r="O384" s="228">
        <f>ROUND(E384*N384,2)</f>
        <v>0</v>
      </c>
      <c r="P384" s="228">
        <v>0</v>
      </c>
      <c r="Q384" s="228">
        <f>ROUND(E384*P384,2)</f>
        <v>0</v>
      </c>
      <c r="R384" s="228"/>
      <c r="S384" s="228" t="s">
        <v>134</v>
      </c>
      <c r="T384" s="228" t="s">
        <v>135</v>
      </c>
      <c r="U384" s="228">
        <v>0</v>
      </c>
      <c r="V384" s="228">
        <f>ROUND(E384*U384,2)</f>
        <v>0</v>
      </c>
      <c r="W384" s="228"/>
      <c r="X384" s="228" t="s">
        <v>245</v>
      </c>
      <c r="Y384" s="209"/>
      <c r="Z384" s="209"/>
      <c r="AA384" s="209"/>
      <c r="AB384" s="209"/>
      <c r="AC384" s="209"/>
      <c r="AD384" s="209"/>
      <c r="AE384" s="209"/>
      <c r="AF384" s="209"/>
      <c r="AG384" s="209" t="s">
        <v>246</v>
      </c>
      <c r="AH384" s="209"/>
      <c r="AI384" s="209"/>
      <c r="AJ384" s="209"/>
      <c r="AK384" s="209"/>
      <c r="AL384" s="209"/>
      <c r="AM384" s="209"/>
      <c r="AN384" s="209"/>
      <c r="AO384" s="209"/>
      <c r="AP384" s="209"/>
      <c r="AQ384" s="209"/>
      <c r="AR384" s="209"/>
      <c r="AS384" s="209"/>
      <c r="AT384" s="209"/>
      <c r="AU384" s="209"/>
      <c r="AV384" s="209"/>
      <c r="AW384" s="209"/>
      <c r="AX384" s="209"/>
      <c r="AY384" s="209"/>
      <c r="AZ384" s="209"/>
      <c r="BA384" s="209"/>
      <c r="BB384" s="209"/>
      <c r="BC384" s="209"/>
      <c r="BD384" s="209"/>
      <c r="BE384" s="209"/>
      <c r="BF384" s="209"/>
      <c r="BG384" s="209"/>
      <c r="BH384" s="209"/>
    </row>
    <row r="385" spans="1:60" x14ac:dyDescent="0.25">
      <c r="A385" s="235" t="s">
        <v>129</v>
      </c>
      <c r="B385" s="236" t="s">
        <v>89</v>
      </c>
      <c r="C385" s="254" t="s">
        <v>90</v>
      </c>
      <c r="D385" s="237"/>
      <c r="E385" s="238"/>
      <c r="F385" s="239"/>
      <c r="G385" s="240">
        <f>SUMIF(AG386:AG410,"&lt;&gt;NOR",G386:G410)</f>
        <v>0</v>
      </c>
      <c r="H385" s="234"/>
      <c r="I385" s="234">
        <f>SUM(I386:I410)</f>
        <v>7274.0899999999992</v>
      </c>
      <c r="J385" s="234"/>
      <c r="K385" s="234">
        <f>SUM(K386:K410)</f>
        <v>9748.5499999999993</v>
      </c>
      <c r="L385" s="234"/>
      <c r="M385" s="234">
        <f>SUM(M386:M410)</f>
        <v>0</v>
      </c>
      <c r="N385" s="234"/>
      <c r="O385" s="234">
        <f>SUM(O386:O410)</f>
        <v>0.13</v>
      </c>
      <c r="P385" s="234"/>
      <c r="Q385" s="234">
        <f>SUM(Q386:Q410)</f>
        <v>0</v>
      </c>
      <c r="R385" s="234"/>
      <c r="S385" s="234"/>
      <c r="T385" s="234"/>
      <c r="U385" s="234"/>
      <c r="V385" s="234">
        <f>SUM(V386:V410)</f>
        <v>15.76</v>
      </c>
      <c r="W385" s="234"/>
      <c r="X385" s="234"/>
      <c r="AG385" t="s">
        <v>130</v>
      </c>
    </row>
    <row r="386" spans="1:60" outlineLevel="1" x14ac:dyDescent="0.25">
      <c r="A386" s="247">
        <v>120</v>
      </c>
      <c r="B386" s="248" t="s">
        <v>459</v>
      </c>
      <c r="C386" s="257" t="s">
        <v>460</v>
      </c>
      <c r="D386" s="249" t="s">
        <v>207</v>
      </c>
      <c r="E386" s="250">
        <v>3</v>
      </c>
      <c r="F386" s="251"/>
      <c r="G386" s="252">
        <f>ROUND(E386*F386,2)</f>
        <v>0</v>
      </c>
      <c r="H386" s="229">
        <v>8.77</v>
      </c>
      <c r="I386" s="228">
        <f>ROUND(E386*H386,2)</f>
        <v>26.31</v>
      </c>
      <c r="J386" s="229">
        <v>131.22999999999999</v>
      </c>
      <c r="K386" s="228">
        <f>ROUND(E386*J386,2)</f>
        <v>393.69</v>
      </c>
      <c r="L386" s="228">
        <v>15</v>
      </c>
      <c r="M386" s="228">
        <f>G386*(1+L386/100)</f>
        <v>0</v>
      </c>
      <c r="N386" s="228">
        <v>0</v>
      </c>
      <c r="O386" s="228">
        <f>ROUND(E386*N386,2)</f>
        <v>0</v>
      </c>
      <c r="P386" s="228">
        <v>0</v>
      </c>
      <c r="Q386" s="228">
        <f>ROUND(E386*P386,2)</f>
        <v>0</v>
      </c>
      <c r="R386" s="228"/>
      <c r="S386" s="228" t="s">
        <v>134</v>
      </c>
      <c r="T386" s="228" t="s">
        <v>135</v>
      </c>
      <c r="U386" s="228">
        <v>0.11</v>
      </c>
      <c r="V386" s="228">
        <f>ROUND(E386*U386,2)</f>
        <v>0.33</v>
      </c>
      <c r="W386" s="228"/>
      <c r="X386" s="228" t="s">
        <v>136</v>
      </c>
      <c r="Y386" s="209"/>
      <c r="Z386" s="209"/>
      <c r="AA386" s="209"/>
      <c r="AB386" s="209"/>
      <c r="AC386" s="209"/>
      <c r="AD386" s="209"/>
      <c r="AE386" s="209"/>
      <c r="AF386" s="209"/>
      <c r="AG386" s="209" t="s">
        <v>137</v>
      </c>
      <c r="AH386" s="209"/>
      <c r="AI386" s="209"/>
      <c r="AJ386" s="209"/>
      <c r="AK386" s="209"/>
      <c r="AL386" s="209"/>
      <c r="AM386" s="209"/>
      <c r="AN386" s="209"/>
      <c r="AO386" s="209"/>
      <c r="AP386" s="209"/>
      <c r="AQ386" s="209"/>
      <c r="AR386" s="209"/>
      <c r="AS386" s="209"/>
      <c r="AT386" s="209"/>
      <c r="AU386" s="209"/>
      <c r="AV386" s="209"/>
      <c r="AW386" s="209"/>
      <c r="AX386" s="209"/>
      <c r="AY386" s="209"/>
      <c r="AZ386" s="209"/>
      <c r="BA386" s="209"/>
      <c r="BB386" s="209"/>
      <c r="BC386" s="209"/>
      <c r="BD386" s="209"/>
      <c r="BE386" s="209"/>
      <c r="BF386" s="209"/>
      <c r="BG386" s="209"/>
      <c r="BH386" s="209"/>
    </row>
    <row r="387" spans="1:60" ht="20.399999999999999" outlineLevel="1" x14ac:dyDescent="0.25">
      <c r="A387" s="247">
        <v>121</v>
      </c>
      <c r="B387" s="248" t="s">
        <v>461</v>
      </c>
      <c r="C387" s="257" t="s">
        <v>462</v>
      </c>
      <c r="D387" s="249" t="s">
        <v>207</v>
      </c>
      <c r="E387" s="250">
        <v>15</v>
      </c>
      <c r="F387" s="251"/>
      <c r="G387" s="252">
        <f>ROUND(E387*F387,2)</f>
        <v>0</v>
      </c>
      <c r="H387" s="229">
        <v>40.69</v>
      </c>
      <c r="I387" s="228">
        <f>ROUND(E387*H387,2)</f>
        <v>610.35</v>
      </c>
      <c r="J387" s="229">
        <v>179.31</v>
      </c>
      <c r="K387" s="228">
        <f>ROUND(E387*J387,2)</f>
        <v>2689.65</v>
      </c>
      <c r="L387" s="228">
        <v>15</v>
      </c>
      <c r="M387" s="228">
        <f>G387*(1+L387/100)</f>
        <v>0</v>
      </c>
      <c r="N387" s="228">
        <v>5.3099999999999996E-3</v>
      </c>
      <c r="O387" s="228">
        <f>ROUND(E387*N387,2)</f>
        <v>0.08</v>
      </c>
      <c r="P387" s="228">
        <v>0</v>
      </c>
      <c r="Q387" s="228">
        <f>ROUND(E387*P387,2)</f>
        <v>0</v>
      </c>
      <c r="R387" s="228"/>
      <c r="S387" s="228" t="s">
        <v>134</v>
      </c>
      <c r="T387" s="228" t="s">
        <v>135</v>
      </c>
      <c r="U387" s="228">
        <v>0.24</v>
      </c>
      <c r="V387" s="228">
        <f>ROUND(E387*U387,2)</f>
        <v>3.6</v>
      </c>
      <c r="W387" s="228"/>
      <c r="X387" s="228" t="s">
        <v>136</v>
      </c>
      <c r="Y387" s="209"/>
      <c r="Z387" s="209"/>
      <c r="AA387" s="209"/>
      <c r="AB387" s="209"/>
      <c r="AC387" s="209"/>
      <c r="AD387" s="209"/>
      <c r="AE387" s="209"/>
      <c r="AF387" s="209"/>
      <c r="AG387" s="209" t="s">
        <v>137</v>
      </c>
      <c r="AH387" s="209"/>
      <c r="AI387" s="209"/>
      <c r="AJ387" s="209"/>
      <c r="AK387" s="209"/>
      <c r="AL387" s="209"/>
      <c r="AM387" s="209"/>
      <c r="AN387" s="209"/>
      <c r="AO387" s="209"/>
      <c r="AP387" s="209"/>
      <c r="AQ387" s="209"/>
      <c r="AR387" s="209"/>
      <c r="AS387" s="209"/>
      <c r="AT387" s="209"/>
      <c r="AU387" s="209"/>
      <c r="AV387" s="209"/>
      <c r="AW387" s="209"/>
      <c r="AX387" s="209"/>
      <c r="AY387" s="209"/>
      <c r="AZ387" s="209"/>
      <c r="BA387" s="209"/>
      <c r="BB387" s="209"/>
      <c r="BC387" s="209"/>
      <c r="BD387" s="209"/>
      <c r="BE387" s="209"/>
      <c r="BF387" s="209"/>
      <c r="BG387" s="209"/>
      <c r="BH387" s="209"/>
    </row>
    <row r="388" spans="1:60" outlineLevel="1" x14ac:dyDescent="0.25">
      <c r="A388" s="241">
        <v>122</v>
      </c>
      <c r="B388" s="242" t="s">
        <v>463</v>
      </c>
      <c r="C388" s="255" t="s">
        <v>464</v>
      </c>
      <c r="D388" s="243" t="s">
        <v>133</v>
      </c>
      <c r="E388" s="244">
        <v>8.08</v>
      </c>
      <c r="F388" s="245"/>
      <c r="G388" s="246">
        <f>ROUND(E388*F388,2)</f>
        <v>0</v>
      </c>
      <c r="H388" s="229">
        <v>0</v>
      </c>
      <c r="I388" s="228">
        <f>ROUND(E388*H388,2)</f>
        <v>0</v>
      </c>
      <c r="J388" s="229">
        <v>50.4</v>
      </c>
      <c r="K388" s="228">
        <f>ROUND(E388*J388,2)</f>
        <v>407.23</v>
      </c>
      <c r="L388" s="228">
        <v>15</v>
      </c>
      <c r="M388" s="228">
        <f>G388*(1+L388/100)</f>
        <v>0</v>
      </c>
      <c r="N388" s="228">
        <v>0</v>
      </c>
      <c r="O388" s="228">
        <f>ROUND(E388*N388,2)</f>
        <v>0</v>
      </c>
      <c r="P388" s="228">
        <v>0</v>
      </c>
      <c r="Q388" s="228">
        <f>ROUND(E388*P388,2)</f>
        <v>0</v>
      </c>
      <c r="R388" s="228"/>
      <c r="S388" s="228" t="s">
        <v>204</v>
      </c>
      <c r="T388" s="228" t="s">
        <v>135</v>
      </c>
      <c r="U388" s="228">
        <v>0.1</v>
      </c>
      <c r="V388" s="228">
        <f>ROUND(E388*U388,2)</f>
        <v>0.81</v>
      </c>
      <c r="W388" s="228"/>
      <c r="X388" s="228" t="s">
        <v>136</v>
      </c>
      <c r="Y388" s="209"/>
      <c r="Z388" s="209"/>
      <c r="AA388" s="209"/>
      <c r="AB388" s="209"/>
      <c r="AC388" s="209"/>
      <c r="AD388" s="209"/>
      <c r="AE388" s="209"/>
      <c r="AF388" s="209"/>
      <c r="AG388" s="209" t="s">
        <v>137</v>
      </c>
      <c r="AH388" s="209"/>
      <c r="AI388" s="209"/>
      <c r="AJ388" s="209"/>
      <c r="AK388" s="209"/>
      <c r="AL388" s="209"/>
      <c r="AM388" s="209"/>
      <c r="AN388" s="209"/>
      <c r="AO388" s="209"/>
      <c r="AP388" s="209"/>
      <c r="AQ388" s="209"/>
      <c r="AR388" s="209"/>
      <c r="AS388" s="209"/>
      <c r="AT388" s="209"/>
      <c r="AU388" s="209"/>
      <c r="AV388" s="209"/>
      <c r="AW388" s="209"/>
      <c r="AX388" s="209"/>
      <c r="AY388" s="209"/>
      <c r="AZ388" s="209"/>
      <c r="BA388" s="209"/>
      <c r="BB388" s="209"/>
      <c r="BC388" s="209"/>
      <c r="BD388" s="209"/>
      <c r="BE388" s="209"/>
      <c r="BF388" s="209"/>
      <c r="BG388" s="209"/>
      <c r="BH388" s="209"/>
    </row>
    <row r="389" spans="1:60" outlineLevel="1" x14ac:dyDescent="0.25">
      <c r="A389" s="226"/>
      <c r="B389" s="227"/>
      <c r="C389" s="256" t="s">
        <v>661</v>
      </c>
      <c r="D389" s="230"/>
      <c r="E389" s="231">
        <v>2.8</v>
      </c>
      <c r="F389" s="228"/>
      <c r="G389" s="228"/>
      <c r="H389" s="228"/>
      <c r="I389" s="228"/>
      <c r="J389" s="228"/>
      <c r="K389" s="228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09"/>
      <c r="Z389" s="209"/>
      <c r="AA389" s="209"/>
      <c r="AB389" s="209"/>
      <c r="AC389" s="209"/>
      <c r="AD389" s="209"/>
      <c r="AE389" s="209"/>
      <c r="AF389" s="209"/>
      <c r="AG389" s="209" t="s">
        <v>139</v>
      </c>
      <c r="AH389" s="209">
        <v>0</v>
      </c>
      <c r="AI389" s="209"/>
      <c r="AJ389" s="209"/>
      <c r="AK389" s="209"/>
      <c r="AL389" s="209"/>
      <c r="AM389" s="209"/>
      <c r="AN389" s="209"/>
      <c r="AO389" s="209"/>
      <c r="AP389" s="209"/>
      <c r="AQ389" s="209"/>
      <c r="AR389" s="209"/>
      <c r="AS389" s="209"/>
      <c r="AT389" s="209"/>
      <c r="AU389" s="209"/>
      <c r="AV389" s="209"/>
      <c r="AW389" s="209"/>
      <c r="AX389" s="209"/>
      <c r="AY389" s="209"/>
      <c r="AZ389" s="209"/>
      <c r="BA389" s="209"/>
      <c r="BB389" s="209"/>
      <c r="BC389" s="209"/>
      <c r="BD389" s="209"/>
      <c r="BE389" s="209"/>
      <c r="BF389" s="209"/>
      <c r="BG389" s="209"/>
      <c r="BH389" s="209"/>
    </row>
    <row r="390" spans="1:60" outlineLevel="1" x14ac:dyDescent="0.25">
      <c r="A390" s="226"/>
      <c r="B390" s="227"/>
      <c r="C390" s="256" t="s">
        <v>662</v>
      </c>
      <c r="D390" s="230"/>
      <c r="E390" s="231">
        <v>6.18</v>
      </c>
      <c r="F390" s="228"/>
      <c r="G390" s="228"/>
      <c r="H390" s="228"/>
      <c r="I390" s="228"/>
      <c r="J390" s="228"/>
      <c r="K390" s="228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09"/>
      <c r="Z390" s="209"/>
      <c r="AA390" s="209"/>
      <c r="AB390" s="209"/>
      <c r="AC390" s="209"/>
      <c r="AD390" s="209"/>
      <c r="AE390" s="209"/>
      <c r="AF390" s="209"/>
      <c r="AG390" s="209" t="s">
        <v>139</v>
      </c>
      <c r="AH390" s="209">
        <v>0</v>
      </c>
      <c r="AI390" s="209"/>
      <c r="AJ390" s="209"/>
      <c r="AK390" s="209"/>
      <c r="AL390" s="209"/>
      <c r="AM390" s="209"/>
      <c r="AN390" s="209"/>
      <c r="AO390" s="209"/>
      <c r="AP390" s="209"/>
      <c r="AQ390" s="209"/>
      <c r="AR390" s="209"/>
      <c r="AS390" s="209"/>
      <c r="AT390" s="209"/>
      <c r="AU390" s="209"/>
      <c r="AV390" s="209"/>
      <c r="AW390" s="209"/>
      <c r="AX390" s="209"/>
      <c r="AY390" s="209"/>
      <c r="AZ390" s="209"/>
      <c r="BA390" s="209"/>
      <c r="BB390" s="209"/>
      <c r="BC390" s="209"/>
      <c r="BD390" s="209"/>
      <c r="BE390" s="209"/>
      <c r="BF390" s="209"/>
      <c r="BG390" s="209"/>
      <c r="BH390" s="209"/>
    </row>
    <row r="391" spans="1:60" outlineLevel="1" x14ac:dyDescent="0.25">
      <c r="A391" s="226"/>
      <c r="B391" s="227"/>
      <c r="C391" s="256" t="s">
        <v>467</v>
      </c>
      <c r="D391" s="230"/>
      <c r="E391" s="231">
        <v>-0.9</v>
      </c>
      <c r="F391" s="228"/>
      <c r="G391" s="228"/>
      <c r="H391" s="228"/>
      <c r="I391" s="228"/>
      <c r="J391" s="228"/>
      <c r="K391" s="228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09"/>
      <c r="Z391" s="209"/>
      <c r="AA391" s="209"/>
      <c r="AB391" s="209"/>
      <c r="AC391" s="209"/>
      <c r="AD391" s="209"/>
      <c r="AE391" s="209"/>
      <c r="AF391" s="209"/>
      <c r="AG391" s="209" t="s">
        <v>139</v>
      </c>
      <c r="AH391" s="209">
        <v>0</v>
      </c>
      <c r="AI391" s="209"/>
      <c r="AJ391" s="209"/>
      <c r="AK391" s="209"/>
      <c r="AL391" s="209"/>
      <c r="AM391" s="209"/>
      <c r="AN391" s="209"/>
      <c r="AO391" s="209"/>
      <c r="AP391" s="209"/>
      <c r="AQ391" s="209"/>
      <c r="AR391" s="209"/>
      <c r="AS391" s="209"/>
      <c r="AT391" s="209"/>
      <c r="AU391" s="209"/>
      <c r="AV391" s="209"/>
      <c r="AW391" s="209"/>
      <c r="AX391" s="209"/>
      <c r="AY391" s="209"/>
      <c r="AZ391" s="209"/>
      <c r="BA391" s="209"/>
      <c r="BB391" s="209"/>
      <c r="BC391" s="209"/>
      <c r="BD391" s="209"/>
      <c r="BE391" s="209"/>
      <c r="BF391" s="209"/>
      <c r="BG391" s="209"/>
      <c r="BH391" s="209"/>
    </row>
    <row r="392" spans="1:60" outlineLevel="1" x14ac:dyDescent="0.25">
      <c r="A392" s="241">
        <v>123</v>
      </c>
      <c r="B392" s="242" t="s">
        <v>468</v>
      </c>
      <c r="C392" s="255" t="s">
        <v>469</v>
      </c>
      <c r="D392" s="243" t="s">
        <v>133</v>
      </c>
      <c r="E392" s="244">
        <v>8.08</v>
      </c>
      <c r="F392" s="245"/>
      <c r="G392" s="246">
        <f>ROUND(E392*F392,2)</f>
        <v>0</v>
      </c>
      <c r="H392" s="229">
        <v>142.66</v>
      </c>
      <c r="I392" s="228">
        <f>ROUND(E392*H392,2)</f>
        <v>1152.69</v>
      </c>
      <c r="J392" s="229">
        <v>653.34</v>
      </c>
      <c r="K392" s="228">
        <f>ROUND(E392*J392,2)</f>
        <v>5278.99</v>
      </c>
      <c r="L392" s="228">
        <v>15</v>
      </c>
      <c r="M392" s="228">
        <f>G392*(1+L392/100)</f>
        <v>0</v>
      </c>
      <c r="N392" s="228">
        <v>5.3499999999999997E-3</v>
      </c>
      <c r="O392" s="228">
        <f>ROUND(E392*N392,2)</f>
        <v>0.04</v>
      </c>
      <c r="P392" s="228">
        <v>0</v>
      </c>
      <c r="Q392" s="228">
        <f>ROUND(E392*P392,2)</f>
        <v>0</v>
      </c>
      <c r="R392" s="228"/>
      <c r="S392" s="228" t="s">
        <v>204</v>
      </c>
      <c r="T392" s="228" t="s">
        <v>135</v>
      </c>
      <c r="U392" s="228">
        <v>1.288</v>
      </c>
      <c r="V392" s="228">
        <f>ROUND(E392*U392,2)</f>
        <v>10.41</v>
      </c>
      <c r="W392" s="228"/>
      <c r="X392" s="228" t="s">
        <v>136</v>
      </c>
      <c r="Y392" s="209"/>
      <c r="Z392" s="209"/>
      <c r="AA392" s="209"/>
      <c r="AB392" s="209"/>
      <c r="AC392" s="209"/>
      <c r="AD392" s="209"/>
      <c r="AE392" s="209"/>
      <c r="AF392" s="209"/>
      <c r="AG392" s="209" t="s">
        <v>137</v>
      </c>
      <c r="AH392" s="209"/>
      <c r="AI392" s="209"/>
      <c r="AJ392" s="209"/>
      <c r="AK392" s="209"/>
      <c r="AL392" s="209"/>
      <c r="AM392" s="209"/>
      <c r="AN392" s="209"/>
      <c r="AO392" s="209"/>
      <c r="AP392" s="209"/>
      <c r="AQ392" s="209"/>
      <c r="AR392" s="209"/>
      <c r="AS392" s="209"/>
      <c r="AT392" s="209"/>
      <c r="AU392" s="209"/>
      <c r="AV392" s="209"/>
      <c r="AW392" s="209"/>
      <c r="AX392" s="209"/>
      <c r="AY392" s="209"/>
      <c r="AZ392" s="209"/>
      <c r="BA392" s="209"/>
      <c r="BB392" s="209"/>
      <c r="BC392" s="209"/>
      <c r="BD392" s="209"/>
      <c r="BE392" s="209"/>
      <c r="BF392" s="209"/>
      <c r="BG392" s="209"/>
      <c r="BH392" s="209"/>
    </row>
    <row r="393" spans="1:60" outlineLevel="1" x14ac:dyDescent="0.25">
      <c r="A393" s="226"/>
      <c r="B393" s="227"/>
      <c r="C393" s="256" t="s">
        <v>661</v>
      </c>
      <c r="D393" s="230"/>
      <c r="E393" s="231">
        <v>2.8</v>
      </c>
      <c r="F393" s="228"/>
      <c r="G393" s="228"/>
      <c r="H393" s="228"/>
      <c r="I393" s="228"/>
      <c r="J393" s="228"/>
      <c r="K393" s="228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09"/>
      <c r="Z393" s="209"/>
      <c r="AA393" s="209"/>
      <c r="AB393" s="209"/>
      <c r="AC393" s="209"/>
      <c r="AD393" s="209"/>
      <c r="AE393" s="209"/>
      <c r="AF393" s="209"/>
      <c r="AG393" s="209" t="s">
        <v>139</v>
      </c>
      <c r="AH393" s="209">
        <v>0</v>
      </c>
      <c r="AI393" s="209"/>
      <c r="AJ393" s="209"/>
      <c r="AK393" s="209"/>
      <c r="AL393" s="209"/>
      <c r="AM393" s="209"/>
      <c r="AN393" s="209"/>
      <c r="AO393" s="209"/>
      <c r="AP393" s="209"/>
      <c r="AQ393" s="209"/>
      <c r="AR393" s="209"/>
      <c r="AS393" s="209"/>
      <c r="AT393" s="209"/>
      <c r="AU393" s="209"/>
      <c r="AV393" s="209"/>
      <c r="AW393" s="209"/>
      <c r="AX393" s="209"/>
      <c r="AY393" s="209"/>
      <c r="AZ393" s="209"/>
      <c r="BA393" s="209"/>
      <c r="BB393" s="209"/>
      <c r="BC393" s="209"/>
      <c r="BD393" s="209"/>
      <c r="BE393" s="209"/>
      <c r="BF393" s="209"/>
      <c r="BG393" s="209"/>
      <c r="BH393" s="209"/>
    </row>
    <row r="394" spans="1:60" outlineLevel="1" x14ac:dyDescent="0.25">
      <c r="A394" s="226"/>
      <c r="B394" s="227"/>
      <c r="C394" s="256" t="s">
        <v>662</v>
      </c>
      <c r="D394" s="230"/>
      <c r="E394" s="231">
        <v>6.18</v>
      </c>
      <c r="F394" s="228"/>
      <c r="G394" s="228"/>
      <c r="H394" s="228"/>
      <c r="I394" s="228"/>
      <c r="J394" s="228"/>
      <c r="K394" s="228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09"/>
      <c r="Z394" s="209"/>
      <c r="AA394" s="209"/>
      <c r="AB394" s="209"/>
      <c r="AC394" s="209"/>
      <c r="AD394" s="209"/>
      <c r="AE394" s="209"/>
      <c r="AF394" s="209"/>
      <c r="AG394" s="209" t="s">
        <v>139</v>
      </c>
      <c r="AH394" s="209">
        <v>0</v>
      </c>
      <c r="AI394" s="209"/>
      <c r="AJ394" s="209"/>
      <c r="AK394" s="209"/>
      <c r="AL394" s="209"/>
      <c r="AM394" s="209"/>
      <c r="AN394" s="209"/>
      <c r="AO394" s="209"/>
      <c r="AP394" s="209"/>
      <c r="AQ394" s="209"/>
      <c r="AR394" s="209"/>
      <c r="AS394" s="209"/>
      <c r="AT394" s="209"/>
      <c r="AU394" s="209"/>
      <c r="AV394" s="209"/>
      <c r="AW394" s="209"/>
      <c r="AX394" s="209"/>
      <c r="AY394" s="209"/>
      <c r="AZ394" s="209"/>
      <c r="BA394" s="209"/>
      <c r="BB394" s="209"/>
      <c r="BC394" s="209"/>
      <c r="BD394" s="209"/>
      <c r="BE394" s="209"/>
      <c r="BF394" s="209"/>
      <c r="BG394" s="209"/>
      <c r="BH394" s="209"/>
    </row>
    <row r="395" spans="1:60" outlineLevel="1" x14ac:dyDescent="0.25">
      <c r="A395" s="226"/>
      <c r="B395" s="227"/>
      <c r="C395" s="256" t="s">
        <v>467</v>
      </c>
      <c r="D395" s="230"/>
      <c r="E395" s="231">
        <v>-0.9</v>
      </c>
      <c r="F395" s="228"/>
      <c r="G395" s="228"/>
      <c r="H395" s="228"/>
      <c r="I395" s="228"/>
      <c r="J395" s="228"/>
      <c r="K395" s="228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09"/>
      <c r="Z395" s="209"/>
      <c r="AA395" s="209"/>
      <c r="AB395" s="209"/>
      <c r="AC395" s="209"/>
      <c r="AD395" s="209"/>
      <c r="AE395" s="209"/>
      <c r="AF395" s="209"/>
      <c r="AG395" s="209" t="s">
        <v>139</v>
      </c>
      <c r="AH395" s="209">
        <v>0</v>
      </c>
      <c r="AI395" s="209"/>
      <c r="AJ395" s="209"/>
      <c r="AK395" s="209"/>
      <c r="AL395" s="209"/>
      <c r="AM395" s="209"/>
      <c r="AN395" s="209"/>
      <c r="AO395" s="209"/>
      <c r="AP395" s="209"/>
      <c r="AQ395" s="209"/>
      <c r="AR395" s="209"/>
      <c r="AS395" s="209"/>
      <c r="AT395" s="209"/>
      <c r="AU395" s="209"/>
      <c r="AV395" s="209"/>
      <c r="AW395" s="209"/>
      <c r="AX395" s="209"/>
      <c r="AY395" s="209"/>
      <c r="AZ395" s="209"/>
      <c r="BA395" s="209"/>
      <c r="BB395" s="209"/>
      <c r="BC395" s="209"/>
      <c r="BD395" s="209"/>
      <c r="BE395" s="209"/>
      <c r="BF395" s="209"/>
      <c r="BG395" s="209"/>
      <c r="BH395" s="209"/>
    </row>
    <row r="396" spans="1:60" outlineLevel="1" x14ac:dyDescent="0.25">
      <c r="A396" s="241">
        <v>124</v>
      </c>
      <c r="B396" s="242" t="s">
        <v>470</v>
      </c>
      <c r="C396" s="255" t="s">
        <v>471</v>
      </c>
      <c r="D396" s="243" t="s">
        <v>133</v>
      </c>
      <c r="E396" s="244">
        <v>8.08</v>
      </c>
      <c r="F396" s="245"/>
      <c r="G396" s="246">
        <f>ROUND(E396*F396,2)</f>
        <v>0</v>
      </c>
      <c r="H396" s="229">
        <v>9.1999999999999993</v>
      </c>
      <c r="I396" s="228">
        <f>ROUND(E396*H396,2)</f>
        <v>74.34</v>
      </c>
      <c r="J396" s="229">
        <v>0</v>
      </c>
      <c r="K396" s="228">
        <f>ROUND(E396*J396,2)</f>
        <v>0</v>
      </c>
      <c r="L396" s="228">
        <v>15</v>
      </c>
      <c r="M396" s="228">
        <f>G396*(1+L396/100)</f>
        <v>0</v>
      </c>
      <c r="N396" s="228">
        <v>8.9999999999999998E-4</v>
      </c>
      <c r="O396" s="228">
        <f>ROUND(E396*N396,2)</f>
        <v>0.01</v>
      </c>
      <c r="P396" s="228">
        <v>0</v>
      </c>
      <c r="Q396" s="228">
        <f>ROUND(E396*P396,2)</f>
        <v>0</v>
      </c>
      <c r="R396" s="228"/>
      <c r="S396" s="228" t="s">
        <v>204</v>
      </c>
      <c r="T396" s="228" t="s">
        <v>135</v>
      </c>
      <c r="U396" s="228">
        <v>0</v>
      </c>
      <c r="V396" s="228">
        <f>ROUND(E396*U396,2)</f>
        <v>0</v>
      </c>
      <c r="W396" s="228"/>
      <c r="X396" s="228" t="s">
        <v>136</v>
      </c>
      <c r="Y396" s="209"/>
      <c r="Z396" s="209"/>
      <c r="AA396" s="209"/>
      <c r="AB396" s="209"/>
      <c r="AC396" s="209"/>
      <c r="AD396" s="209"/>
      <c r="AE396" s="209"/>
      <c r="AF396" s="209"/>
      <c r="AG396" s="209" t="s">
        <v>137</v>
      </c>
      <c r="AH396" s="209"/>
      <c r="AI396" s="209"/>
      <c r="AJ396" s="209"/>
      <c r="AK396" s="209"/>
      <c r="AL396" s="209"/>
      <c r="AM396" s="209"/>
      <c r="AN396" s="209"/>
      <c r="AO396" s="209"/>
      <c r="AP396" s="209"/>
      <c r="AQ396" s="209"/>
      <c r="AR396" s="209"/>
      <c r="AS396" s="209"/>
      <c r="AT396" s="209"/>
      <c r="AU396" s="209"/>
      <c r="AV396" s="209"/>
      <c r="AW396" s="209"/>
      <c r="AX396" s="209"/>
      <c r="AY396" s="209"/>
      <c r="AZ396" s="209"/>
      <c r="BA396" s="209"/>
      <c r="BB396" s="209"/>
      <c r="BC396" s="209"/>
      <c r="BD396" s="209"/>
      <c r="BE396" s="209"/>
      <c r="BF396" s="209"/>
      <c r="BG396" s="209"/>
      <c r="BH396" s="209"/>
    </row>
    <row r="397" spans="1:60" outlineLevel="1" x14ac:dyDescent="0.25">
      <c r="A397" s="226"/>
      <c r="B397" s="227"/>
      <c r="C397" s="256" t="s">
        <v>661</v>
      </c>
      <c r="D397" s="230"/>
      <c r="E397" s="231">
        <v>2.8</v>
      </c>
      <c r="F397" s="228"/>
      <c r="G397" s="228"/>
      <c r="H397" s="228"/>
      <c r="I397" s="228"/>
      <c r="J397" s="228"/>
      <c r="K397" s="228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09"/>
      <c r="Z397" s="209"/>
      <c r="AA397" s="209"/>
      <c r="AB397" s="209"/>
      <c r="AC397" s="209"/>
      <c r="AD397" s="209"/>
      <c r="AE397" s="209"/>
      <c r="AF397" s="209"/>
      <c r="AG397" s="209" t="s">
        <v>139</v>
      </c>
      <c r="AH397" s="209">
        <v>0</v>
      </c>
      <c r="AI397" s="209"/>
      <c r="AJ397" s="209"/>
      <c r="AK397" s="209"/>
      <c r="AL397" s="209"/>
      <c r="AM397" s="209"/>
      <c r="AN397" s="209"/>
      <c r="AO397" s="209"/>
      <c r="AP397" s="209"/>
      <c r="AQ397" s="209"/>
      <c r="AR397" s="209"/>
      <c r="AS397" s="209"/>
      <c r="AT397" s="209"/>
      <c r="AU397" s="209"/>
      <c r="AV397" s="209"/>
      <c r="AW397" s="209"/>
      <c r="AX397" s="209"/>
      <c r="AY397" s="209"/>
      <c r="AZ397" s="209"/>
      <c r="BA397" s="209"/>
      <c r="BB397" s="209"/>
      <c r="BC397" s="209"/>
      <c r="BD397" s="209"/>
      <c r="BE397" s="209"/>
      <c r="BF397" s="209"/>
      <c r="BG397" s="209"/>
      <c r="BH397" s="209"/>
    </row>
    <row r="398" spans="1:60" outlineLevel="1" x14ac:dyDescent="0.25">
      <c r="A398" s="226"/>
      <c r="B398" s="227"/>
      <c r="C398" s="256" t="s">
        <v>662</v>
      </c>
      <c r="D398" s="230"/>
      <c r="E398" s="231">
        <v>6.18</v>
      </c>
      <c r="F398" s="228"/>
      <c r="G398" s="228"/>
      <c r="H398" s="228"/>
      <c r="I398" s="228"/>
      <c r="J398" s="228"/>
      <c r="K398" s="228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09"/>
      <c r="Z398" s="209"/>
      <c r="AA398" s="209"/>
      <c r="AB398" s="209"/>
      <c r="AC398" s="209"/>
      <c r="AD398" s="209"/>
      <c r="AE398" s="209"/>
      <c r="AF398" s="209"/>
      <c r="AG398" s="209" t="s">
        <v>139</v>
      </c>
      <c r="AH398" s="209">
        <v>0</v>
      </c>
      <c r="AI398" s="209"/>
      <c r="AJ398" s="209"/>
      <c r="AK398" s="209"/>
      <c r="AL398" s="209"/>
      <c r="AM398" s="209"/>
      <c r="AN398" s="209"/>
      <c r="AO398" s="209"/>
      <c r="AP398" s="209"/>
      <c r="AQ398" s="209"/>
      <c r="AR398" s="209"/>
      <c r="AS398" s="209"/>
      <c r="AT398" s="209"/>
      <c r="AU398" s="209"/>
      <c r="AV398" s="209"/>
      <c r="AW398" s="209"/>
      <c r="AX398" s="209"/>
      <c r="AY398" s="209"/>
      <c r="AZ398" s="209"/>
      <c r="BA398" s="209"/>
      <c r="BB398" s="209"/>
      <c r="BC398" s="209"/>
      <c r="BD398" s="209"/>
      <c r="BE398" s="209"/>
      <c r="BF398" s="209"/>
      <c r="BG398" s="209"/>
      <c r="BH398" s="209"/>
    </row>
    <row r="399" spans="1:60" outlineLevel="1" x14ac:dyDescent="0.25">
      <c r="A399" s="226"/>
      <c r="B399" s="227"/>
      <c r="C399" s="256" t="s">
        <v>467</v>
      </c>
      <c r="D399" s="230"/>
      <c r="E399" s="231">
        <v>-0.9</v>
      </c>
      <c r="F399" s="228"/>
      <c r="G399" s="228"/>
      <c r="H399" s="228"/>
      <c r="I399" s="228"/>
      <c r="J399" s="228"/>
      <c r="K399" s="228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09"/>
      <c r="Z399" s="209"/>
      <c r="AA399" s="209"/>
      <c r="AB399" s="209"/>
      <c r="AC399" s="209"/>
      <c r="AD399" s="209"/>
      <c r="AE399" s="209"/>
      <c r="AF399" s="209"/>
      <c r="AG399" s="209" t="s">
        <v>139</v>
      </c>
      <c r="AH399" s="209">
        <v>0</v>
      </c>
      <c r="AI399" s="209"/>
      <c r="AJ399" s="209"/>
      <c r="AK399" s="209"/>
      <c r="AL399" s="209"/>
      <c r="AM399" s="209"/>
      <c r="AN399" s="209"/>
      <c r="AO399" s="209"/>
      <c r="AP399" s="209"/>
      <c r="AQ399" s="209"/>
      <c r="AR399" s="209"/>
      <c r="AS399" s="209"/>
      <c r="AT399" s="209"/>
      <c r="AU399" s="209"/>
      <c r="AV399" s="209"/>
      <c r="AW399" s="209"/>
      <c r="AX399" s="209"/>
      <c r="AY399" s="209"/>
      <c r="AZ399" s="209"/>
      <c r="BA399" s="209"/>
      <c r="BB399" s="209"/>
      <c r="BC399" s="209"/>
      <c r="BD399" s="209"/>
      <c r="BE399" s="209"/>
      <c r="BF399" s="209"/>
      <c r="BG399" s="209"/>
      <c r="BH399" s="209"/>
    </row>
    <row r="400" spans="1:60" outlineLevel="1" x14ac:dyDescent="0.25">
      <c r="A400" s="241">
        <v>125</v>
      </c>
      <c r="B400" s="242" t="s">
        <v>472</v>
      </c>
      <c r="C400" s="255" t="s">
        <v>473</v>
      </c>
      <c r="D400" s="243" t="s">
        <v>212</v>
      </c>
      <c r="E400" s="244">
        <v>5.0999999999999996</v>
      </c>
      <c r="F400" s="245"/>
      <c r="G400" s="246">
        <f>ROUND(E400*F400,2)</f>
        <v>0</v>
      </c>
      <c r="H400" s="229">
        <v>0</v>
      </c>
      <c r="I400" s="228">
        <f>ROUND(E400*H400,2)</f>
        <v>0</v>
      </c>
      <c r="J400" s="229">
        <v>60.5</v>
      </c>
      <c r="K400" s="228">
        <f>ROUND(E400*J400,2)</f>
        <v>308.55</v>
      </c>
      <c r="L400" s="228">
        <v>15</v>
      </c>
      <c r="M400" s="228">
        <f>G400*(1+L400/100)</f>
        <v>0</v>
      </c>
      <c r="N400" s="228">
        <v>0</v>
      </c>
      <c r="O400" s="228">
        <f>ROUND(E400*N400,2)</f>
        <v>0</v>
      </c>
      <c r="P400" s="228">
        <v>0</v>
      </c>
      <c r="Q400" s="228">
        <f>ROUND(E400*P400,2)</f>
        <v>0</v>
      </c>
      <c r="R400" s="228"/>
      <c r="S400" s="228" t="s">
        <v>204</v>
      </c>
      <c r="T400" s="228" t="s">
        <v>135</v>
      </c>
      <c r="U400" s="228">
        <v>0.12</v>
      </c>
      <c r="V400" s="228">
        <f>ROUND(E400*U400,2)</f>
        <v>0.61</v>
      </c>
      <c r="W400" s="228"/>
      <c r="X400" s="228" t="s">
        <v>136</v>
      </c>
      <c r="Y400" s="209"/>
      <c r="Z400" s="209"/>
      <c r="AA400" s="209"/>
      <c r="AB400" s="209"/>
      <c r="AC400" s="209"/>
      <c r="AD400" s="209"/>
      <c r="AE400" s="209"/>
      <c r="AF400" s="209"/>
      <c r="AG400" s="209" t="s">
        <v>137</v>
      </c>
      <c r="AH400" s="209"/>
      <c r="AI400" s="209"/>
      <c r="AJ400" s="209"/>
      <c r="AK400" s="209"/>
      <c r="AL400" s="209"/>
      <c r="AM400" s="209"/>
      <c r="AN400" s="209"/>
      <c r="AO400" s="209"/>
      <c r="AP400" s="209"/>
      <c r="AQ400" s="209"/>
      <c r="AR400" s="209"/>
      <c r="AS400" s="209"/>
      <c r="AT400" s="209"/>
      <c r="AU400" s="209"/>
      <c r="AV400" s="209"/>
      <c r="AW400" s="209"/>
      <c r="AX400" s="209"/>
      <c r="AY400" s="209"/>
      <c r="AZ400" s="209"/>
      <c r="BA400" s="209"/>
      <c r="BB400" s="209"/>
      <c r="BC400" s="209"/>
      <c r="BD400" s="209"/>
      <c r="BE400" s="209"/>
      <c r="BF400" s="209"/>
      <c r="BG400" s="209"/>
      <c r="BH400" s="209"/>
    </row>
    <row r="401" spans="1:60" outlineLevel="1" x14ac:dyDescent="0.25">
      <c r="A401" s="226"/>
      <c r="B401" s="227"/>
      <c r="C401" s="256" t="s">
        <v>474</v>
      </c>
      <c r="D401" s="230"/>
      <c r="E401" s="231">
        <v>5.0999999999999996</v>
      </c>
      <c r="F401" s="228"/>
      <c r="G401" s="228"/>
      <c r="H401" s="228"/>
      <c r="I401" s="228"/>
      <c r="J401" s="228"/>
      <c r="K401" s="228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09"/>
      <c r="Z401" s="209"/>
      <c r="AA401" s="209"/>
      <c r="AB401" s="209"/>
      <c r="AC401" s="209"/>
      <c r="AD401" s="209"/>
      <c r="AE401" s="209"/>
      <c r="AF401" s="209"/>
      <c r="AG401" s="209" t="s">
        <v>139</v>
      </c>
      <c r="AH401" s="209">
        <v>0</v>
      </c>
      <c r="AI401" s="209"/>
      <c r="AJ401" s="209"/>
      <c r="AK401" s="209"/>
      <c r="AL401" s="209"/>
      <c r="AM401" s="209"/>
      <c r="AN401" s="209"/>
      <c r="AO401" s="209"/>
      <c r="AP401" s="209"/>
      <c r="AQ401" s="209"/>
      <c r="AR401" s="209"/>
      <c r="AS401" s="209"/>
      <c r="AT401" s="209"/>
      <c r="AU401" s="209"/>
      <c r="AV401" s="209"/>
      <c r="AW401" s="209"/>
      <c r="AX401" s="209"/>
      <c r="AY401" s="209"/>
      <c r="AZ401" s="209"/>
      <c r="BA401" s="209"/>
      <c r="BB401" s="209"/>
      <c r="BC401" s="209"/>
      <c r="BD401" s="209"/>
      <c r="BE401" s="209"/>
      <c r="BF401" s="209"/>
      <c r="BG401" s="209"/>
      <c r="BH401" s="209"/>
    </row>
    <row r="402" spans="1:60" outlineLevel="1" x14ac:dyDescent="0.25">
      <c r="A402" s="241">
        <v>126</v>
      </c>
      <c r="B402" s="242" t="s">
        <v>475</v>
      </c>
      <c r="C402" s="255" t="s">
        <v>476</v>
      </c>
      <c r="D402" s="243" t="s">
        <v>133</v>
      </c>
      <c r="E402" s="244">
        <v>8.8879999999999999</v>
      </c>
      <c r="F402" s="245"/>
      <c r="G402" s="246">
        <f>ROUND(E402*F402,2)</f>
        <v>0</v>
      </c>
      <c r="H402" s="229">
        <v>550</v>
      </c>
      <c r="I402" s="228">
        <f>ROUND(E402*H402,2)</f>
        <v>4888.3999999999996</v>
      </c>
      <c r="J402" s="229">
        <v>0</v>
      </c>
      <c r="K402" s="228">
        <f>ROUND(E402*J402,2)</f>
        <v>0</v>
      </c>
      <c r="L402" s="228">
        <v>15</v>
      </c>
      <c r="M402" s="228">
        <f>G402*(1+L402/100)</f>
        <v>0</v>
      </c>
      <c r="N402" s="228">
        <v>0</v>
      </c>
      <c r="O402" s="228">
        <f>ROUND(E402*N402,2)</f>
        <v>0</v>
      </c>
      <c r="P402" s="228">
        <v>0</v>
      </c>
      <c r="Q402" s="228">
        <f>ROUND(E402*P402,2)</f>
        <v>0</v>
      </c>
      <c r="R402" s="228"/>
      <c r="S402" s="228" t="s">
        <v>204</v>
      </c>
      <c r="T402" s="228" t="s">
        <v>135</v>
      </c>
      <c r="U402" s="228">
        <v>0</v>
      </c>
      <c r="V402" s="228">
        <f>ROUND(E402*U402,2)</f>
        <v>0</v>
      </c>
      <c r="W402" s="228"/>
      <c r="X402" s="228" t="s">
        <v>261</v>
      </c>
      <c r="Y402" s="209"/>
      <c r="Z402" s="209"/>
      <c r="AA402" s="209"/>
      <c r="AB402" s="209"/>
      <c r="AC402" s="209"/>
      <c r="AD402" s="209"/>
      <c r="AE402" s="209"/>
      <c r="AF402" s="209"/>
      <c r="AG402" s="209" t="s">
        <v>262</v>
      </c>
      <c r="AH402" s="209"/>
      <c r="AI402" s="209"/>
      <c r="AJ402" s="209"/>
      <c r="AK402" s="209"/>
      <c r="AL402" s="209"/>
      <c r="AM402" s="209"/>
      <c r="AN402" s="209"/>
      <c r="AO402" s="209"/>
      <c r="AP402" s="209"/>
      <c r="AQ402" s="209"/>
      <c r="AR402" s="209"/>
      <c r="AS402" s="209"/>
      <c r="AT402" s="209"/>
      <c r="AU402" s="209"/>
      <c r="AV402" s="209"/>
      <c r="AW402" s="209"/>
      <c r="AX402" s="209"/>
      <c r="AY402" s="209"/>
      <c r="AZ402" s="209"/>
      <c r="BA402" s="209"/>
      <c r="BB402" s="209"/>
      <c r="BC402" s="209"/>
      <c r="BD402" s="209"/>
      <c r="BE402" s="209"/>
      <c r="BF402" s="209"/>
      <c r="BG402" s="209"/>
      <c r="BH402" s="209"/>
    </row>
    <row r="403" spans="1:60" outlineLevel="1" x14ac:dyDescent="0.25">
      <c r="A403" s="226"/>
      <c r="B403" s="227"/>
      <c r="C403" s="258" t="s">
        <v>183</v>
      </c>
      <c r="D403" s="232"/>
      <c r="E403" s="233"/>
      <c r="F403" s="228"/>
      <c r="G403" s="228"/>
      <c r="H403" s="228"/>
      <c r="I403" s="228"/>
      <c r="J403" s="228"/>
      <c r="K403" s="228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09"/>
      <c r="Z403" s="209"/>
      <c r="AA403" s="209"/>
      <c r="AB403" s="209"/>
      <c r="AC403" s="209"/>
      <c r="AD403" s="209"/>
      <c r="AE403" s="209"/>
      <c r="AF403" s="209"/>
      <c r="AG403" s="209" t="s">
        <v>139</v>
      </c>
      <c r="AH403" s="209"/>
      <c r="AI403" s="209"/>
      <c r="AJ403" s="209"/>
      <c r="AK403" s="209"/>
      <c r="AL403" s="209"/>
      <c r="AM403" s="209"/>
      <c r="AN403" s="209"/>
      <c r="AO403" s="209"/>
      <c r="AP403" s="209"/>
      <c r="AQ403" s="209"/>
      <c r="AR403" s="209"/>
      <c r="AS403" s="209"/>
      <c r="AT403" s="209"/>
      <c r="AU403" s="209"/>
      <c r="AV403" s="209"/>
      <c r="AW403" s="209"/>
      <c r="AX403" s="209"/>
      <c r="AY403" s="209"/>
      <c r="AZ403" s="209"/>
      <c r="BA403" s="209"/>
      <c r="BB403" s="209"/>
      <c r="BC403" s="209"/>
      <c r="BD403" s="209"/>
      <c r="BE403" s="209"/>
      <c r="BF403" s="209"/>
      <c r="BG403" s="209"/>
      <c r="BH403" s="209"/>
    </row>
    <row r="404" spans="1:60" outlineLevel="1" x14ac:dyDescent="0.25">
      <c r="A404" s="226"/>
      <c r="B404" s="227"/>
      <c r="C404" s="259" t="s">
        <v>663</v>
      </c>
      <c r="D404" s="232"/>
      <c r="E404" s="233">
        <v>2.8</v>
      </c>
      <c r="F404" s="228"/>
      <c r="G404" s="228"/>
      <c r="H404" s="228"/>
      <c r="I404" s="228"/>
      <c r="J404" s="228"/>
      <c r="K404" s="228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09"/>
      <c r="Z404" s="209"/>
      <c r="AA404" s="209"/>
      <c r="AB404" s="209"/>
      <c r="AC404" s="209"/>
      <c r="AD404" s="209"/>
      <c r="AE404" s="209"/>
      <c r="AF404" s="209"/>
      <c r="AG404" s="209" t="s">
        <v>139</v>
      </c>
      <c r="AH404" s="209">
        <v>2</v>
      </c>
      <c r="AI404" s="209"/>
      <c r="AJ404" s="209"/>
      <c r="AK404" s="209"/>
      <c r="AL404" s="209"/>
      <c r="AM404" s="209"/>
      <c r="AN404" s="209"/>
      <c r="AO404" s="209"/>
      <c r="AP404" s="209"/>
      <c r="AQ404" s="209"/>
      <c r="AR404" s="209"/>
      <c r="AS404" s="209"/>
      <c r="AT404" s="209"/>
      <c r="AU404" s="209"/>
      <c r="AV404" s="209"/>
      <c r="AW404" s="209"/>
      <c r="AX404" s="209"/>
      <c r="AY404" s="209"/>
      <c r="AZ404" s="209"/>
      <c r="BA404" s="209"/>
      <c r="BB404" s="209"/>
      <c r="BC404" s="209"/>
      <c r="BD404" s="209"/>
      <c r="BE404" s="209"/>
      <c r="BF404" s="209"/>
      <c r="BG404" s="209"/>
      <c r="BH404" s="209"/>
    </row>
    <row r="405" spans="1:60" outlineLevel="1" x14ac:dyDescent="0.25">
      <c r="A405" s="226"/>
      <c r="B405" s="227"/>
      <c r="C405" s="259" t="s">
        <v>664</v>
      </c>
      <c r="D405" s="232"/>
      <c r="E405" s="233">
        <v>6.18</v>
      </c>
      <c r="F405" s="228"/>
      <c r="G405" s="228"/>
      <c r="H405" s="228"/>
      <c r="I405" s="228"/>
      <c r="J405" s="228"/>
      <c r="K405" s="228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09"/>
      <c r="Z405" s="209"/>
      <c r="AA405" s="209"/>
      <c r="AB405" s="209"/>
      <c r="AC405" s="209"/>
      <c r="AD405" s="209"/>
      <c r="AE405" s="209"/>
      <c r="AF405" s="209"/>
      <c r="AG405" s="209" t="s">
        <v>139</v>
      </c>
      <c r="AH405" s="209">
        <v>2</v>
      </c>
      <c r="AI405" s="209"/>
      <c r="AJ405" s="209"/>
      <c r="AK405" s="209"/>
      <c r="AL405" s="209"/>
      <c r="AM405" s="209"/>
      <c r="AN405" s="209"/>
      <c r="AO405" s="209"/>
      <c r="AP405" s="209"/>
      <c r="AQ405" s="209"/>
      <c r="AR405" s="209"/>
      <c r="AS405" s="209"/>
      <c r="AT405" s="209"/>
      <c r="AU405" s="209"/>
      <c r="AV405" s="209"/>
      <c r="AW405" s="209"/>
      <c r="AX405" s="209"/>
      <c r="AY405" s="209"/>
      <c r="AZ405" s="209"/>
      <c r="BA405" s="209"/>
      <c r="BB405" s="209"/>
      <c r="BC405" s="209"/>
      <c r="BD405" s="209"/>
      <c r="BE405" s="209"/>
      <c r="BF405" s="209"/>
      <c r="BG405" s="209"/>
      <c r="BH405" s="209"/>
    </row>
    <row r="406" spans="1:60" outlineLevel="1" x14ac:dyDescent="0.25">
      <c r="A406" s="226"/>
      <c r="B406" s="227"/>
      <c r="C406" s="259" t="s">
        <v>479</v>
      </c>
      <c r="D406" s="232"/>
      <c r="E406" s="233">
        <v>-0.9</v>
      </c>
      <c r="F406" s="228"/>
      <c r="G406" s="228"/>
      <c r="H406" s="228"/>
      <c r="I406" s="228"/>
      <c r="J406" s="228"/>
      <c r="K406" s="228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09"/>
      <c r="Z406" s="209"/>
      <c r="AA406" s="209"/>
      <c r="AB406" s="209"/>
      <c r="AC406" s="209"/>
      <c r="AD406" s="209"/>
      <c r="AE406" s="209"/>
      <c r="AF406" s="209"/>
      <c r="AG406" s="209" t="s">
        <v>139</v>
      </c>
      <c r="AH406" s="209">
        <v>2</v>
      </c>
      <c r="AI406" s="209"/>
      <c r="AJ406" s="209"/>
      <c r="AK406" s="209"/>
      <c r="AL406" s="209"/>
      <c r="AM406" s="209"/>
      <c r="AN406" s="209"/>
      <c r="AO406" s="209"/>
      <c r="AP406" s="209"/>
      <c r="AQ406" s="209"/>
      <c r="AR406" s="209"/>
      <c r="AS406" s="209"/>
      <c r="AT406" s="209"/>
      <c r="AU406" s="209"/>
      <c r="AV406" s="209"/>
      <c r="AW406" s="209"/>
      <c r="AX406" s="209"/>
      <c r="AY406" s="209"/>
      <c r="AZ406" s="209"/>
      <c r="BA406" s="209"/>
      <c r="BB406" s="209"/>
      <c r="BC406" s="209"/>
      <c r="BD406" s="209"/>
      <c r="BE406" s="209"/>
      <c r="BF406" s="209"/>
      <c r="BG406" s="209"/>
      <c r="BH406" s="209"/>
    </row>
    <row r="407" spans="1:60" outlineLevel="1" x14ac:dyDescent="0.25">
      <c r="A407" s="226"/>
      <c r="B407" s="227"/>
      <c r="C407" s="258" t="s">
        <v>189</v>
      </c>
      <c r="D407" s="232"/>
      <c r="E407" s="233"/>
      <c r="F407" s="228"/>
      <c r="G407" s="228"/>
      <c r="H407" s="228"/>
      <c r="I407" s="228"/>
      <c r="J407" s="228"/>
      <c r="K407" s="228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09"/>
      <c r="Z407" s="209"/>
      <c r="AA407" s="209"/>
      <c r="AB407" s="209"/>
      <c r="AC407" s="209"/>
      <c r="AD407" s="209"/>
      <c r="AE407" s="209"/>
      <c r="AF407" s="209"/>
      <c r="AG407" s="209" t="s">
        <v>139</v>
      </c>
      <c r="AH407" s="209"/>
      <c r="AI407" s="209"/>
      <c r="AJ407" s="209"/>
      <c r="AK407" s="209"/>
      <c r="AL407" s="209"/>
      <c r="AM407" s="209"/>
      <c r="AN407" s="209"/>
      <c r="AO407" s="209"/>
      <c r="AP407" s="209"/>
      <c r="AQ407" s="209"/>
      <c r="AR407" s="209"/>
      <c r="AS407" s="209"/>
      <c r="AT407" s="209"/>
      <c r="AU407" s="209"/>
      <c r="AV407" s="209"/>
      <c r="AW407" s="209"/>
      <c r="AX407" s="209"/>
      <c r="AY407" s="209"/>
      <c r="AZ407" s="209"/>
      <c r="BA407" s="209"/>
      <c r="BB407" s="209"/>
      <c r="BC407" s="209"/>
      <c r="BD407" s="209"/>
      <c r="BE407" s="209"/>
      <c r="BF407" s="209"/>
      <c r="BG407" s="209"/>
      <c r="BH407" s="209"/>
    </row>
    <row r="408" spans="1:60" outlineLevel="1" x14ac:dyDescent="0.25">
      <c r="A408" s="226"/>
      <c r="B408" s="227"/>
      <c r="C408" s="256" t="s">
        <v>665</v>
      </c>
      <c r="D408" s="230"/>
      <c r="E408" s="231">
        <v>8.8879999999999999</v>
      </c>
      <c r="F408" s="228"/>
      <c r="G408" s="228"/>
      <c r="H408" s="228"/>
      <c r="I408" s="228"/>
      <c r="J408" s="228"/>
      <c r="K408" s="228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09"/>
      <c r="Z408" s="209"/>
      <c r="AA408" s="209"/>
      <c r="AB408" s="209"/>
      <c r="AC408" s="209"/>
      <c r="AD408" s="209"/>
      <c r="AE408" s="209"/>
      <c r="AF408" s="209"/>
      <c r="AG408" s="209" t="s">
        <v>139</v>
      </c>
      <c r="AH408" s="209">
        <v>0</v>
      </c>
      <c r="AI408" s="209"/>
      <c r="AJ408" s="209"/>
      <c r="AK408" s="209"/>
      <c r="AL408" s="209"/>
      <c r="AM408" s="209"/>
      <c r="AN408" s="209"/>
      <c r="AO408" s="209"/>
      <c r="AP408" s="209"/>
      <c r="AQ408" s="209"/>
      <c r="AR408" s="209"/>
      <c r="AS408" s="209"/>
      <c r="AT408" s="209"/>
      <c r="AU408" s="209"/>
      <c r="AV408" s="209"/>
      <c r="AW408" s="209"/>
      <c r="AX408" s="209"/>
      <c r="AY408" s="209"/>
      <c r="AZ408" s="209"/>
      <c r="BA408" s="209"/>
      <c r="BB408" s="209"/>
      <c r="BC408" s="209"/>
      <c r="BD408" s="209"/>
      <c r="BE408" s="209"/>
      <c r="BF408" s="209"/>
      <c r="BG408" s="209"/>
      <c r="BH408" s="209"/>
    </row>
    <row r="409" spans="1:60" outlineLevel="1" x14ac:dyDescent="0.25">
      <c r="A409" s="247">
        <v>127</v>
      </c>
      <c r="B409" s="248" t="s">
        <v>481</v>
      </c>
      <c r="C409" s="257" t="s">
        <v>482</v>
      </c>
      <c r="D409" s="249" t="s">
        <v>212</v>
      </c>
      <c r="E409" s="250">
        <v>6</v>
      </c>
      <c r="F409" s="251"/>
      <c r="G409" s="252">
        <f>ROUND(E409*F409,2)</f>
        <v>0</v>
      </c>
      <c r="H409" s="229">
        <v>87</v>
      </c>
      <c r="I409" s="228">
        <f>ROUND(E409*H409,2)</f>
        <v>522</v>
      </c>
      <c r="J409" s="229">
        <v>0</v>
      </c>
      <c r="K409" s="228">
        <f>ROUND(E409*J409,2)</f>
        <v>0</v>
      </c>
      <c r="L409" s="228">
        <v>15</v>
      </c>
      <c r="M409" s="228">
        <f>G409*(1+L409/100)</f>
        <v>0</v>
      </c>
      <c r="N409" s="228">
        <v>2.2000000000000001E-4</v>
      </c>
      <c r="O409" s="228">
        <f>ROUND(E409*N409,2)</f>
        <v>0</v>
      </c>
      <c r="P409" s="228">
        <v>0</v>
      </c>
      <c r="Q409" s="228">
        <f>ROUND(E409*P409,2)</f>
        <v>0</v>
      </c>
      <c r="R409" s="228"/>
      <c r="S409" s="228" t="s">
        <v>204</v>
      </c>
      <c r="T409" s="228" t="s">
        <v>135</v>
      </c>
      <c r="U409" s="228">
        <v>0</v>
      </c>
      <c r="V409" s="228">
        <f>ROUND(E409*U409,2)</f>
        <v>0</v>
      </c>
      <c r="W409" s="228"/>
      <c r="X409" s="228" t="s">
        <v>261</v>
      </c>
      <c r="Y409" s="209"/>
      <c r="Z409" s="209"/>
      <c r="AA409" s="209"/>
      <c r="AB409" s="209"/>
      <c r="AC409" s="209"/>
      <c r="AD409" s="209"/>
      <c r="AE409" s="209"/>
      <c r="AF409" s="209"/>
      <c r="AG409" s="209" t="s">
        <v>262</v>
      </c>
      <c r="AH409" s="209"/>
      <c r="AI409" s="209"/>
      <c r="AJ409" s="209"/>
      <c r="AK409" s="209"/>
      <c r="AL409" s="209"/>
      <c r="AM409" s="209"/>
      <c r="AN409" s="209"/>
      <c r="AO409" s="209"/>
      <c r="AP409" s="209"/>
      <c r="AQ409" s="209"/>
      <c r="AR409" s="209"/>
      <c r="AS409" s="209"/>
      <c r="AT409" s="209"/>
      <c r="AU409" s="209"/>
      <c r="AV409" s="209"/>
      <c r="AW409" s="209"/>
      <c r="AX409" s="209"/>
      <c r="AY409" s="209"/>
      <c r="AZ409" s="209"/>
      <c r="BA409" s="209"/>
      <c r="BB409" s="209"/>
      <c r="BC409" s="209"/>
      <c r="BD409" s="209"/>
      <c r="BE409" s="209"/>
      <c r="BF409" s="209"/>
      <c r="BG409" s="209"/>
      <c r="BH409" s="209"/>
    </row>
    <row r="410" spans="1:60" outlineLevel="1" x14ac:dyDescent="0.25">
      <c r="A410" s="247">
        <v>128</v>
      </c>
      <c r="B410" s="248" t="s">
        <v>483</v>
      </c>
      <c r="C410" s="257" t="s">
        <v>484</v>
      </c>
      <c r="D410" s="249" t="s">
        <v>0</v>
      </c>
      <c r="E410" s="250">
        <v>163.52199999999999</v>
      </c>
      <c r="F410" s="251"/>
      <c r="G410" s="252">
        <f>ROUND(E410*F410,2)</f>
        <v>0</v>
      </c>
      <c r="H410" s="229">
        <v>0</v>
      </c>
      <c r="I410" s="228">
        <f>ROUND(E410*H410,2)</f>
        <v>0</v>
      </c>
      <c r="J410" s="229">
        <v>4.0999999999999996</v>
      </c>
      <c r="K410" s="228">
        <f>ROUND(E410*J410,2)</f>
        <v>670.44</v>
      </c>
      <c r="L410" s="228">
        <v>15</v>
      </c>
      <c r="M410" s="228">
        <f>G410*(1+L410/100)</f>
        <v>0</v>
      </c>
      <c r="N410" s="228">
        <v>0</v>
      </c>
      <c r="O410" s="228">
        <f>ROUND(E410*N410,2)</f>
        <v>0</v>
      </c>
      <c r="P410" s="228">
        <v>0</v>
      </c>
      <c r="Q410" s="228">
        <f>ROUND(E410*P410,2)</f>
        <v>0</v>
      </c>
      <c r="R410" s="228"/>
      <c r="S410" s="228" t="s">
        <v>134</v>
      </c>
      <c r="T410" s="228" t="s">
        <v>135</v>
      </c>
      <c r="U410" s="228">
        <v>0</v>
      </c>
      <c r="V410" s="228">
        <f>ROUND(E410*U410,2)</f>
        <v>0</v>
      </c>
      <c r="W410" s="228"/>
      <c r="X410" s="228" t="s">
        <v>245</v>
      </c>
      <c r="Y410" s="209"/>
      <c r="Z410" s="209"/>
      <c r="AA410" s="209"/>
      <c r="AB410" s="209"/>
      <c r="AC410" s="209"/>
      <c r="AD410" s="209"/>
      <c r="AE410" s="209"/>
      <c r="AF410" s="209"/>
      <c r="AG410" s="209" t="s">
        <v>246</v>
      </c>
      <c r="AH410" s="209"/>
      <c r="AI410" s="209"/>
      <c r="AJ410" s="209"/>
      <c r="AK410" s="209"/>
      <c r="AL410" s="209"/>
      <c r="AM410" s="209"/>
      <c r="AN410" s="209"/>
      <c r="AO410" s="209"/>
      <c r="AP410" s="209"/>
      <c r="AQ410" s="209"/>
      <c r="AR410" s="209"/>
      <c r="AS410" s="209"/>
      <c r="AT410" s="209"/>
      <c r="AU410" s="209"/>
      <c r="AV410" s="209"/>
      <c r="AW410" s="209"/>
      <c r="AX410" s="209"/>
      <c r="AY410" s="209"/>
      <c r="AZ410" s="209"/>
      <c r="BA410" s="209"/>
      <c r="BB410" s="209"/>
      <c r="BC410" s="209"/>
      <c r="BD410" s="209"/>
      <c r="BE410" s="209"/>
      <c r="BF410" s="209"/>
      <c r="BG410" s="209"/>
      <c r="BH410" s="209"/>
    </row>
    <row r="411" spans="1:60" x14ac:dyDescent="0.25">
      <c r="A411" s="235" t="s">
        <v>129</v>
      </c>
      <c r="B411" s="236" t="s">
        <v>91</v>
      </c>
      <c r="C411" s="254" t="s">
        <v>92</v>
      </c>
      <c r="D411" s="237"/>
      <c r="E411" s="238"/>
      <c r="F411" s="239"/>
      <c r="G411" s="240">
        <f>SUMIF(AG412:AG417,"&lt;&gt;NOR",G412:G417)</f>
        <v>0</v>
      </c>
      <c r="H411" s="234"/>
      <c r="I411" s="234">
        <f>SUM(I412:I417)</f>
        <v>667.28</v>
      </c>
      <c r="J411" s="234"/>
      <c r="K411" s="234">
        <f>SUM(K412:K417)</f>
        <v>2672.88</v>
      </c>
      <c r="L411" s="234"/>
      <c r="M411" s="234">
        <f>SUM(M412:M417)</f>
        <v>0</v>
      </c>
      <c r="N411" s="234"/>
      <c r="O411" s="234">
        <f>SUM(O412:O417)</f>
        <v>0</v>
      </c>
      <c r="P411" s="234"/>
      <c r="Q411" s="234">
        <f>SUM(Q412:Q417)</f>
        <v>0</v>
      </c>
      <c r="R411" s="234"/>
      <c r="S411" s="234"/>
      <c r="T411" s="234"/>
      <c r="U411" s="234"/>
      <c r="V411" s="234">
        <f>SUM(V412:V417)</f>
        <v>5.47</v>
      </c>
      <c r="W411" s="234"/>
      <c r="X411" s="234"/>
      <c r="AG411" t="s">
        <v>130</v>
      </c>
    </row>
    <row r="412" spans="1:60" outlineLevel="1" x14ac:dyDescent="0.25">
      <c r="A412" s="247">
        <v>129</v>
      </c>
      <c r="B412" s="248" t="s">
        <v>485</v>
      </c>
      <c r="C412" s="257" t="s">
        <v>486</v>
      </c>
      <c r="D412" s="249" t="s">
        <v>212</v>
      </c>
      <c r="E412" s="250">
        <v>20</v>
      </c>
      <c r="F412" s="251"/>
      <c r="G412" s="252">
        <f>ROUND(E412*F412,2)</f>
        <v>0</v>
      </c>
      <c r="H412" s="229">
        <v>0.46</v>
      </c>
      <c r="I412" s="228">
        <f>ROUND(E412*H412,2)</f>
        <v>9.1999999999999993</v>
      </c>
      <c r="J412" s="229">
        <v>5.54</v>
      </c>
      <c r="K412" s="228">
        <f>ROUND(E412*J412,2)</f>
        <v>110.8</v>
      </c>
      <c r="L412" s="228">
        <v>15</v>
      </c>
      <c r="M412" s="228">
        <f>G412*(1+L412/100)</f>
        <v>0</v>
      </c>
      <c r="N412" s="228">
        <v>0</v>
      </c>
      <c r="O412" s="228">
        <f>ROUND(E412*N412,2)</f>
        <v>0</v>
      </c>
      <c r="P412" s="228">
        <v>0</v>
      </c>
      <c r="Q412" s="228">
        <f>ROUND(E412*P412,2)</f>
        <v>0</v>
      </c>
      <c r="R412" s="228"/>
      <c r="S412" s="228" t="s">
        <v>134</v>
      </c>
      <c r="T412" s="228" t="s">
        <v>135</v>
      </c>
      <c r="U412" s="228">
        <v>1.2E-2</v>
      </c>
      <c r="V412" s="228">
        <f>ROUND(E412*U412,2)</f>
        <v>0.24</v>
      </c>
      <c r="W412" s="228"/>
      <c r="X412" s="228" t="s">
        <v>136</v>
      </c>
      <c r="Y412" s="209"/>
      <c r="Z412" s="209"/>
      <c r="AA412" s="209"/>
      <c r="AB412" s="209"/>
      <c r="AC412" s="209"/>
      <c r="AD412" s="209"/>
      <c r="AE412" s="209"/>
      <c r="AF412" s="209"/>
      <c r="AG412" s="209" t="s">
        <v>137</v>
      </c>
      <c r="AH412" s="209"/>
      <c r="AI412" s="209"/>
      <c r="AJ412" s="209"/>
      <c r="AK412" s="209"/>
      <c r="AL412" s="209"/>
      <c r="AM412" s="209"/>
      <c r="AN412" s="209"/>
      <c r="AO412" s="209"/>
      <c r="AP412" s="209"/>
      <c r="AQ412" s="209"/>
      <c r="AR412" s="209"/>
      <c r="AS412" s="209"/>
      <c r="AT412" s="209"/>
      <c r="AU412" s="209"/>
      <c r="AV412" s="209"/>
      <c r="AW412" s="209"/>
      <c r="AX412" s="209"/>
      <c r="AY412" s="209"/>
      <c r="AZ412" s="209"/>
      <c r="BA412" s="209"/>
      <c r="BB412" s="209"/>
      <c r="BC412" s="209"/>
      <c r="BD412" s="209"/>
      <c r="BE412" s="209"/>
      <c r="BF412" s="209"/>
      <c r="BG412" s="209"/>
      <c r="BH412" s="209"/>
    </row>
    <row r="413" spans="1:60" outlineLevel="1" x14ac:dyDescent="0.25">
      <c r="A413" s="247">
        <v>130</v>
      </c>
      <c r="B413" s="248" t="s">
        <v>487</v>
      </c>
      <c r="C413" s="257" t="s">
        <v>488</v>
      </c>
      <c r="D413" s="249" t="s">
        <v>212</v>
      </c>
      <c r="E413" s="250">
        <v>20</v>
      </c>
      <c r="F413" s="251"/>
      <c r="G413" s="252">
        <f>ROUND(E413*F413,2)</f>
        <v>0</v>
      </c>
      <c r="H413" s="229">
        <v>15.08</v>
      </c>
      <c r="I413" s="228">
        <f>ROUND(E413*H413,2)</f>
        <v>301.60000000000002</v>
      </c>
      <c r="J413" s="229">
        <v>54.92</v>
      </c>
      <c r="K413" s="228">
        <f>ROUND(E413*J413,2)</f>
        <v>1098.4000000000001</v>
      </c>
      <c r="L413" s="228">
        <v>15</v>
      </c>
      <c r="M413" s="228">
        <f>G413*(1+L413/100)</f>
        <v>0</v>
      </c>
      <c r="N413" s="228">
        <v>1E-4</v>
      </c>
      <c r="O413" s="228">
        <f>ROUND(E413*N413,2)</f>
        <v>0</v>
      </c>
      <c r="P413" s="228">
        <v>0</v>
      </c>
      <c r="Q413" s="228">
        <f>ROUND(E413*P413,2)</f>
        <v>0</v>
      </c>
      <c r="R413" s="228"/>
      <c r="S413" s="228" t="s">
        <v>134</v>
      </c>
      <c r="T413" s="228" t="s">
        <v>135</v>
      </c>
      <c r="U413" s="228">
        <v>0.107</v>
      </c>
      <c r="V413" s="228">
        <f>ROUND(E413*U413,2)</f>
        <v>2.14</v>
      </c>
      <c r="W413" s="228"/>
      <c r="X413" s="228" t="s">
        <v>136</v>
      </c>
      <c r="Y413" s="209"/>
      <c r="Z413" s="209"/>
      <c r="AA413" s="209"/>
      <c r="AB413" s="209"/>
      <c r="AC413" s="209"/>
      <c r="AD413" s="209"/>
      <c r="AE413" s="209"/>
      <c r="AF413" s="209"/>
      <c r="AG413" s="209" t="s">
        <v>137</v>
      </c>
      <c r="AH413" s="209"/>
      <c r="AI413" s="209"/>
      <c r="AJ413" s="209"/>
      <c r="AK413" s="209"/>
      <c r="AL413" s="209"/>
      <c r="AM413" s="209"/>
      <c r="AN413" s="209"/>
      <c r="AO413" s="209"/>
      <c r="AP413" s="209"/>
      <c r="AQ413" s="209"/>
      <c r="AR413" s="209"/>
      <c r="AS413" s="209"/>
      <c r="AT413" s="209"/>
      <c r="AU413" s="209"/>
      <c r="AV413" s="209"/>
      <c r="AW413" s="209"/>
      <c r="AX413" s="209"/>
      <c r="AY413" s="209"/>
      <c r="AZ413" s="209"/>
      <c r="BA413" s="209"/>
      <c r="BB413" s="209"/>
      <c r="BC413" s="209"/>
      <c r="BD413" s="209"/>
      <c r="BE413" s="209"/>
      <c r="BF413" s="209"/>
      <c r="BG413" s="209"/>
      <c r="BH413" s="209"/>
    </row>
    <row r="414" spans="1:60" outlineLevel="1" x14ac:dyDescent="0.25">
      <c r="A414" s="241">
        <v>131</v>
      </c>
      <c r="B414" s="242" t="s">
        <v>489</v>
      </c>
      <c r="C414" s="255" t="s">
        <v>490</v>
      </c>
      <c r="D414" s="243" t="s">
        <v>133</v>
      </c>
      <c r="E414" s="244">
        <v>7.4749999999999996</v>
      </c>
      <c r="F414" s="245"/>
      <c r="G414" s="246">
        <f>ROUND(E414*F414,2)</f>
        <v>0</v>
      </c>
      <c r="H414" s="229">
        <v>47.69</v>
      </c>
      <c r="I414" s="228">
        <f>ROUND(E414*H414,2)</f>
        <v>356.48</v>
      </c>
      <c r="J414" s="229">
        <v>195.81</v>
      </c>
      <c r="K414" s="228">
        <f>ROUND(E414*J414,2)</f>
        <v>1463.68</v>
      </c>
      <c r="L414" s="228">
        <v>15</v>
      </c>
      <c r="M414" s="228">
        <f>G414*(1+L414/100)</f>
        <v>0</v>
      </c>
      <c r="N414" s="228">
        <v>3.6000000000000002E-4</v>
      </c>
      <c r="O414" s="228">
        <f>ROUND(E414*N414,2)</f>
        <v>0</v>
      </c>
      <c r="P414" s="228">
        <v>0</v>
      </c>
      <c r="Q414" s="228">
        <f>ROUND(E414*P414,2)</f>
        <v>0</v>
      </c>
      <c r="R414" s="228"/>
      <c r="S414" s="228" t="s">
        <v>204</v>
      </c>
      <c r="T414" s="228" t="s">
        <v>135</v>
      </c>
      <c r="U414" s="228">
        <v>0.41299999999999998</v>
      </c>
      <c r="V414" s="228">
        <f>ROUND(E414*U414,2)</f>
        <v>3.09</v>
      </c>
      <c r="W414" s="228"/>
      <c r="X414" s="228" t="s">
        <v>136</v>
      </c>
      <c r="Y414" s="209"/>
      <c r="Z414" s="209"/>
      <c r="AA414" s="209"/>
      <c r="AB414" s="209"/>
      <c r="AC414" s="209"/>
      <c r="AD414" s="209"/>
      <c r="AE414" s="209"/>
      <c r="AF414" s="209"/>
      <c r="AG414" s="209" t="s">
        <v>137</v>
      </c>
      <c r="AH414" s="209"/>
      <c r="AI414" s="209"/>
      <c r="AJ414" s="209"/>
      <c r="AK414" s="209"/>
      <c r="AL414" s="209"/>
      <c r="AM414" s="209"/>
      <c r="AN414" s="209"/>
      <c r="AO414" s="209"/>
      <c r="AP414" s="209"/>
      <c r="AQ414" s="209"/>
      <c r="AR414" s="209"/>
      <c r="AS414" s="209"/>
      <c r="AT414" s="209"/>
      <c r="AU414" s="209"/>
      <c r="AV414" s="209"/>
      <c r="AW414" s="209"/>
      <c r="AX414" s="209"/>
      <c r="AY414" s="209"/>
      <c r="AZ414" s="209"/>
      <c r="BA414" s="209"/>
      <c r="BB414" s="209"/>
      <c r="BC414" s="209"/>
      <c r="BD414" s="209"/>
      <c r="BE414" s="209"/>
      <c r="BF414" s="209"/>
      <c r="BG414" s="209"/>
      <c r="BH414" s="209"/>
    </row>
    <row r="415" spans="1:60" outlineLevel="1" x14ac:dyDescent="0.25">
      <c r="A415" s="226"/>
      <c r="B415" s="227"/>
      <c r="C415" s="256" t="s">
        <v>491</v>
      </c>
      <c r="D415" s="230"/>
      <c r="E415" s="231">
        <v>1.2749999999999999</v>
      </c>
      <c r="F415" s="228"/>
      <c r="G415" s="228"/>
      <c r="H415" s="228"/>
      <c r="I415" s="228"/>
      <c r="J415" s="228"/>
      <c r="K415" s="228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09"/>
      <c r="Z415" s="209"/>
      <c r="AA415" s="209"/>
      <c r="AB415" s="209"/>
      <c r="AC415" s="209"/>
      <c r="AD415" s="209"/>
      <c r="AE415" s="209"/>
      <c r="AF415" s="209"/>
      <c r="AG415" s="209" t="s">
        <v>139</v>
      </c>
      <c r="AH415" s="209">
        <v>0</v>
      </c>
      <c r="AI415" s="209"/>
      <c r="AJ415" s="209"/>
      <c r="AK415" s="209"/>
      <c r="AL415" s="209"/>
      <c r="AM415" s="209"/>
      <c r="AN415" s="209"/>
      <c r="AO415" s="209"/>
      <c r="AP415" s="209"/>
      <c r="AQ415" s="209"/>
      <c r="AR415" s="209"/>
      <c r="AS415" s="209"/>
      <c r="AT415" s="209"/>
      <c r="AU415" s="209"/>
      <c r="AV415" s="209"/>
      <c r="AW415" s="209"/>
      <c r="AX415" s="209"/>
      <c r="AY415" s="209"/>
      <c r="AZ415" s="209"/>
      <c r="BA415" s="209"/>
      <c r="BB415" s="209"/>
      <c r="BC415" s="209"/>
      <c r="BD415" s="209"/>
      <c r="BE415" s="209"/>
      <c r="BF415" s="209"/>
      <c r="BG415" s="209"/>
      <c r="BH415" s="209"/>
    </row>
    <row r="416" spans="1:60" outlineLevel="1" x14ac:dyDescent="0.25">
      <c r="A416" s="226"/>
      <c r="B416" s="227"/>
      <c r="C416" s="256" t="s">
        <v>492</v>
      </c>
      <c r="D416" s="230"/>
      <c r="E416" s="231">
        <v>5</v>
      </c>
      <c r="F416" s="228"/>
      <c r="G416" s="228"/>
      <c r="H416" s="228"/>
      <c r="I416" s="228"/>
      <c r="J416" s="228"/>
      <c r="K416" s="228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09"/>
      <c r="Z416" s="209"/>
      <c r="AA416" s="209"/>
      <c r="AB416" s="209"/>
      <c r="AC416" s="209"/>
      <c r="AD416" s="209"/>
      <c r="AE416" s="209"/>
      <c r="AF416" s="209"/>
      <c r="AG416" s="209" t="s">
        <v>139</v>
      </c>
      <c r="AH416" s="209">
        <v>0</v>
      </c>
      <c r="AI416" s="209"/>
      <c r="AJ416" s="209"/>
      <c r="AK416" s="209"/>
      <c r="AL416" s="209"/>
      <c r="AM416" s="209"/>
      <c r="AN416" s="209"/>
      <c r="AO416" s="209"/>
      <c r="AP416" s="209"/>
      <c r="AQ416" s="209"/>
      <c r="AR416" s="209"/>
      <c r="AS416" s="209"/>
      <c r="AT416" s="209"/>
      <c r="AU416" s="209"/>
      <c r="AV416" s="209"/>
      <c r="AW416" s="209"/>
      <c r="AX416" s="209"/>
      <c r="AY416" s="209"/>
      <c r="AZ416" s="209"/>
      <c r="BA416" s="209"/>
      <c r="BB416" s="209"/>
      <c r="BC416" s="209"/>
      <c r="BD416" s="209"/>
      <c r="BE416" s="209"/>
      <c r="BF416" s="209"/>
      <c r="BG416" s="209"/>
      <c r="BH416" s="209"/>
    </row>
    <row r="417" spans="1:60" outlineLevel="1" x14ac:dyDescent="0.25">
      <c r="A417" s="226"/>
      <c r="B417" s="227"/>
      <c r="C417" s="256" t="s">
        <v>666</v>
      </c>
      <c r="D417" s="230"/>
      <c r="E417" s="231">
        <v>1.2</v>
      </c>
      <c r="F417" s="228"/>
      <c r="G417" s="228"/>
      <c r="H417" s="228"/>
      <c r="I417" s="228"/>
      <c r="J417" s="228"/>
      <c r="K417" s="228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09"/>
      <c r="Z417" s="209"/>
      <c r="AA417" s="209"/>
      <c r="AB417" s="209"/>
      <c r="AC417" s="209"/>
      <c r="AD417" s="209"/>
      <c r="AE417" s="209"/>
      <c r="AF417" s="209"/>
      <c r="AG417" s="209" t="s">
        <v>139</v>
      </c>
      <c r="AH417" s="209">
        <v>0</v>
      </c>
      <c r="AI417" s="209"/>
      <c r="AJ417" s="209"/>
      <c r="AK417" s="209"/>
      <c r="AL417" s="209"/>
      <c r="AM417" s="209"/>
      <c r="AN417" s="209"/>
      <c r="AO417" s="209"/>
      <c r="AP417" s="209"/>
      <c r="AQ417" s="209"/>
      <c r="AR417" s="209"/>
      <c r="AS417" s="209"/>
      <c r="AT417" s="209"/>
      <c r="AU417" s="209"/>
      <c r="AV417" s="209"/>
      <c r="AW417" s="209"/>
      <c r="AX417" s="209"/>
      <c r="AY417" s="209"/>
      <c r="AZ417" s="209"/>
      <c r="BA417" s="209"/>
      <c r="BB417" s="209"/>
      <c r="BC417" s="209"/>
      <c r="BD417" s="209"/>
      <c r="BE417" s="209"/>
      <c r="BF417" s="209"/>
      <c r="BG417" s="209"/>
      <c r="BH417" s="209"/>
    </row>
    <row r="418" spans="1:60" x14ac:dyDescent="0.25">
      <c r="A418" s="235" t="s">
        <v>129</v>
      </c>
      <c r="B418" s="236" t="s">
        <v>93</v>
      </c>
      <c r="C418" s="254" t="s">
        <v>94</v>
      </c>
      <c r="D418" s="237"/>
      <c r="E418" s="238"/>
      <c r="F418" s="239"/>
      <c r="G418" s="240">
        <f>SUMIF(AG419:AG446,"&lt;&gt;NOR",G419:G446)</f>
        <v>0</v>
      </c>
      <c r="H418" s="234"/>
      <c r="I418" s="234">
        <f>SUM(I419:I446)</f>
        <v>2895.7400000000002</v>
      </c>
      <c r="J418" s="234"/>
      <c r="K418" s="234">
        <f>SUM(K419:K446)</f>
        <v>15713.22</v>
      </c>
      <c r="L418" s="234"/>
      <c r="M418" s="234">
        <f>SUM(M419:M446)</f>
        <v>0</v>
      </c>
      <c r="N418" s="234"/>
      <c r="O418" s="234">
        <f>SUM(O419:O446)</f>
        <v>7.0000000000000007E-2</v>
      </c>
      <c r="P418" s="234"/>
      <c r="Q418" s="234">
        <f>SUM(Q419:Q446)</f>
        <v>0</v>
      </c>
      <c r="R418" s="234"/>
      <c r="S418" s="234"/>
      <c r="T418" s="234"/>
      <c r="U418" s="234"/>
      <c r="V418" s="234">
        <f>SUM(V419:V446)</f>
        <v>25.05</v>
      </c>
      <c r="W418" s="234"/>
      <c r="X418" s="234"/>
      <c r="AG418" t="s">
        <v>130</v>
      </c>
    </row>
    <row r="419" spans="1:60" outlineLevel="1" x14ac:dyDescent="0.25">
      <c r="A419" s="241">
        <v>132</v>
      </c>
      <c r="B419" s="242" t="s">
        <v>494</v>
      </c>
      <c r="C419" s="255" t="s">
        <v>495</v>
      </c>
      <c r="D419" s="243" t="s">
        <v>133</v>
      </c>
      <c r="E419" s="244">
        <v>43.43</v>
      </c>
      <c r="F419" s="245"/>
      <c r="G419" s="246">
        <f>ROUND(E419*F419,2)</f>
        <v>0</v>
      </c>
      <c r="H419" s="229">
        <v>0.11</v>
      </c>
      <c r="I419" s="228">
        <f>ROUND(E419*H419,2)</f>
        <v>4.78</v>
      </c>
      <c r="J419" s="229">
        <v>37.39</v>
      </c>
      <c r="K419" s="228">
        <f>ROUND(E419*J419,2)</f>
        <v>1623.85</v>
      </c>
      <c r="L419" s="228">
        <v>15</v>
      </c>
      <c r="M419" s="228">
        <f>G419*(1+L419/100)</f>
        <v>0</v>
      </c>
      <c r="N419" s="228">
        <v>0</v>
      </c>
      <c r="O419" s="228">
        <f>ROUND(E419*N419,2)</f>
        <v>0</v>
      </c>
      <c r="P419" s="228">
        <v>0</v>
      </c>
      <c r="Q419" s="228">
        <f>ROUND(E419*P419,2)</f>
        <v>0</v>
      </c>
      <c r="R419" s="228"/>
      <c r="S419" s="228" t="s">
        <v>134</v>
      </c>
      <c r="T419" s="228" t="s">
        <v>135</v>
      </c>
      <c r="U419" s="228">
        <v>6.9709999999999994E-2</v>
      </c>
      <c r="V419" s="228">
        <f>ROUND(E419*U419,2)</f>
        <v>3.03</v>
      </c>
      <c r="W419" s="228"/>
      <c r="X419" s="228" t="s">
        <v>136</v>
      </c>
      <c r="Y419" s="209"/>
      <c r="Z419" s="209"/>
      <c r="AA419" s="209"/>
      <c r="AB419" s="209"/>
      <c r="AC419" s="209"/>
      <c r="AD419" s="209"/>
      <c r="AE419" s="209"/>
      <c r="AF419" s="209"/>
      <c r="AG419" s="209" t="s">
        <v>137</v>
      </c>
      <c r="AH419" s="209"/>
      <c r="AI419" s="209"/>
      <c r="AJ419" s="209"/>
      <c r="AK419" s="209"/>
      <c r="AL419" s="209"/>
      <c r="AM419" s="209"/>
      <c r="AN419" s="209"/>
      <c r="AO419" s="209"/>
      <c r="AP419" s="209"/>
      <c r="AQ419" s="209"/>
      <c r="AR419" s="209"/>
      <c r="AS419" s="209"/>
      <c r="AT419" s="209"/>
      <c r="AU419" s="209"/>
      <c r="AV419" s="209"/>
      <c r="AW419" s="209"/>
      <c r="AX419" s="209"/>
      <c r="AY419" s="209"/>
      <c r="AZ419" s="209"/>
      <c r="BA419" s="209"/>
      <c r="BB419" s="209"/>
      <c r="BC419" s="209"/>
      <c r="BD419" s="209"/>
      <c r="BE419" s="209"/>
      <c r="BF419" s="209"/>
      <c r="BG419" s="209"/>
      <c r="BH419" s="209"/>
    </row>
    <row r="420" spans="1:60" outlineLevel="1" x14ac:dyDescent="0.25">
      <c r="A420" s="226"/>
      <c r="B420" s="227"/>
      <c r="C420" s="256" t="s">
        <v>624</v>
      </c>
      <c r="D420" s="230"/>
      <c r="E420" s="231">
        <v>4.33</v>
      </c>
      <c r="F420" s="228"/>
      <c r="G420" s="228"/>
      <c r="H420" s="228"/>
      <c r="I420" s="228"/>
      <c r="J420" s="228"/>
      <c r="K420" s="228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09"/>
      <c r="Z420" s="209"/>
      <c r="AA420" s="209"/>
      <c r="AB420" s="209"/>
      <c r="AC420" s="209"/>
      <c r="AD420" s="209"/>
      <c r="AE420" s="209"/>
      <c r="AF420" s="209"/>
      <c r="AG420" s="209" t="s">
        <v>139</v>
      </c>
      <c r="AH420" s="209">
        <v>0</v>
      </c>
      <c r="AI420" s="209"/>
      <c r="AJ420" s="209"/>
      <c r="AK420" s="209"/>
      <c r="AL420" s="209"/>
      <c r="AM420" s="209"/>
      <c r="AN420" s="209"/>
      <c r="AO420" s="209"/>
      <c r="AP420" s="209"/>
      <c r="AQ420" s="209"/>
      <c r="AR420" s="209"/>
      <c r="AS420" s="209"/>
      <c r="AT420" s="209"/>
      <c r="AU420" s="209"/>
      <c r="AV420" s="209"/>
      <c r="AW420" s="209"/>
      <c r="AX420" s="209"/>
      <c r="AY420" s="209"/>
      <c r="AZ420" s="209"/>
      <c r="BA420" s="209"/>
      <c r="BB420" s="209"/>
      <c r="BC420" s="209"/>
      <c r="BD420" s="209"/>
      <c r="BE420" s="209"/>
      <c r="BF420" s="209"/>
      <c r="BG420" s="209"/>
      <c r="BH420" s="209"/>
    </row>
    <row r="421" spans="1:60" outlineLevel="1" x14ac:dyDescent="0.25">
      <c r="A421" s="226"/>
      <c r="B421" s="227"/>
      <c r="C421" s="256" t="s">
        <v>625</v>
      </c>
      <c r="D421" s="230"/>
      <c r="E421" s="231">
        <v>21.15</v>
      </c>
      <c r="F421" s="228"/>
      <c r="G421" s="228"/>
      <c r="H421" s="228"/>
      <c r="I421" s="228"/>
      <c r="J421" s="228"/>
      <c r="K421" s="228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09"/>
      <c r="Z421" s="209"/>
      <c r="AA421" s="209"/>
      <c r="AB421" s="209"/>
      <c r="AC421" s="209"/>
      <c r="AD421" s="209"/>
      <c r="AE421" s="209"/>
      <c r="AF421" s="209"/>
      <c r="AG421" s="209" t="s">
        <v>139</v>
      </c>
      <c r="AH421" s="209">
        <v>0</v>
      </c>
      <c r="AI421" s="209"/>
      <c r="AJ421" s="209"/>
      <c r="AK421" s="209"/>
      <c r="AL421" s="209"/>
      <c r="AM421" s="209"/>
      <c r="AN421" s="209"/>
      <c r="AO421" s="209"/>
      <c r="AP421" s="209"/>
      <c r="AQ421" s="209"/>
      <c r="AR421" s="209"/>
      <c r="AS421" s="209"/>
      <c r="AT421" s="209"/>
      <c r="AU421" s="209"/>
      <c r="AV421" s="209"/>
      <c r="AW421" s="209"/>
      <c r="AX421" s="209"/>
      <c r="AY421" s="209"/>
      <c r="AZ421" s="209"/>
      <c r="BA421" s="209"/>
      <c r="BB421" s="209"/>
      <c r="BC421" s="209"/>
      <c r="BD421" s="209"/>
      <c r="BE421" s="209"/>
      <c r="BF421" s="209"/>
      <c r="BG421" s="209"/>
      <c r="BH421" s="209"/>
    </row>
    <row r="422" spans="1:60" outlineLevel="1" x14ac:dyDescent="0.25">
      <c r="A422" s="226"/>
      <c r="B422" s="227"/>
      <c r="C422" s="256" t="s">
        <v>626</v>
      </c>
      <c r="D422" s="230"/>
      <c r="E422" s="231">
        <v>3.32</v>
      </c>
      <c r="F422" s="228"/>
      <c r="G422" s="228"/>
      <c r="H422" s="228"/>
      <c r="I422" s="228"/>
      <c r="J422" s="228"/>
      <c r="K422" s="228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09"/>
      <c r="Z422" s="209"/>
      <c r="AA422" s="209"/>
      <c r="AB422" s="209"/>
      <c r="AC422" s="209"/>
      <c r="AD422" s="209"/>
      <c r="AE422" s="209"/>
      <c r="AF422" s="209"/>
      <c r="AG422" s="209" t="s">
        <v>139</v>
      </c>
      <c r="AH422" s="209">
        <v>0</v>
      </c>
      <c r="AI422" s="209"/>
      <c r="AJ422" s="209"/>
      <c r="AK422" s="209"/>
      <c r="AL422" s="209"/>
      <c r="AM422" s="209"/>
      <c r="AN422" s="209"/>
      <c r="AO422" s="209"/>
      <c r="AP422" s="209"/>
      <c r="AQ422" s="209"/>
      <c r="AR422" s="209"/>
      <c r="AS422" s="209"/>
      <c r="AT422" s="209"/>
      <c r="AU422" s="209"/>
      <c r="AV422" s="209"/>
      <c r="AW422" s="209"/>
      <c r="AX422" s="209"/>
      <c r="AY422" s="209"/>
      <c r="AZ422" s="209"/>
      <c r="BA422" s="209"/>
      <c r="BB422" s="209"/>
      <c r="BC422" s="209"/>
      <c r="BD422" s="209"/>
      <c r="BE422" s="209"/>
      <c r="BF422" s="209"/>
      <c r="BG422" s="209"/>
      <c r="BH422" s="209"/>
    </row>
    <row r="423" spans="1:60" outlineLevel="1" x14ac:dyDescent="0.25">
      <c r="A423" s="226"/>
      <c r="B423" s="227"/>
      <c r="C423" s="256" t="s">
        <v>627</v>
      </c>
      <c r="D423" s="230"/>
      <c r="E423" s="231">
        <v>11.58</v>
      </c>
      <c r="F423" s="228"/>
      <c r="G423" s="228"/>
      <c r="H423" s="228"/>
      <c r="I423" s="228"/>
      <c r="J423" s="228"/>
      <c r="K423" s="228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09"/>
      <c r="Z423" s="209"/>
      <c r="AA423" s="209"/>
      <c r="AB423" s="209"/>
      <c r="AC423" s="209"/>
      <c r="AD423" s="209"/>
      <c r="AE423" s="209"/>
      <c r="AF423" s="209"/>
      <c r="AG423" s="209" t="s">
        <v>139</v>
      </c>
      <c r="AH423" s="209">
        <v>0</v>
      </c>
      <c r="AI423" s="209"/>
      <c r="AJ423" s="209"/>
      <c r="AK423" s="209"/>
      <c r="AL423" s="209"/>
      <c r="AM423" s="209"/>
      <c r="AN423" s="209"/>
      <c r="AO423" s="209"/>
      <c r="AP423" s="209"/>
      <c r="AQ423" s="209"/>
      <c r="AR423" s="209"/>
      <c r="AS423" s="209"/>
      <c r="AT423" s="209"/>
      <c r="AU423" s="209"/>
      <c r="AV423" s="209"/>
      <c r="AW423" s="209"/>
      <c r="AX423" s="209"/>
      <c r="AY423" s="209"/>
      <c r="AZ423" s="209"/>
      <c r="BA423" s="209"/>
      <c r="BB423" s="209"/>
      <c r="BC423" s="209"/>
      <c r="BD423" s="209"/>
      <c r="BE423" s="209"/>
      <c r="BF423" s="209"/>
      <c r="BG423" s="209"/>
      <c r="BH423" s="209"/>
    </row>
    <row r="424" spans="1:60" outlineLevel="1" x14ac:dyDescent="0.25">
      <c r="A424" s="226"/>
      <c r="B424" s="227"/>
      <c r="C424" s="256" t="s">
        <v>628</v>
      </c>
      <c r="D424" s="230"/>
      <c r="E424" s="231">
        <v>1.99</v>
      </c>
      <c r="F424" s="228"/>
      <c r="G424" s="228"/>
      <c r="H424" s="228"/>
      <c r="I424" s="228"/>
      <c r="J424" s="228"/>
      <c r="K424" s="228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09"/>
      <c r="Z424" s="209"/>
      <c r="AA424" s="209"/>
      <c r="AB424" s="209"/>
      <c r="AC424" s="209"/>
      <c r="AD424" s="209"/>
      <c r="AE424" s="209"/>
      <c r="AF424" s="209"/>
      <c r="AG424" s="209" t="s">
        <v>139</v>
      </c>
      <c r="AH424" s="209">
        <v>0</v>
      </c>
      <c r="AI424" s="209"/>
      <c r="AJ424" s="209"/>
      <c r="AK424" s="209"/>
      <c r="AL424" s="209"/>
      <c r="AM424" s="209"/>
      <c r="AN424" s="209"/>
      <c r="AO424" s="209"/>
      <c r="AP424" s="209"/>
      <c r="AQ424" s="209"/>
      <c r="AR424" s="209"/>
      <c r="AS424" s="209"/>
      <c r="AT424" s="209"/>
      <c r="AU424" s="209"/>
      <c r="AV424" s="209"/>
      <c r="AW424" s="209"/>
      <c r="AX424" s="209"/>
      <c r="AY424" s="209"/>
      <c r="AZ424" s="209"/>
      <c r="BA424" s="209"/>
      <c r="BB424" s="209"/>
      <c r="BC424" s="209"/>
      <c r="BD424" s="209"/>
      <c r="BE424" s="209"/>
      <c r="BF424" s="209"/>
      <c r="BG424" s="209"/>
      <c r="BH424" s="209"/>
    </row>
    <row r="425" spans="1:60" outlineLevel="1" x14ac:dyDescent="0.25">
      <c r="A425" s="226"/>
      <c r="B425" s="227"/>
      <c r="C425" s="256" t="s">
        <v>629</v>
      </c>
      <c r="D425" s="230"/>
      <c r="E425" s="231">
        <v>1.06</v>
      </c>
      <c r="F425" s="228"/>
      <c r="G425" s="228"/>
      <c r="H425" s="228"/>
      <c r="I425" s="228"/>
      <c r="J425" s="228"/>
      <c r="K425" s="228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09"/>
      <c r="Z425" s="209"/>
      <c r="AA425" s="209"/>
      <c r="AB425" s="209"/>
      <c r="AC425" s="209"/>
      <c r="AD425" s="209"/>
      <c r="AE425" s="209"/>
      <c r="AF425" s="209"/>
      <c r="AG425" s="209" t="s">
        <v>139</v>
      </c>
      <c r="AH425" s="209">
        <v>0</v>
      </c>
      <c r="AI425" s="209"/>
      <c r="AJ425" s="209"/>
      <c r="AK425" s="209"/>
      <c r="AL425" s="209"/>
      <c r="AM425" s="209"/>
      <c r="AN425" s="209"/>
      <c r="AO425" s="209"/>
      <c r="AP425" s="209"/>
      <c r="AQ425" s="209"/>
      <c r="AR425" s="209"/>
      <c r="AS425" s="209"/>
      <c r="AT425" s="209"/>
      <c r="AU425" s="209"/>
      <c r="AV425" s="209"/>
      <c r="AW425" s="209"/>
      <c r="AX425" s="209"/>
      <c r="AY425" s="209"/>
      <c r="AZ425" s="209"/>
      <c r="BA425" s="209"/>
      <c r="BB425" s="209"/>
      <c r="BC425" s="209"/>
      <c r="BD425" s="209"/>
      <c r="BE425" s="209"/>
      <c r="BF425" s="209"/>
      <c r="BG425" s="209"/>
      <c r="BH425" s="209"/>
    </row>
    <row r="426" spans="1:60" outlineLevel="1" x14ac:dyDescent="0.25">
      <c r="A426" s="241">
        <v>133</v>
      </c>
      <c r="B426" s="242" t="s">
        <v>496</v>
      </c>
      <c r="C426" s="255" t="s">
        <v>497</v>
      </c>
      <c r="D426" s="243" t="s">
        <v>133</v>
      </c>
      <c r="E426" s="244">
        <v>43.43</v>
      </c>
      <c r="F426" s="245"/>
      <c r="G426" s="246">
        <f>ROUND(E426*F426,2)</f>
        <v>0</v>
      </c>
      <c r="H426" s="229">
        <v>0.11</v>
      </c>
      <c r="I426" s="228">
        <f>ROUND(E426*H426,2)</f>
        <v>4.78</v>
      </c>
      <c r="J426" s="229">
        <v>23.19</v>
      </c>
      <c r="K426" s="228">
        <f>ROUND(E426*J426,2)</f>
        <v>1007.14</v>
      </c>
      <c r="L426" s="228">
        <v>15</v>
      </c>
      <c r="M426" s="228">
        <f>G426*(1+L426/100)</f>
        <v>0</v>
      </c>
      <c r="N426" s="228">
        <v>0</v>
      </c>
      <c r="O426" s="228">
        <f>ROUND(E426*N426,2)</f>
        <v>0</v>
      </c>
      <c r="P426" s="228">
        <v>0</v>
      </c>
      <c r="Q426" s="228">
        <f>ROUND(E426*P426,2)</f>
        <v>0</v>
      </c>
      <c r="R426" s="228"/>
      <c r="S426" s="228" t="s">
        <v>134</v>
      </c>
      <c r="T426" s="228" t="s">
        <v>135</v>
      </c>
      <c r="U426" s="228">
        <v>4.3220000000000001E-2</v>
      </c>
      <c r="V426" s="228">
        <f>ROUND(E426*U426,2)</f>
        <v>1.88</v>
      </c>
      <c r="W426" s="228"/>
      <c r="X426" s="228" t="s">
        <v>136</v>
      </c>
      <c r="Y426" s="209"/>
      <c r="Z426" s="209"/>
      <c r="AA426" s="209"/>
      <c r="AB426" s="209"/>
      <c r="AC426" s="209"/>
      <c r="AD426" s="209"/>
      <c r="AE426" s="209"/>
      <c r="AF426" s="209"/>
      <c r="AG426" s="209" t="s">
        <v>137</v>
      </c>
      <c r="AH426" s="209"/>
      <c r="AI426" s="209"/>
      <c r="AJ426" s="209"/>
      <c r="AK426" s="209"/>
      <c r="AL426" s="209"/>
      <c r="AM426" s="209"/>
      <c r="AN426" s="209"/>
      <c r="AO426" s="209"/>
      <c r="AP426" s="209"/>
      <c r="AQ426" s="209"/>
      <c r="AR426" s="209"/>
      <c r="AS426" s="209"/>
      <c r="AT426" s="209"/>
      <c r="AU426" s="209"/>
      <c r="AV426" s="209"/>
      <c r="AW426" s="209"/>
      <c r="AX426" s="209"/>
      <c r="AY426" s="209"/>
      <c r="AZ426" s="209"/>
      <c r="BA426" s="209"/>
      <c r="BB426" s="209"/>
      <c r="BC426" s="209"/>
      <c r="BD426" s="209"/>
      <c r="BE426" s="209"/>
      <c r="BF426" s="209"/>
      <c r="BG426" s="209"/>
      <c r="BH426" s="209"/>
    </row>
    <row r="427" spans="1:60" outlineLevel="1" x14ac:dyDescent="0.25">
      <c r="A427" s="226"/>
      <c r="B427" s="227"/>
      <c r="C427" s="256" t="s">
        <v>624</v>
      </c>
      <c r="D427" s="230"/>
      <c r="E427" s="231">
        <v>4.33</v>
      </c>
      <c r="F427" s="228"/>
      <c r="G427" s="228"/>
      <c r="H427" s="228"/>
      <c r="I427" s="228"/>
      <c r="J427" s="228"/>
      <c r="K427" s="228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09"/>
      <c r="Z427" s="209"/>
      <c r="AA427" s="209"/>
      <c r="AB427" s="209"/>
      <c r="AC427" s="209"/>
      <c r="AD427" s="209"/>
      <c r="AE427" s="209"/>
      <c r="AF427" s="209"/>
      <c r="AG427" s="209" t="s">
        <v>139</v>
      </c>
      <c r="AH427" s="209">
        <v>0</v>
      </c>
      <c r="AI427" s="209"/>
      <c r="AJ427" s="209"/>
      <c r="AK427" s="209"/>
      <c r="AL427" s="209"/>
      <c r="AM427" s="209"/>
      <c r="AN427" s="209"/>
      <c r="AO427" s="209"/>
      <c r="AP427" s="209"/>
      <c r="AQ427" s="209"/>
      <c r="AR427" s="209"/>
      <c r="AS427" s="209"/>
      <c r="AT427" s="209"/>
      <c r="AU427" s="209"/>
      <c r="AV427" s="209"/>
      <c r="AW427" s="209"/>
      <c r="AX427" s="209"/>
      <c r="AY427" s="209"/>
      <c r="AZ427" s="209"/>
      <c r="BA427" s="209"/>
      <c r="BB427" s="209"/>
      <c r="BC427" s="209"/>
      <c r="BD427" s="209"/>
      <c r="BE427" s="209"/>
      <c r="BF427" s="209"/>
      <c r="BG427" s="209"/>
      <c r="BH427" s="209"/>
    </row>
    <row r="428" spans="1:60" outlineLevel="1" x14ac:dyDescent="0.25">
      <c r="A428" s="226"/>
      <c r="B428" s="227"/>
      <c r="C428" s="256" t="s">
        <v>625</v>
      </c>
      <c r="D428" s="230"/>
      <c r="E428" s="231">
        <v>21.15</v>
      </c>
      <c r="F428" s="228"/>
      <c r="G428" s="228"/>
      <c r="H428" s="228"/>
      <c r="I428" s="228"/>
      <c r="J428" s="228"/>
      <c r="K428" s="228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09"/>
      <c r="Z428" s="209"/>
      <c r="AA428" s="209"/>
      <c r="AB428" s="209"/>
      <c r="AC428" s="209"/>
      <c r="AD428" s="209"/>
      <c r="AE428" s="209"/>
      <c r="AF428" s="209"/>
      <c r="AG428" s="209" t="s">
        <v>139</v>
      </c>
      <c r="AH428" s="209">
        <v>0</v>
      </c>
      <c r="AI428" s="209"/>
      <c r="AJ428" s="209"/>
      <c r="AK428" s="209"/>
      <c r="AL428" s="209"/>
      <c r="AM428" s="209"/>
      <c r="AN428" s="209"/>
      <c r="AO428" s="209"/>
      <c r="AP428" s="209"/>
      <c r="AQ428" s="209"/>
      <c r="AR428" s="209"/>
      <c r="AS428" s="209"/>
      <c r="AT428" s="209"/>
      <c r="AU428" s="209"/>
      <c r="AV428" s="209"/>
      <c r="AW428" s="209"/>
      <c r="AX428" s="209"/>
      <c r="AY428" s="209"/>
      <c r="AZ428" s="209"/>
      <c r="BA428" s="209"/>
      <c r="BB428" s="209"/>
      <c r="BC428" s="209"/>
      <c r="BD428" s="209"/>
      <c r="BE428" s="209"/>
      <c r="BF428" s="209"/>
      <c r="BG428" s="209"/>
      <c r="BH428" s="209"/>
    </row>
    <row r="429" spans="1:60" outlineLevel="1" x14ac:dyDescent="0.25">
      <c r="A429" s="226"/>
      <c r="B429" s="227"/>
      <c r="C429" s="256" t="s">
        <v>626</v>
      </c>
      <c r="D429" s="230"/>
      <c r="E429" s="231">
        <v>3.32</v>
      </c>
      <c r="F429" s="228"/>
      <c r="G429" s="228"/>
      <c r="H429" s="228"/>
      <c r="I429" s="228"/>
      <c r="J429" s="228"/>
      <c r="K429" s="228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09"/>
      <c r="Z429" s="209"/>
      <c r="AA429" s="209"/>
      <c r="AB429" s="209"/>
      <c r="AC429" s="209"/>
      <c r="AD429" s="209"/>
      <c r="AE429" s="209"/>
      <c r="AF429" s="209"/>
      <c r="AG429" s="209" t="s">
        <v>139</v>
      </c>
      <c r="AH429" s="209">
        <v>0</v>
      </c>
      <c r="AI429" s="209"/>
      <c r="AJ429" s="209"/>
      <c r="AK429" s="209"/>
      <c r="AL429" s="209"/>
      <c r="AM429" s="209"/>
      <c r="AN429" s="209"/>
      <c r="AO429" s="209"/>
      <c r="AP429" s="209"/>
      <c r="AQ429" s="209"/>
      <c r="AR429" s="209"/>
      <c r="AS429" s="209"/>
      <c r="AT429" s="209"/>
      <c r="AU429" s="209"/>
      <c r="AV429" s="209"/>
      <c r="AW429" s="209"/>
      <c r="AX429" s="209"/>
      <c r="AY429" s="209"/>
      <c r="AZ429" s="209"/>
      <c r="BA429" s="209"/>
      <c r="BB429" s="209"/>
      <c r="BC429" s="209"/>
      <c r="BD429" s="209"/>
      <c r="BE429" s="209"/>
      <c r="BF429" s="209"/>
      <c r="BG429" s="209"/>
      <c r="BH429" s="209"/>
    </row>
    <row r="430" spans="1:60" outlineLevel="1" x14ac:dyDescent="0.25">
      <c r="A430" s="226"/>
      <c r="B430" s="227"/>
      <c r="C430" s="256" t="s">
        <v>627</v>
      </c>
      <c r="D430" s="230"/>
      <c r="E430" s="231">
        <v>11.58</v>
      </c>
      <c r="F430" s="228"/>
      <c r="G430" s="228"/>
      <c r="H430" s="228"/>
      <c r="I430" s="228"/>
      <c r="J430" s="228"/>
      <c r="K430" s="228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09"/>
      <c r="Z430" s="209"/>
      <c r="AA430" s="209"/>
      <c r="AB430" s="209"/>
      <c r="AC430" s="209"/>
      <c r="AD430" s="209"/>
      <c r="AE430" s="209"/>
      <c r="AF430" s="209"/>
      <c r="AG430" s="209" t="s">
        <v>139</v>
      </c>
      <c r="AH430" s="209">
        <v>0</v>
      </c>
      <c r="AI430" s="209"/>
      <c r="AJ430" s="209"/>
      <c r="AK430" s="209"/>
      <c r="AL430" s="209"/>
      <c r="AM430" s="209"/>
      <c r="AN430" s="209"/>
      <c r="AO430" s="209"/>
      <c r="AP430" s="209"/>
      <c r="AQ430" s="209"/>
      <c r="AR430" s="209"/>
      <c r="AS430" s="209"/>
      <c r="AT430" s="209"/>
      <c r="AU430" s="209"/>
      <c r="AV430" s="209"/>
      <c r="AW430" s="209"/>
      <c r="AX430" s="209"/>
      <c r="AY430" s="209"/>
      <c r="AZ430" s="209"/>
      <c r="BA430" s="209"/>
      <c r="BB430" s="209"/>
      <c r="BC430" s="209"/>
      <c r="BD430" s="209"/>
      <c r="BE430" s="209"/>
      <c r="BF430" s="209"/>
      <c r="BG430" s="209"/>
      <c r="BH430" s="209"/>
    </row>
    <row r="431" spans="1:60" outlineLevel="1" x14ac:dyDescent="0.25">
      <c r="A431" s="226"/>
      <c r="B431" s="227"/>
      <c r="C431" s="256" t="s">
        <v>628</v>
      </c>
      <c r="D431" s="230"/>
      <c r="E431" s="231">
        <v>1.99</v>
      </c>
      <c r="F431" s="228"/>
      <c r="G431" s="228"/>
      <c r="H431" s="228"/>
      <c r="I431" s="228"/>
      <c r="J431" s="228"/>
      <c r="K431" s="228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09"/>
      <c r="Z431" s="209"/>
      <c r="AA431" s="209"/>
      <c r="AB431" s="209"/>
      <c r="AC431" s="209"/>
      <c r="AD431" s="209"/>
      <c r="AE431" s="209"/>
      <c r="AF431" s="209"/>
      <c r="AG431" s="209" t="s">
        <v>139</v>
      </c>
      <c r="AH431" s="209">
        <v>0</v>
      </c>
      <c r="AI431" s="209"/>
      <c r="AJ431" s="209"/>
      <c r="AK431" s="209"/>
      <c r="AL431" s="209"/>
      <c r="AM431" s="209"/>
      <c r="AN431" s="209"/>
      <c r="AO431" s="209"/>
      <c r="AP431" s="209"/>
      <c r="AQ431" s="209"/>
      <c r="AR431" s="209"/>
      <c r="AS431" s="209"/>
      <c r="AT431" s="209"/>
      <c r="AU431" s="209"/>
      <c r="AV431" s="209"/>
      <c r="AW431" s="209"/>
      <c r="AX431" s="209"/>
      <c r="AY431" s="209"/>
      <c r="AZ431" s="209"/>
      <c r="BA431" s="209"/>
      <c r="BB431" s="209"/>
      <c r="BC431" s="209"/>
      <c r="BD431" s="209"/>
      <c r="BE431" s="209"/>
      <c r="BF431" s="209"/>
      <c r="BG431" s="209"/>
      <c r="BH431" s="209"/>
    </row>
    <row r="432" spans="1:60" outlineLevel="1" x14ac:dyDescent="0.25">
      <c r="A432" s="226"/>
      <c r="B432" s="227"/>
      <c r="C432" s="256" t="s">
        <v>629</v>
      </c>
      <c r="D432" s="230"/>
      <c r="E432" s="231">
        <v>1.06</v>
      </c>
      <c r="F432" s="228"/>
      <c r="G432" s="228"/>
      <c r="H432" s="228"/>
      <c r="I432" s="228"/>
      <c r="J432" s="228"/>
      <c r="K432" s="228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09"/>
      <c r="Z432" s="209"/>
      <c r="AA432" s="209"/>
      <c r="AB432" s="209"/>
      <c r="AC432" s="209"/>
      <c r="AD432" s="209"/>
      <c r="AE432" s="209"/>
      <c r="AF432" s="209"/>
      <c r="AG432" s="209" t="s">
        <v>139</v>
      </c>
      <c r="AH432" s="209">
        <v>0</v>
      </c>
      <c r="AI432" s="209"/>
      <c r="AJ432" s="209"/>
      <c r="AK432" s="209"/>
      <c r="AL432" s="209"/>
      <c r="AM432" s="209"/>
      <c r="AN432" s="209"/>
      <c r="AO432" s="209"/>
      <c r="AP432" s="209"/>
      <c r="AQ432" s="209"/>
      <c r="AR432" s="209"/>
      <c r="AS432" s="209"/>
      <c r="AT432" s="209"/>
      <c r="AU432" s="209"/>
      <c r="AV432" s="209"/>
      <c r="AW432" s="209"/>
      <c r="AX432" s="209"/>
      <c r="AY432" s="209"/>
      <c r="AZ432" s="209"/>
      <c r="BA432" s="209"/>
      <c r="BB432" s="209"/>
      <c r="BC432" s="209"/>
      <c r="BD432" s="209"/>
      <c r="BE432" s="209"/>
      <c r="BF432" s="209"/>
      <c r="BG432" s="209"/>
      <c r="BH432" s="209"/>
    </row>
    <row r="433" spans="1:60" outlineLevel="1" x14ac:dyDescent="0.25">
      <c r="A433" s="241">
        <v>134</v>
      </c>
      <c r="B433" s="242" t="s">
        <v>498</v>
      </c>
      <c r="C433" s="255" t="s">
        <v>499</v>
      </c>
      <c r="D433" s="243" t="s">
        <v>133</v>
      </c>
      <c r="E433" s="244">
        <v>170.3905</v>
      </c>
      <c r="F433" s="245"/>
      <c r="G433" s="246">
        <f>ROUND(E433*F433,2)</f>
        <v>0</v>
      </c>
      <c r="H433" s="229">
        <v>14.14</v>
      </c>
      <c r="I433" s="228">
        <f>ROUND(E433*H433,2)</f>
        <v>2409.3200000000002</v>
      </c>
      <c r="J433" s="229">
        <v>67.86</v>
      </c>
      <c r="K433" s="228">
        <f>ROUND(E433*J433,2)</f>
        <v>11562.7</v>
      </c>
      <c r="L433" s="228">
        <v>15</v>
      </c>
      <c r="M433" s="228">
        <f>G433*(1+L433/100)</f>
        <v>0</v>
      </c>
      <c r="N433" s="228">
        <v>2.7E-4</v>
      </c>
      <c r="O433" s="228">
        <f>ROUND(E433*N433,2)</f>
        <v>0.05</v>
      </c>
      <c r="P433" s="228">
        <v>0</v>
      </c>
      <c r="Q433" s="228">
        <f>ROUND(E433*P433,2)</f>
        <v>0</v>
      </c>
      <c r="R433" s="228"/>
      <c r="S433" s="228" t="s">
        <v>134</v>
      </c>
      <c r="T433" s="228" t="s">
        <v>135</v>
      </c>
      <c r="U433" s="228">
        <v>0.10191</v>
      </c>
      <c r="V433" s="228">
        <f>ROUND(E433*U433,2)</f>
        <v>17.36</v>
      </c>
      <c r="W433" s="228"/>
      <c r="X433" s="228" t="s">
        <v>136</v>
      </c>
      <c r="Y433" s="209"/>
      <c r="Z433" s="209"/>
      <c r="AA433" s="209"/>
      <c r="AB433" s="209"/>
      <c r="AC433" s="209"/>
      <c r="AD433" s="209"/>
      <c r="AE433" s="209"/>
      <c r="AF433" s="209"/>
      <c r="AG433" s="209" t="s">
        <v>137</v>
      </c>
      <c r="AH433" s="209"/>
      <c r="AI433" s="209"/>
      <c r="AJ433" s="209"/>
      <c r="AK433" s="209"/>
      <c r="AL433" s="209"/>
      <c r="AM433" s="209"/>
      <c r="AN433" s="209"/>
      <c r="AO433" s="209"/>
      <c r="AP433" s="209"/>
      <c r="AQ433" s="209"/>
      <c r="AR433" s="209"/>
      <c r="AS433" s="209"/>
      <c r="AT433" s="209"/>
      <c r="AU433" s="209"/>
      <c r="AV433" s="209"/>
      <c r="AW433" s="209"/>
      <c r="AX433" s="209"/>
      <c r="AY433" s="209"/>
      <c r="AZ433" s="209"/>
      <c r="BA433" s="209"/>
      <c r="BB433" s="209"/>
      <c r="BC433" s="209"/>
      <c r="BD433" s="209"/>
      <c r="BE433" s="209"/>
      <c r="BF433" s="209"/>
      <c r="BG433" s="209"/>
      <c r="BH433" s="209"/>
    </row>
    <row r="434" spans="1:60" outlineLevel="1" x14ac:dyDescent="0.25">
      <c r="A434" s="226"/>
      <c r="B434" s="227"/>
      <c r="C434" s="256" t="s">
        <v>667</v>
      </c>
      <c r="D434" s="230"/>
      <c r="E434" s="231">
        <v>43.43</v>
      </c>
      <c r="F434" s="228"/>
      <c r="G434" s="228"/>
      <c r="H434" s="228"/>
      <c r="I434" s="228"/>
      <c r="J434" s="228"/>
      <c r="K434" s="228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09"/>
      <c r="Z434" s="209"/>
      <c r="AA434" s="209"/>
      <c r="AB434" s="209"/>
      <c r="AC434" s="209"/>
      <c r="AD434" s="209"/>
      <c r="AE434" s="209"/>
      <c r="AF434" s="209"/>
      <c r="AG434" s="209" t="s">
        <v>139</v>
      </c>
      <c r="AH434" s="209">
        <v>0</v>
      </c>
      <c r="AI434" s="209"/>
      <c r="AJ434" s="209"/>
      <c r="AK434" s="209"/>
      <c r="AL434" s="209"/>
      <c r="AM434" s="209"/>
      <c r="AN434" s="209"/>
      <c r="AO434" s="209"/>
      <c r="AP434" s="209"/>
      <c r="AQ434" s="209"/>
      <c r="AR434" s="209"/>
      <c r="AS434" s="209"/>
      <c r="AT434" s="209"/>
      <c r="AU434" s="209"/>
      <c r="AV434" s="209"/>
      <c r="AW434" s="209"/>
      <c r="AX434" s="209"/>
      <c r="AY434" s="209"/>
      <c r="AZ434" s="209"/>
      <c r="BA434" s="209"/>
      <c r="BB434" s="209"/>
      <c r="BC434" s="209"/>
      <c r="BD434" s="209"/>
      <c r="BE434" s="209"/>
      <c r="BF434" s="209"/>
      <c r="BG434" s="209"/>
      <c r="BH434" s="209"/>
    </row>
    <row r="435" spans="1:60" outlineLevel="1" x14ac:dyDescent="0.25">
      <c r="A435" s="226"/>
      <c r="B435" s="227"/>
      <c r="C435" s="256" t="s">
        <v>668</v>
      </c>
      <c r="D435" s="230"/>
      <c r="E435" s="231">
        <v>126.9605</v>
      </c>
      <c r="F435" s="228"/>
      <c r="G435" s="228"/>
      <c r="H435" s="228"/>
      <c r="I435" s="228"/>
      <c r="J435" s="228"/>
      <c r="K435" s="228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09"/>
      <c r="Z435" s="209"/>
      <c r="AA435" s="209"/>
      <c r="AB435" s="209"/>
      <c r="AC435" s="209"/>
      <c r="AD435" s="209"/>
      <c r="AE435" s="209"/>
      <c r="AF435" s="209"/>
      <c r="AG435" s="209" t="s">
        <v>139</v>
      </c>
      <c r="AH435" s="209">
        <v>0</v>
      </c>
      <c r="AI435" s="209"/>
      <c r="AJ435" s="209"/>
      <c r="AK435" s="209"/>
      <c r="AL435" s="209"/>
      <c r="AM435" s="209"/>
      <c r="AN435" s="209"/>
      <c r="AO435" s="209"/>
      <c r="AP435" s="209"/>
      <c r="AQ435" s="209"/>
      <c r="AR435" s="209"/>
      <c r="AS435" s="209"/>
      <c r="AT435" s="209"/>
      <c r="AU435" s="209"/>
      <c r="AV435" s="209"/>
      <c r="AW435" s="209"/>
      <c r="AX435" s="209"/>
      <c r="AY435" s="209"/>
      <c r="AZ435" s="209"/>
      <c r="BA435" s="209"/>
      <c r="BB435" s="209"/>
      <c r="BC435" s="209"/>
      <c r="BD435" s="209"/>
      <c r="BE435" s="209"/>
      <c r="BF435" s="209"/>
      <c r="BG435" s="209"/>
      <c r="BH435" s="209"/>
    </row>
    <row r="436" spans="1:60" outlineLevel="1" x14ac:dyDescent="0.25">
      <c r="A436" s="241">
        <v>135</v>
      </c>
      <c r="B436" s="242" t="s">
        <v>502</v>
      </c>
      <c r="C436" s="255" t="s">
        <v>503</v>
      </c>
      <c r="D436" s="243" t="s">
        <v>133</v>
      </c>
      <c r="E436" s="244">
        <v>170.3905</v>
      </c>
      <c r="F436" s="245"/>
      <c r="G436" s="246">
        <f>ROUND(E436*F436,2)</f>
        <v>0</v>
      </c>
      <c r="H436" s="229">
        <v>0</v>
      </c>
      <c r="I436" s="228">
        <f>ROUND(E436*H436,2)</f>
        <v>0</v>
      </c>
      <c r="J436" s="229">
        <v>4</v>
      </c>
      <c r="K436" s="228">
        <f>ROUND(E436*J436,2)</f>
        <v>681.56</v>
      </c>
      <c r="L436" s="228">
        <v>15</v>
      </c>
      <c r="M436" s="228">
        <f>G436*(1+L436/100)</f>
        <v>0</v>
      </c>
      <c r="N436" s="228">
        <v>0</v>
      </c>
      <c r="O436" s="228">
        <f>ROUND(E436*N436,2)</f>
        <v>0</v>
      </c>
      <c r="P436" s="228">
        <v>0</v>
      </c>
      <c r="Q436" s="228">
        <f>ROUND(E436*P436,2)</f>
        <v>0</v>
      </c>
      <c r="R436" s="228"/>
      <c r="S436" s="228" t="s">
        <v>134</v>
      </c>
      <c r="T436" s="228" t="s">
        <v>135</v>
      </c>
      <c r="U436" s="228">
        <v>7.0000000000000001E-3</v>
      </c>
      <c r="V436" s="228">
        <f>ROUND(E436*U436,2)</f>
        <v>1.19</v>
      </c>
      <c r="W436" s="228"/>
      <c r="X436" s="228" t="s">
        <v>136</v>
      </c>
      <c r="Y436" s="209"/>
      <c r="Z436" s="209"/>
      <c r="AA436" s="209"/>
      <c r="AB436" s="209"/>
      <c r="AC436" s="209"/>
      <c r="AD436" s="209"/>
      <c r="AE436" s="209"/>
      <c r="AF436" s="209"/>
      <c r="AG436" s="209" t="s">
        <v>137</v>
      </c>
      <c r="AH436" s="209"/>
      <c r="AI436" s="209"/>
      <c r="AJ436" s="209"/>
      <c r="AK436" s="209"/>
      <c r="AL436" s="209"/>
      <c r="AM436" s="209"/>
      <c r="AN436" s="209"/>
      <c r="AO436" s="209"/>
      <c r="AP436" s="209"/>
      <c r="AQ436" s="209"/>
      <c r="AR436" s="209"/>
      <c r="AS436" s="209"/>
      <c r="AT436" s="209"/>
      <c r="AU436" s="209"/>
      <c r="AV436" s="209"/>
      <c r="AW436" s="209"/>
      <c r="AX436" s="209"/>
      <c r="AY436" s="209"/>
      <c r="AZ436" s="209"/>
      <c r="BA436" s="209"/>
      <c r="BB436" s="209"/>
      <c r="BC436" s="209"/>
      <c r="BD436" s="209"/>
      <c r="BE436" s="209"/>
      <c r="BF436" s="209"/>
      <c r="BG436" s="209"/>
      <c r="BH436" s="209"/>
    </row>
    <row r="437" spans="1:60" outlineLevel="1" x14ac:dyDescent="0.25">
      <c r="A437" s="226"/>
      <c r="B437" s="227"/>
      <c r="C437" s="256" t="s">
        <v>667</v>
      </c>
      <c r="D437" s="230"/>
      <c r="E437" s="231">
        <v>43.43</v>
      </c>
      <c r="F437" s="228"/>
      <c r="G437" s="228"/>
      <c r="H437" s="228"/>
      <c r="I437" s="228"/>
      <c r="J437" s="228"/>
      <c r="K437" s="228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09"/>
      <c r="Z437" s="209"/>
      <c r="AA437" s="209"/>
      <c r="AB437" s="209"/>
      <c r="AC437" s="209"/>
      <c r="AD437" s="209"/>
      <c r="AE437" s="209"/>
      <c r="AF437" s="209"/>
      <c r="AG437" s="209" t="s">
        <v>139</v>
      </c>
      <c r="AH437" s="209">
        <v>0</v>
      </c>
      <c r="AI437" s="209"/>
      <c r="AJ437" s="209"/>
      <c r="AK437" s="209"/>
      <c r="AL437" s="209"/>
      <c r="AM437" s="209"/>
      <c r="AN437" s="209"/>
      <c r="AO437" s="209"/>
      <c r="AP437" s="209"/>
      <c r="AQ437" s="209"/>
      <c r="AR437" s="209"/>
      <c r="AS437" s="209"/>
      <c r="AT437" s="209"/>
      <c r="AU437" s="209"/>
      <c r="AV437" s="209"/>
      <c r="AW437" s="209"/>
      <c r="AX437" s="209"/>
      <c r="AY437" s="209"/>
      <c r="AZ437" s="209"/>
      <c r="BA437" s="209"/>
      <c r="BB437" s="209"/>
      <c r="BC437" s="209"/>
      <c r="BD437" s="209"/>
      <c r="BE437" s="209"/>
      <c r="BF437" s="209"/>
      <c r="BG437" s="209"/>
      <c r="BH437" s="209"/>
    </row>
    <row r="438" spans="1:60" outlineLevel="1" x14ac:dyDescent="0.25">
      <c r="A438" s="226"/>
      <c r="B438" s="227"/>
      <c r="C438" s="256" t="s">
        <v>668</v>
      </c>
      <c r="D438" s="230"/>
      <c r="E438" s="231">
        <v>126.9605</v>
      </c>
      <c r="F438" s="228"/>
      <c r="G438" s="228"/>
      <c r="H438" s="228"/>
      <c r="I438" s="228"/>
      <c r="J438" s="228"/>
      <c r="K438" s="228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09"/>
      <c r="Z438" s="209"/>
      <c r="AA438" s="209"/>
      <c r="AB438" s="209"/>
      <c r="AC438" s="209"/>
      <c r="AD438" s="209"/>
      <c r="AE438" s="209"/>
      <c r="AF438" s="209"/>
      <c r="AG438" s="209" t="s">
        <v>139</v>
      </c>
      <c r="AH438" s="209">
        <v>0</v>
      </c>
      <c r="AI438" s="209"/>
      <c r="AJ438" s="209"/>
      <c r="AK438" s="209"/>
      <c r="AL438" s="209"/>
      <c r="AM438" s="209"/>
      <c r="AN438" s="209"/>
      <c r="AO438" s="209"/>
      <c r="AP438" s="209"/>
      <c r="AQ438" s="209"/>
      <c r="AR438" s="209"/>
      <c r="AS438" s="209"/>
      <c r="AT438" s="209"/>
      <c r="AU438" s="209"/>
      <c r="AV438" s="209"/>
      <c r="AW438" s="209"/>
      <c r="AX438" s="209"/>
      <c r="AY438" s="209"/>
      <c r="AZ438" s="209"/>
      <c r="BA438" s="209"/>
      <c r="BB438" s="209"/>
      <c r="BC438" s="209"/>
      <c r="BD438" s="209"/>
      <c r="BE438" s="209"/>
      <c r="BF438" s="209"/>
      <c r="BG438" s="209"/>
      <c r="BH438" s="209"/>
    </row>
    <row r="439" spans="1:60" outlineLevel="1" x14ac:dyDescent="0.25">
      <c r="A439" s="241">
        <v>136</v>
      </c>
      <c r="B439" s="242" t="s">
        <v>504</v>
      </c>
      <c r="C439" s="255" t="s">
        <v>505</v>
      </c>
      <c r="D439" s="243" t="s">
        <v>133</v>
      </c>
      <c r="E439" s="244">
        <v>43.43</v>
      </c>
      <c r="F439" s="245"/>
      <c r="G439" s="246">
        <f>ROUND(E439*F439,2)</f>
        <v>0</v>
      </c>
      <c r="H439" s="229">
        <v>10.98</v>
      </c>
      <c r="I439" s="228">
        <f>ROUND(E439*H439,2)</f>
        <v>476.86</v>
      </c>
      <c r="J439" s="229">
        <v>7.92</v>
      </c>
      <c r="K439" s="228">
        <f>ROUND(E439*J439,2)</f>
        <v>343.97</v>
      </c>
      <c r="L439" s="228">
        <v>15</v>
      </c>
      <c r="M439" s="228">
        <f>G439*(1+L439/100)</f>
        <v>0</v>
      </c>
      <c r="N439" s="228">
        <v>3.5E-4</v>
      </c>
      <c r="O439" s="228">
        <f>ROUND(E439*N439,2)</f>
        <v>0.02</v>
      </c>
      <c r="P439" s="228">
        <v>0</v>
      </c>
      <c r="Q439" s="228">
        <f>ROUND(E439*P439,2)</f>
        <v>0</v>
      </c>
      <c r="R439" s="228"/>
      <c r="S439" s="228" t="s">
        <v>134</v>
      </c>
      <c r="T439" s="228" t="s">
        <v>135</v>
      </c>
      <c r="U439" s="228">
        <v>1.35E-2</v>
      </c>
      <c r="V439" s="228">
        <f>ROUND(E439*U439,2)</f>
        <v>0.59</v>
      </c>
      <c r="W439" s="228"/>
      <c r="X439" s="228" t="s">
        <v>136</v>
      </c>
      <c r="Y439" s="209"/>
      <c r="Z439" s="209"/>
      <c r="AA439" s="209"/>
      <c r="AB439" s="209"/>
      <c r="AC439" s="209"/>
      <c r="AD439" s="209"/>
      <c r="AE439" s="209"/>
      <c r="AF439" s="209"/>
      <c r="AG439" s="209" t="s">
        <v>137</v>
      </c>
      <c r="AH439" s="209"/>
      <c r="AI439" s="209"/>
      <c r="AJ439" s="209"/>
      <c r="AK439" s="209"/>
      <c r="AL439" s="209"/>
      <c r="AM439" s="209"/>
      <c r="AN439" s="209"/>
      <c r="AO439" s="209"/>
      <c r="AP439" s="209"/>
      <c r="AQ439" s="209"/>
      <c r="AR439" s="209"/>
      <c r="AS439" s="209"/>
      <c r="AT439" s="209"/>
      <c r="AU439" s="209"/>
      <c r="AV439" s="209"/>
      <c r="AW439" s="209"/>
      <c r="AX439" s="209"/>
      <c r="AY439" s="209"/>
      <c r="AZ439" s="209"/>
      <c r="BA439" s="209"/>
      <c r="BB439" s="209"/>
      <c r="BC439" s="209"/>
      <c r="BD439" s="209"/>
      <c r="BE439" s="209"/>
      <c r="BF439" s="209"/>
      <c r="BG439" s="209"/>
      <c r="BH439" s="209"/>
    </row>
    <row r="440" spans="1:60" outlineLevel="1" x14ac:dyDescent="0.25">
      <c r="A440" s="226"/>
      <c r="B440" s="227"/>
      <c r="C440" s="256" t="s">
        <v>624</v>
      </c>
      <c r="D440" s="230"/>
      <c r="E440" s="231">
        <v>4.33</v>
      </c>
      <c r="F440" s="228"/>
      <c r="G440" s="228"/>
      <c r="H440" s="228"/>
      <c r="I440" s="228"/>
      <c r="J440" s="228"/>
      <c r="K440" s="228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09"/>
      <c r="Z440" s="209"/>
      <c r="AA440" s="209"/>
      <c r="AB440" s="209"/>
      <c r="AC440" s="209"/>
      <c r="AD440" s="209"/>
      <c r="AE440" s="209"/>
      <c r="AF440" s="209"/>
      <c r="AG440" s="209" t="s">
        <v>139</v>
      </c>
      <c r="AH440" s="209">
        <v>0</v>
      </c>
      <c r="AI440" s="209"/>
      <c r="AJ440" s="209"/>
      <c r="AK440" s="209"/>
      <c r="AL440" s="209"/>
      <c r="AM440" s="209"/>
      <c r="AN440" s="209"/>
      <c r="AO440" s="209"/>
      <c r="AP440" s="209"/>
      <c r="AQ440" s="209"/>
      <c r="AR440" s="209"/>
      <c r="AS440" s="209"/>
      <c r="AT440" s="209"/>
      <c r="AU440" s="209"/>
      <c r="AV440" s="209"/>
      <c r="AW440" s="209"/>
      <c r="AX440" s="209"/>
      <c r="AY440" s="209"/>
      <c r="AZ440" s="209"/>
      <c r="BA440" s="209"/>
      <c r="BB440" s="209"/>
      <c r="BC440" s="209"/>
      <c r="BD440" s="209"/>
      <c r="BE440" s="209"/>
      <c r="BF440" s="209"/>
      <c r="BG440" s="209"/>
      <c r="BH440" s="209"/>
    </row>
    <row r="441" spans="1:60" outlineLevel="1" x14ac:dyDescent="0.25">
      <c r="A441" s="226"/>
      <c r="B441" s="227"/>
      <c r="C441" s="256" t="s">
        <v>625</v>
      </c>
      <c r="D441" s="230"/>
      <c r="E441" s="231">
        <v>21.15</v>
      </c>
      <c r="F441" s="228"/>
      <c r="G441" s="228"/>
      <c r="H441" s="228"/>
      <c r="I441" s="228"/>
      <c r="J441" s="228"/>
      <c r="K441" s="228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09"/>
      <c r="Z441" s="209"/>
      <c r="AA441" s="209"/>
      <c r="AB441" s="209"/>
      <c r="AC441" s="209"/>
      <c r="AD441" s="209"/>
      <c r="AE441" s="209"/>
      <c r="AF441" s="209"/>
      <c r="AG441" s="209" t="s">
        <v>139</v>
      </c>
      <c r="AH441" s="209">
        <v>0</v>
      </c>
      <c r="AI441" s="209"/>
      <c r="AJ441" s="209"/>
      <c r="AK441" s="209"/>
      <c r="AL441" s="209"/>
      <c r="AM441" s="209"/>
      <c r="AN441" s="209"/>
      <c r="AO441" s="209"/>
      <c r="AP441" s="209"/>
      <c r="AQ441" s="209"/>
      <c r="AR441" s="209"/>
      <c r="AS441" s="209"/>
      <c r="AT441" s="209"/>
      <c r="AU441" s="209"/>
      <c r="AV441" s="209"/>
      <c r="AW441" s="209"/>
      <c r="AX441" s="209"/>
      <c r="AY441" s="209"/>
      <c r="AZ441" s="209"/>
      <c r="BA441" s="209"/>
      <c r="BB441" s="209"/>
      <c r="BC441" s="209"/>
      <c r="BD441" s="209"/>
      <c r="BE441" s="209"/>
      <c r="BF441" s="209"/>
      <c r="BG441" s="209"/>
      <c r="BH441" s="209"/>
    </row>
    <row r="442" spans="1:60" outlineLevel="1" x14ac:dyDescent="0.25">
      <c r="A442" s="226"/>
      <c r="B442" s="227"/>
      <c r="C442" s="256" t="s">
        <v>626</v>
      </c>
      <c r="D442" s="230"/>
      <c r="E442" s="231">
        <v>3.32</v>
      </c>
      <c r="F442" s="228"/>
      <c r="G442" s="228"/>
      <c r="H442" s="228"/>
      <c r="I442" s="228"/>
      <c r="J442" s="228"/>
      <c r="K442" s="228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09"/>
      <c r="Z442" s="209"/>
      <c r="AA442" s="209"/>
      <c r="AB442" s="209"/>
      <c r="AC442" s="209"/>
      <c r="AD442" s="209"/>
      <c r="AE442" s="209"/>
      <c r="AF442" s="209"/>
      <c r="AG442" s="209" t="s">
        <v>139</v>
      </c>
      <c r="AH442" s="209">
        <v>0</v>
      </c>
      <c r="AI442" s="209"/>
      <c r="AJ442" s="209"/>
      <c r="AK442" s="209"/>
      <c r="AL442" s="209"/>
      <c r="AM442" s="209"/>
      <c r="AN442" s="209"/>
      <c r="AO442" s="209"/>
      <c r="AP442" s="209"/>
      <c r="AQ442" s="209"/>
      <c r="AR442" s="209"/>
      <c r="AS442" s="209"/>
      <c r="AT442" s="209"/>
      <c r="AU442" s="209"/>
      <c r="AV442" s="209"/>
      <c r="AW442" s="209"/>
      <c r="AX442" s="209"/>
      <c r="AY442" s="209"/>
      <c r="AZ442" s="209"/>
      <c r="BA442" s="209"/>
      <c r="BB442" s="209"/>
      <c r="BC442" s="209"/>
      <c r="BD442" s="209"/>
      <c r="BE442" s="209"/>
      <c r="BF442" s="209"/>
      <c r="BG442" s="209"/>
      <c r="BH442" s="209"/>
    </row>
    <row r="443" spans="1:60" outlineLevel="1" x14ac:dyDescent="0.25">
      <c r="A443" s="226"/>
      <c r="B443" s="227"/>
      <c r="C443" s="256" t="s">
        <v>627</v>
      </c>
      <c r="D443" s="230"/>
      <c r="E443" s="231">
        <v>11.58</v>
      </c>
      <c r="F443" s="228"/>
      <c r="G443" s="228"/>
      <c r="H443" s="228"/>
      <c r="I443" s="228"/>
      <c r="J443" s="228"/>
      <c r="K443" s="228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09"/>
      <c r="Z443" s="209"/>
      <c r="AA443" s="209"/>
      <c r="AB443" s="209"/>
      <c r="AC443" s="209"/>
      <c r="AD443" s="209"/>
      <c r="AE443" s="209"/>
      <c r="AF443" s="209"/>
      <c r="AG443" s="209" t="s">
        <v>139</v>
      </c>
      <c r="AH443" s="209">
        <v>0</v>
      </c>
      <c r="AI443" s="209"/>
      <c r="AJ443" s="209"/>
      <c r="AK443" s="209"/>
      <c r="AL443" s="209"/>
      <c r="AM443" s="209"/>
      <c r="AN443" s="209"/>
      <c r="AO443" s="209"/>
      <c r="AP443" s="209"/>
      <c r="AQ443" s="209"/>
      <c r="AR443" s="209"/>
      <c r="AS443" s="209"/>
      <c r="AT443" s="209"/>
      <c r="AU443" s="209"/>
      <c r="AV443" s="209"/>
      <c r="AW443" s="209"/>
      <c r="AX443" s="209"/>
      <c r="AY443" s="209"/>
      <c r="AZ443" s="209"/>
      <c r="BA443" s="209"/>
      <c r="BB443" s="209"/>
      <c r="BC443" s="209"/>
      <c r="BD443" s="209"/>
      <c r="BE443" s="209"/>
      <c r="BF443" s="209"/>
      <c r="BG443" s="209"/>
      <c r="BH443" s="209"/>
    </row>
    <row r="444" spans="1:60" outlineLevel="1" x14ac:dyDescent="0.25">
      <c r="A444" s="226"/>
      <c r="B444" s="227"/>
      <c r="C444" s="256" t="s">
        <v>628</v>
      </c>
      <c r="D444" s="230"/>
      <c r="E444" s="231">
        <v>1.99</v>
      </c>
      <c r="F444" s="228"/>
      <c r="G444" s="228"/>
      <c r="H444" s="228"/>
      <c r="I444" s="228"/>
      <c r="J444" s="228"/>
      <c r="K444" s="228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09"/>
      <c r="Z444" s="209"/>
      <c r="AA444" s="209"/>
      <c r="AB444" s="209"/>
      <c r="AC444" s="209"/>
      <c r="AD444" s="209"/>
      <c r="AE444" s="209"/>
      <c r="AF444" s="209"/>
      <c r="AG444" s="209" t="s">
        <v>139</v>
      </c>
      <c r="AH444" s="209">
        <v>0</v>
      </c>
      <c r="AI444" s="209"/>
      <c r="AJ444" s="209"/>
      <c r="AK444" s="209"/>
      <c r="AL444" s="209"/>
      <c r="AM444" s="209"/>
      <c r="AN444" s="209"/>
      <c r="AO444" s="209"/>
      <c r="AP444" s="209"/>
      <c r="AQ444" s="209"/>
      <c r="AR444" s="209"/>
      <c r="AS444" s="209"/>
      <c r="AT444" s="209"/>
      <c r="AU444" s="209"/>
      <c r="AV444" s="209"/>
      <c r="AW444" s="209"/>
      <c r="AX444" s="209"/>
      <c r="AY444" s="209"/>
      <c r="AZ444" s="209"/>
      <c r="BA444" s="209"/>
      <c r="BB444" s="209"/>
      <c r="BC444" s="209"/>
      <c r="BD444" s="209"/>
      <c r="BE444" s="209"/>
      <c r="BF444" s="209"/>
      <c r="BG444" s="209"/>
      <c r="BH444" s="209"/>
    </row>
    <row r="445" spans="1:60" outlineLevel="1" x14ac:dyDescent="0.25">
      <c r="A445" s="226"/>
      <c r="B445" s="227"/>
      <c r="C445" s="256" t="s">
        <v>629</v>
      </c>
      <c r="D445" s="230"/>
      <c r="E445" s="231">
        <v>1.06</v>
      </c>
      <c r="F445" s="228"/>
      <c r="G445" s="228"/>
      <c r="H445" s="228"/>
      <c r="I445" s="228"/>
      <c r="J445" s="228"/>
      <c r="K445" s="228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09"/>
      <c r="Z445" s="209"/>
      <c r="AA445" s="209"/>
      <c r="AB445" s="209"/>
      <c r="AC445" s="209"/>
      <c r="AD445" s="209"/>
      <c r="AE445" s="209"/>
      <c r="AF445" s="209"/>
      <c r="AG445" s="209" t="s">
        <v>139</v>
      </c>
      <c r="AH445" s="209">
        <v>0</v>
      </c>
      <c r="AI445" s="209"/>
      <c r="AJ445" s="209"/>
      <c r="AK445" s="209"/>
      <c r="AL445" s="209"/>
      <c r="AM445" s="209"/>
      <c r="AN445" s="209"/>
      <c r="AO445" s="209"/>
      <c r="AP445" s="209"/>
      <c r="AQ445" s="209"/>
      <c r="AR445" s="209"/>
      <c r="AS445" s="209"/>
      <c r="AT445" s="209"/>
      <c r="AU445" s="209"/>
      <c r="AV445" s="209"/>
      <c r="AW445" s="209"/>
      <c r="AX445" s="209"/>
      <c r="AY445" s="209"/>
      <c r="AZ445" s="209"/>
      <c r="BA445" s="209"/>
      <c r="BB445" s="209"/>
      <c r="BC445" s="209"/>
      <c r="BD445" s="209"/>
      <c r="BE445" s="209"/>
      <c r="BF445" s="209"/>
      <c r="BG445" s="209"/>
      <c r="BH445" s="209"/>
    </row>
    <row r="446" spans="1:60" outlineLevel="1" x14ac:dyDescent="0.25">
      <c r="A446" s="247">
        <v>137</v>
      </c>
      <c r="B446" s="248" t="s">
        <v>506</v>
      </c>
      <c r="C446" s="257" t="s">
        <v>507</v>
      </c>
      <c r="D446" s="249" t="s">
        <v>212</v>
      </c>
      <c r="E446" s="250">
        <v>20</v>
      </c>
      <c r="F446" s="251"/>
      <c r="G446" s="252">
        <f>ROUND(E446*F446,2)</f>
        <v>0</v>
      </c>
      <c r="H446" s="229">
        <v>0</v>
      </c>
      <c r="I446" s="228">
        <f>ROUND(E446*H446,2)</f>
        <v>0</v>
      </c>
      <c r="J446" s="229">
        <v>24.7</v>
      </c>
      <c r="K446" s="228">
        <f>ROUND(E446*J446,2)</f>
        <v>494</v>
      </c>
      <c r="L446" s="228">
        <v>15</v>
      </c>
      <c r="M446" s="228">
        <f>G446*(1+L446/100)</f>
        <v>0</v>
      </c>
      <c r="N446" s="228">
        <v>1.0000000000000001E-5</v>
      </c>
      <c r="O446" s="228">
        <f>ROUND(E446*N446,2)</f>
        <v>0</v>
      </c>
      <c r="P446" s="228">
        <v>0</v>
      </c>
      <c r="Q446" s="228">
        <f>ROUND(E446*P446,2)</f>
        <v>0</v>
      </c>
      <c r="R446" s="228"/>
      <c r="S446" s="228" t="s">
        <v>204</v>
      </c>
      <c r="T446" s="228" t="s">
        <v>135</v>
      </c>
      <c r="U446" s="228">
        <v>0.05</v>
      </c>
      <c r="V446" s="228">
        <f>ROUND(E446*U446,2)</f>
        <v>1</v>
      </c>
      <c r="W446" s="228"/>
      <c r="X446" s="228" t="s">
        <v>136</v>
      </c>
      <c r="Y446" s="209"/>
      <c r="Z446" s="209"/>
      <c r="AA446" s="209"/>
      <c r="AB446" s="209"/>
      <c r="AC446" s="209"/>
      <c r="AD446" s="209"/>
      <c r="AE446" s="209"/>
      <c r="AF446" s="209"/>
      <c r="AG446" s="209" t="s">
        <v>137</v>
      </c>
      <c r="AH446" s="209"/>
      <c r="AI446" s="209"/>
      <c r="AJ446" s="209"/>
      <c r="AK446" s="209"/>
      <c r="AL446" s="209"/>
      <c r="AM446" s="209"/>
      <c r="AN446" s="209"/>
      <c r="AO446" s="209"/>
      <c r="AP446" s="209"/>
      <c r="AQ446" s="209"/>
      <c r="AR446" s="209"/>
      <c r="AS446" s="209"/>
      <c r="AT446" s="209"/>
      <c r="AU446" s="209"/>
      <c r="AV446" s="209"/>
      <c r="AW446" s="209"/>
      <c r="AX446" s="209"/>
      <c r="AY446" s="209"/>
      <c r="AZ446" s="209"/>
      <c r="BA446" s="209"/>
      <c r="BB446" s="209"/>
      <c r="BC446" s="209"/>
      <c r="BD446" s="209"/>
      <c r="BE446" s="209"/>
      <c r="BF446" s="209"/>
      <c r="BG446" s="209"/>
      <c r="BH446" s="209"/>
    </row>
    <row r="447" spans="1:60" x14ac:dyDescent="0.25">
      <c r="A447" s="235" t="s">
        <v>129</v>
      </c>
      <c r="B447" s="236" t="s">
        <v>95</v>
      </c>
      <c r="C447" s="254" t="s">
        <v>96</v>
      </c>
      <c r="D447" s="237"/>
      <c r="E447" s="238"/>
      <c r="F447" s="239"/>
      <c r="G447" s="240">
        <f>SUMIF(AG448:AG486,"&lt;&gt;NOR",G448:G486)</f>
        <v>0</v>
      </c>
      <c r="H447" s="234"/>
      <c r="I447" s="234">
        <f>SUM(I448:I486)</f>
        <v>26098.499999999996</v>
      </c>
      <c r="J447" s="234"/>
      <c r="K447" s="234">
        <f>SUM(K448:K486)</f>
        <v>27395.7</v>
      </c>
      <c r="L447" s="234"/>
      <c r="M447" s="234">
        <f>SUM(M448:M486)</f>
        <v>0</v>
      </c>
      <c r="N447" s="234"/>
      <c r="O447" s="234">
        <f>SUM(O448:O486)</f>
        <v>25.09</v>
      </c>
      <c r="P447" s="234"/>
      <c r="Q447" s="234">
        <f>SUM(Q448:Q486)</f>
        <v>0</v>
      </c>
      <c r="R447" s="234"/>
      <c r="S447" s="234"/>
      <c r="T447" s="234"/>
      <c r="U447" s="234"/>
      <c r="V447" s="234">
        <f>SUM(V448:V486)</f>
        <v>34.499999999999993</v>
      </c>
      <c r="W447" s="234"/>
      <c r="X447" s="234"/>
      <c r="AG447" t="s">
        <v>130</v>
      </c>
    </row>
    <row r="448" spans="1:60" outlineLevel="1" x14ac:dyDescent="0.25">
      <c r="A448" s="247">
        <v>138</v>
      </c>
      <c r="B448" s="248" t="s">
        <v>508</v>
      </c>
      <c r="C448" s="257" t="s">
        <v>509</v>
      </c>
      <c r="D448" s="249" t="s">
        <v>207</v>
      </c>
      <c r="E448" s="250">
        <v>6</v>
      </c>
      <c r="F448" s="251"/>
      <c r="G448" s="252">
        <f>ROUND(E448*F448,2)</f>
        <v>0</v>
      </c>
      <c r="H448" s="229">
        <v>0</v>
      </c>
      <c r="I448" s="228">
        <f>ROUND(E448*H448,2)</f>
        <v>0</v>
      </c>
      <c r="J448" s="229">
        <v>24.9</v>
      </c>
      <c r="K448" s="228">
        <f>ROUND(E448*J448,2)</f>
        <v>149.4</v>
      </c>
      <c r="L448" s="228">
        <v>15</v>
      </c>
      <c r="M448" s="228">
        <f>G448*(1+L448/100)</f>
        <v>0</v>
      </c>
      <c r="N448" s="228">
        <v>0</v>
      </c>
      <c r="O448" s="228">
        <f>ROUND(E448*N448,2)</f>
        <v>0</v>
      </c>
      <c r="P448" s="228">
        <v>0</v>
      </c>
      <c r="Q448" s="228">
        <f>ROUND(E448*P448,2)</f>
        <v>0</v>
      </c>
      <c r="R448" s="228"/>
      <c r="S448" s="228" t="s">
        <v>134</v>
      </c>
      <c r="T448" s="228" t="s">
        <v>135</v>
      </c>
      <c r="U448" s="228">
        <v>5.0500000000000003E-2</v>
      </c>
      <c r="V448" s="228">
        <f>ROUND(E448*U448,2)</f>
        <v>0.3</v>
      </c>
      <c r="W448" s="228"/>
      <c r="X448" s="228" t="s">
        <v>136</v>
      </c>
      <c r="Y448" s="209"/>
      <c r="Z448" s="209"/>
      <c r="AA448" s="209"/>
      <c r="AB448" s="209"/>
      <c r="AC448" s="209"/>
      <c r="AD448" s="209"/>
      <c r="AE448" s="209"/>
      <c r="AF448" s="209"/>
      <c r="AG448" s="209" t="s">
        <v>137</v>
      </c>
      <c r="AH448" s="209"/>
      <c r="AI448" s="209"/>
      <c r="AJ448" s="209"/>
      <c r="AK448" s="209"/>
      <c r="AL448" s="209"/>
      <c r="AM448" s="209"/>
      <c r="AN448" s="209"/>
      <c r="AO448" s="209"/>
      <c r="AP448" s="209"/>
      <c r="AQ448" s="209"/>
      <c r="AR448" s="209"/>
      <c r="AS448" s="209"/>
      <c r="AT448" s="209"/>
      <c r="AU448" s="209"/>
      <c r="AV448" s="209"/>
      <c r="AW448" s="209"/>
      <c r="AX448" s="209"/>
      <c r="AY448" s="209"/>
      <c r="AZ448" s="209"/>
      <c r="BA448" s="209"/>
      <c r="BB448" s="209"/>
      <c r="BC448" s="209"/>
      <c r="BD448" s="209"/>
      <c r="BE448" s="209"/>
      <c r="BF448" s="209"/>
      <c r="BG448" s="209"/>
      <c r="BH448" s="209"/>
    </row>
    <row r="449" spans="1:60" outlineLevel="1" x14ac:dyDescent="0.25">
      <c r="A449" s="247">
        <v>139</v>
      </c>
      <c r="B449" s="248" t="s">
        <v>510</v>
      </c>
      <c r="C449" s="257" t="s">
        <v>511</v>
      </c>
      <c r="D449" s="249" t="s">
        <v>207</v>
      </c>
      <c r="E449" s="250">
        <v>1</v>
      </c>
      <c r="F449" s="251"/>
      <c r="G449" s="252">
        <f>ROUND(E449*F449,2)</f>
        <v>0</v>
      </c>
      <c r="H449" s="229">
        <v>0</v>
      </c>
      <c r="I449" s="228">
        <f>ROUND(E449*H449,2)</f>
        <v>0</v>
      </c>
      <c r="J449" s="229">
        <v>29.6</v>
      </c>
      <c r="K449" s="228">
        <f>ROUND(E449*J449,2)</f>
        <v>29.6</v>
      </c>
      <c r="L449" s="228">
        <v>15</v>
      </c>
      <c r="M449" s="228">
        <f>G449*(1+L449/100)</f>
        <v>0</v>
      </c>
      <c r="N449" s="228">
        <v>0</v>
      </c>
      <c r="O449" s="228">
        <f>ROUND(E449*N449,2)</f>
        <v>0</v>
      </c>
      <c r="P449" s="228">
        <v>0</v>
      </c>
      <c r="Q449" s="228">
        <f>ROUND(E449*P449,2)</f>
        <v>0</v>
      </c>
      <c r="R449" s="228"/>
      <c r="S449" s="228" t="s">
        <v>134</v>
      </c>
      <c r="T449" s="228" t="s">
        <v>135</v>
      </c>
      <c r="U449" s="228">
        <v>0.06</v>
      </c>
      <c r="V449" s="228">
        <f>ROUND(E449*U449,2)</f>
        <v>0.06</v>
      </c>
      <c r="W449" s="228"/>
      <c r="X449" s="228" t="s">
        <v>136</v>
      </c>
      <c r="Y449" s="209"/>
      <c r="Z449" s="209"/>
      <c r="AA449" s="209"/>
      <c r="AB449" s="209"/>
      <c r="AC449" s="209"/>
      <c r="AD449" s="209"/>
      <c r="AE449" s="209"/>
      <c r="AF449" s="209"/>
      <c r="AG449" s="209" t="s">
        <v>137</v>
      </c>
      <c r="AH449" s="209"/>
      <c r="AI449" s="209"/>
      <c r="AJ449" s="209"/>
      <c r="AK449" s="209"/>
      <c r="AL449" s="209"/>
      <c r="AM449" s="209"/>
      <c r="AN449" s="209"/>
      <c r="AO449" s="209"/>
      <c r="AP449" s="209"/>
      <c r="AQ449" s="209"/>
      <c r="AR449" s="209"/>
      <c r="AS449" s="209"/>
      <c r="AT449" s="209"/>
      <c r="AU449" s="209"/>
      <c r="AV449" s="209"/>
      <c r="AW449" s="209"/>
      <c r="AX449" s="209"/>
      <c r="AY449" s="209"/>
      <c r="AZ449" s="209"/>
      <c r="BA449" s="209"/>
      <c r="BB449" s="209"/>
      <c r="BC449" s="209"/>
      <c r="BD449" s="209"/>
      <c r="BE449" s="209"/>
      <c r="BF449" s="209"/>
      <c r="BG449" s="209"/>
      <c r="BH449" s="209"/>
    </row>
    <row r="450" spans="1:60" outlineLevel="1" x14ac:dyDescent="0.25">
      <c r="A450" s="247">
        <v>140</v>
      </c>
      <c r="B450" s="248" t="s">
        <v>512</v>
      </c>
      <c r="C450" s="257" t="s">
        <v>513</v>
      </c>
      <c r="D450" s="249" t="s">
        <v>207</v>
      </c>
      <c r="E450" s="250">
        <v>8</v>
      </c>
      <c r="F450" s="251"/>
      <c r="G450" s="252">
        <f>ROUND(E450*F450,2)</f>
        <v>0</v>
      </c>
      <c r="H450" s="229">
        <v>0</v>
      </c>
      <c r="I450" s="228">
        <f>ROUND(E450*H450,2)</f>
        <v>0</v>
      </c>
      <c r="J450" s="229">
        <v>151</v>
      </c>
      <c r="K450" s="228">
        <f>ROUND(E450*J450,2)</f>
        <v>1208</v>
      </c>
      <c r="L450" s="228">
        <v>15</v>
      </c>
      <c r="M450" s="228">
        <f>G450*(1+L450/100)</f>
        <v>0</v>
      </c>
      <c r="N450" s="228">
        <v>0</v>
      </c>
      <c r="O450" s="228">
        <f>ROUND(E450*N450,2)</f>
        <v>0</v>
      </c>
      <c r="P450" s="228">
        <v>0</v>
      </c>
      <c r="Q450" s="228">
        <f>ROUND(E450*P450,2)</f>
        <v>0</v>
      </c>
      <c r="R450" s="228"/>
      <c r="S450" s="228" t="s">
        <v>134</v>
      </c>
      <c r="T450" s="228" t="s">
        <v>135</v>
      </c>
      <c r="U450" s="228">
        <v>0.30567</v>
      </c>
      <c r="V450" s="228">
        <f>ROUND(E450*U450,2)</f>
        <v>2.4500000000000002</v>
      </c>
      <c r="W450" s="228"/>
      <c r="X450" s="228" t="s">
        <v>136</v>
      </c>
      <c r="Y450" s="209"/>
      <c r="Z450" s="209"/>
      <c r="AA450" s="209"/>
      <c r="AB450" s="209"/>
      <c r="AC450" s="209"/>
      <c r="AD450" s="209"/>
      <c r="AE450" s="209"/>
      <c r="AF450" s="209"/>
      <c r="AG450" s="209" t="s">
        <v>137</v>
      </c>
      <c r="AH450" s="209"/>
      <c r="AI450" s="209"/>
      <c r="AJ450" s="209"/>
      <c r="AK450" s="209"/>
      <c r="AL450" s="209"/>
      <c r="AM450" s="209"/>
      <c r="AN450" s="209"/>
      <c r="AO450" s="209"/>
      <c r="AP450" s="209"/>
      <c r="AQ450" s="209"/>
      <c r="AR450" s="209"/>
      <c r="AS450" s="209"/>
      <c r="AT450" s="209"/>
      <c r="AU450" s="209"/>
      <c r="AV450" s="209"/>
      <c r="AW450" s="209"/>
      <c r="AX450" s="209"/>
      <c r="AY450" s="209"/>
      <c r="AZ450" s="209"/>
      <c r="BA450" s="209"/>
      <c r="BB450" s="209"/>
      <c r="BC450" s="209"/>
      <c r="BD450" s="209"/>
      <c r="BE450" s="209"/>
      <c r="BF450" s="209"/>
      <c r="BG450" s="209"/>
      <c r="BH450" s="209"/>
    </row>
    <row r="451" spans="1:60" ht="20.399999999999999" outlineLevel="1" x14ac:dyDescent="0.25">
      <c r="A451" s="247">
        <v>141</v>
      </c>
      <c r="B451" s="248" t="s">
        <v>514</v>
      </c>
      <c r="C451" s="257" t="s">
        <v>515</v>
      </c>
      <c r="D451" s="249" t="s">
        <v>207</v>
      </c>
      <c r="E451" s="250">
        <v>14</v>
      </c>
      <c r="F451" s="251"/>
      <c r="G451" s="252">
        <f>ROUND(E451*F451,2)</f>
        <v>0</v>
      </c>
      <c r="H451" s="229">
        <v>241.05</v>
      </c>
      <c r="I451" s="228">
        <f>ROUND(E451*H451,2)</f>
        <v>3374.7</v>
      </c>
      <c r="J451" s="229">
        <v>142.44999999999999</v>
      </c>
      <c r="K451" s="228">
        <f>ROUND(E451*J451,2)</f>
        <v>1994.3</v>
      </c>
      <c r="L451" s="228">
        <v>15</v>
      </c>
      <c r="M451" s="228">
        <f>G451*(1+L451/100)</f>
        <v>0</v>
      </c>
      <c r="N451" s="228">
        <v>1E-4</v>
      </c>
      <c r="O451" s="228">
        <f>ROUND(E451*N451,2)</f>
        <v>0</v>
      </c>
      <c r="P451" s="228">
        <v>0</v>
      </c>
      <c r="Q451" s="228">
        <f>ROUND(E451*P451,2)</f>
        <v>0</v>
      </c>
      <c r="R451" s="228"/>
      <c r="S451" s="228" t="s">
        <v>134</v>
      </c>
      <c r="T451" s="228" t="s">
        <v>135</v>
      </c>
      <c r="U451" s="228">
        <v>0.249</v>
      </c>
      <c r="V451" s="228">
        <f>ROUND(E451*U451,2)</f>
        <v>3.49</v>
      </c>
      <c r="W451" s="228"/>
      <c r="X451" s="228" t="s">
        <v>136</v>
      </c>
      <c r="Y451" s="209"/>
      <c r="Z451" s="209"/>
      <c r="AA451" s="209"/>
      <c r="AB451" s="209"/>
      <c r="AC451" s="209"/>
      <c r="AD451" s="209"/>
      <c r="AE451" s="209"/>
      <c r="AF451" s="209"/>
      <c r="AG451" s="209" t="s">
        <v>137</v>
      </c>
      <c r="AH451" s="209"/>
      <c r="AI451" s="209"/>
      <c r="AJ451" s="209"/>
      <c r="AK451" s="209"/>
      <c r="AL451" s="209"/>
      <c r="AM451" s="209"/>
      <c r="AN451" s="209"/>
      <c r="AO451" s="209"/>
      <c r="AP451" s="209"/>
      <c r="AQ451" s="209"/>
      <c r="AR451" s="209"/>
      <c r="AS451" s="209"/>
      <c r="AT451" s="209"/>
      <c r="AU451" s="209"/>
      <c r="AV451" s="209"/>
      <c r="AW451" s="209"/>
      <c r="AX451" s="209"/>
      <c r="AY451" s="209"/>
      <c r="AZ451" s="209"/>
      <c r="BA451" s="209"/>
      <c r="BB451" s="209"/>
      <c r="BC451" s="209"/>
      <c r="BD451" s="209"/>
      <c r="BE451" s="209"/>
      <c r="BF451" s="209"/>
      <c r="BG451" s="209"/>
      <c r="BH451" s="209"/>
    </row>
    <row r="452" spans="1:60" outlineLevel="1" x14ac:dyDescent="0.25">
      <c r="A452" s="247">
        <v>142</v>
      </c>
      <c r="B452" s="248" t="s">
        <v>516</v>
      </c>
      <c r="C452" s="257" t="s">
        <v>517</v>
      </c>
      <c r="D452" s="249" t="s">
        <v>207</v>
      </c>
      <c r="E452" s="250">
        <v>6</v>
      </c>
      <c r="F452" s="251"/>
      <c r="G452" s="252">
        <f>ROUND(E452*F452,2)</f>
        <v>0</v>
      </c>
      <c r="H452" s="229">
        <v>0</v>
      </c>
      <c r="I452" s="228">
        <f>ROUND(E452*H452,2)</f>
        <v>0</v>
      </c>
      <c r="J452" s="229">
        <v>167.5</v>
      </c>
      <c r="K452" s="228">
        <f>ROUND(E452*J452,2)</f>
        <v>1005</v>
      </c>
      <c r="L452" s="228">
        <v>15</v>
      </c>
      <c r="M452" s="228">
        <f>G452*(1+L452/100)</f>
        <v>0</v>
      </c>
      <c r="N452" s="228">
        <v>0</v>
      </c>
      <c r="O452" s="228">
        <f>ROUND(E452*N452,2)</f>
        <v>0</v>
      </c>
      <c r="P452" s="228">
        <v>0</v>
      </c>
      <c r="Q452" s="228">
        <f>ROUND(E452*P452,2)</f>
        <v>0</v>
      </c>
      <c r="R452" s="228"/>
      <c r="S452" s="228" t="s">
        <v>134</v>
      </c>
      <c r="T452" s="228" t="s">
        <v>135</v>
      </c>
      <c r="U452" s="228">
        <v>0.34</v>
      </c>
      <c r="V452" s="228">
        <f>ROUND(E452*U452,2)</f>
        <v>2.04</v>
      </c>
      <c r="W452" s="228"/>
      <c r="X452" s="228" t="s">
        <v>136</v>
      </c>
      <c r="Y452" s="209"/>
      <c r="Z452" s="209"/>
      <c r="AA452" s="209"/>
      <c r="AB452" s="209"/>
      <c r="AC452" s="209"/>
      <c r="AD452" s="209"/>
      <c r="AE452" s="209"/>
      <c r="AF452" s="209"/>
      <c r="AG452" s="209" t="s">
        <v>137</v>
      </c>
      <c r="AH452" s="209"/>
      <c r="AI452" s="209"/>
      <c r="AJ452" s="209"/>
      <c r="AK452" s="209"/>
      <c r="AL452" s="209"/>
      <c r="AM452" s="209"/>
      <c r="AN452" s="209"/>
      <c r="AO452" s="209"/>
      <c r="AP452" s="209"/>
      <c r="AQ452" s="209"/>
      <c r="AR452" s="209"/>
      <c r="AS452" s="209"/>
      <c r="AT452" s="209"/>
      <c r="AU452" s="209"/>
      <c r="AV452" s="209"/>
      <c r="AW452" s="209"/>
      <c r="AX452" s="209"/>
      <c r="AY452" s="209"/>
      <c r="AZ452" s="209"/>
      <c r="BA452" s="209"/>
      <c r="BB452" s="209"/>
      <c r="BC452" s="209"/>
      <c r="BD452" s="209"/>
      <c r="BE452" s="209"/>
      <c r="BF452" s="209"/>
      <c r="BG452" s="209"/>
      <c r="BH452" s="209"/>
    </row>
    <row r="453" spans="1:60" outlineLevel="1" x14ac:dyDescent="0.25">
      <c r="A453" s="247">
        <v>143</v>
      </c>
      <c r="B453" s="248" t="s">
        <v>518</v>
      </c>
      <c r="C453" s="257" t="s">
        <v>519</v>
      </c>
      <c r="D453" s="249" t="s">
        <v>207</v>
      </c>
      <c r="E453" s="250">
        <v>1</v>
      </c>
      <c r="F453" s="251"/>
      <c r="G453" s="252">
        <f>ROUND(E453*F453,2)</f>
        <v>0</v>
      </c>
      <c r="H453" s="229">
        <v>0</v>
      </c>
      <c r="I453" s="228">
        <f>ROUND(E453*H453,2)</f>
        <v>0</v>
      </c>
      <c r="J453" s="229">
        <v>308.5</v>
      </c>
      <c r="K453" s="228">
        <f>ROUND(E453*J453,2)</f>
        <v>308.5</v>
      </c>
      <c r="L453" s="228">
        <v>15</v>
      </c>
      <c r="M453" s="228">
        <f>G453*(1+L453/100)</f>
        <v>0</v>
      </c>
      <c r="N453" s="228">
        <v>0</v>
      </c>
      <c r="O453" s="228">
        <f>ROUND(E453*N453,2)</f>
        <v>0</v>
      </c>
      <c r="P453" s="228">
        <v>0</v>
      </c>
      <c r="Q453" s="228">
        <f>ROUND(E453*P453,2)</f>
        <v>0</v>
      </c>
      <c r="R453" s="228"/>
      <c r="S453" s="228" t="s">
        <v>134</v>
      </c>
      <c r="T453" s="228" t="s">
        <v>135</v>
      </c>
      <c r="U453" s="228">
        <v>0.625</v>
      </c>
      <c r="V453" s="228">
        <f>ROUND(E453*U453,2)</f>
        <v>0.63</v>
      </c>
      <c r="W453" s="228"/>
      <c r="X453" s="228" t="s">
        <v>136</v>
      </c>
      <c r="Y453" s="209"/>
      <c r="Z453" s="209"/>
      <c r="AA453" s="209"/>
      <c r="AB453" s="209"/>
      <c r="AC453" s="209"/>
      <c r="AD453" s="209"/>
      <c r="AE453" s="209"/>
      <c r="AF453" s="209"/>
      <c r="AG453" s="209" t="s">
        <v>137</v>
      </c>
      <c r="AH453" s="209"/>
      <c r="AI453" s="209"/>
      <c r="AJ453" s="209"/>
      <c r="AK453" s="209"/>
      <c r="AL453" s="209"/>
      <c r="AM453" s="209"/>
      <c r="AN453" s="209"/>
      <c r="AO453" s="209"/>
      <c r="AP453" s="209"/>
      <c r="AQ453" s="209"/>
      <c r="AR453" s="209"/>
      <c r="AS453" s="209"/>
      <c r="AT453" s="209"/>
      <c r="AU453" s="209"/>
      <c r="AV453" s="209"/>
      <c r="AW453" s="209"/>
      <c r="AX453" s="209"/>
      <c r="AY453" s="209"/>
      <c r="AZ453" s="209"/>
      <c r="BA453" s="209"/>
      <c r="BB453" s="209"/>
      <c r="BC453" s="209"/>
      <c r="BD453" s="209"/>
      <c r="BE453" s="209"/>
      <c r="BF453" s="209"/>
      <c r="BG453" s="209"/>
      <c r="BH453" s="209"/>
    </row>
    <row r="454" spans="1:60" outlineLevel="1" x14ac:dyDescent="0.25">
      <c r="A454" s="247">
        <v>144</v>
      </c>
      <c r="B454" s="248" t="s">
        <v>520</v>
      </c>
      <c r="C454" s="257" t="s">
        <v>521</v>
      </c>
      <c r="D454" s="249" t="s">
        <v>207</v>
      </c>
      <c r="E454" s="250">
        <v>1</v>
      </c>
      <c r="F454" s="251"/>
      <c r="G454" s="252">
        <f>ROUND(E454*F454,2)</f>
        <v>0</v>
      </c>
      <c r="H454" s="229">
        <v>0</v>
      </c>
      <c r="I454" s="228">
        <f>ROUND(E454*H454,2)</f>
        <v>0</v>
      </c>
      <c r="J454" s="229">
        <v>223.5</v>
      </c>
      <c r="K454" s="228">
        <f>ROUND(E454*J454,2)</f>
        <v>223.5</v>
      </c>
      <c r="L454" s="228">
        <v>15</v>
      </c>
      <c r="M454" s="228">
        <f>G454*(1+L454/100)</f>
        <v>0</v>
      </c>
      <c r="N454" s="228">
        <v>0</v>
      </c>
      <c r="O454" s="228">
        <f>ROUND(E454*N454,2)</f>
        <v>0</v>
      </c>
      <c r="P454" s="228">
        <v>0</v>
      </c>
      <c r="Q454" s="228">
        <f>ROUND(E454*P454,2)</f>
        <v>0</v>
      </c>
      <c r="R454" s="228"/>
      <c r="S454" s="228" t="s">
        <v>134</v>
      </c>
      <c r="T454" s="228" t="s">
        <v>135</v>
      </c>
      <c r="U454" s="228">
        <v>0.45350000000000001</v>
      </c>
      <c r="V454" s="228">
        <f>ROUND(E454*U454,2)</f>
        <v>0.45</v>
      </c>
      <c r="W454" s="228"/>
      <c r="X454" s="228" t="s">
        <v>136</v>
      </c>
      <c r="Y454" s="209"/>
      <c r="Z454" s="209"/>
      <c r="AA454" s="209"/>
      <c r="AB454" s="209"/>
      <c r="AC454" s="209"/>
      <c r="AD454" s="209"/>
      <c r="AE454" s="209"/>
      <c r="AF454" s="209"/>
      <c r="AG454" s="209" t="s">
        <v>137</v>
      </c>
      <c r="AH454" s="209"/>
      <c r="AI454" s="209"/>
      <c r="AJ454" s="209"/>
      <c r="AK454" s="209"/>
      <c r="AL454" s="209"/>
      <c r="AM454" s="209"/>
      <c r="AN454" s="209"/>
      <c r="AO454" s="209"/>
      <c r="AP454" s="209"/>
      <c r="AQ454" s="209"/>
      <c r="AR454" s="209"/>
      <c r="AS454" s="209"/>
      <c r="AT454" s="209"/>
      <c r="AU454" s="209"/>
      <c r="AV454" s="209"/>
      <c r="AW454" s="209"/>
      <c r="AX454" s="209"/>
      <c r="AY454" s="209"/>
      <c r="AZ454" s="209"/>
      <c r="BA454" s="209"/>
      <c r="BB454" s="209"/>
      <c r="BC454" s="209"/>
      <c r="BD454" s="209"/>
      <c r="BE454" s="209"/>
      <c r="BF454" s="209"/>
      <c r="BG454" s="209"/>
      <c r="BH454" s="209"/>
    </row>
    <row r="455" spans="1:60" outlineLevel="1" x14ac:dyDescent="0.25">
      <c r="A455" s="247">
        <v>145</v>
      </c>
      <c r="B455" s="248" t="s">
        <v>522</v>
      </c>
      <c r="C455" s="257" t="s">
        <v>523</v>
      </c>
      <c r="D455" s="249" t="s">
        <v>207</v>
      </c>
      <c r="E455" s="250">
        <v>1</v>
      </c>
      <c r="F455" s="251"/>
      <c r="G455" s="252">
        <f>ROUND(E455*F455,2)</f>
        <v>0</v>
      </c>
      <c r="H455" s="229">
        <v>0</v>
      </c>
      <c r="I455" s="228">
        <f>ROUND(E455*H455,2)</f>
        <v>0</v>
      </c>
      <c r="J455" s="229">
        <v>178.5</v>
      </c>
      <c r="K455" s="228">
        <f>ROUND(E455*J455,2)</f>
        <v>178.5</v>
      </c>
      <c r="L455" s="228">
        <v>15</v>
      </c>
      <c r="M455" s="228">
        <f>G455*(1+L455/100)</f>
        <v>0</v>
      </c>
      <c r="N455" s="228">
        <v>0</v>
      </c>
      <c r="O455" s="228">
        <f>ROUND(E455*N455,2)</f>
        <v>0</v>
      </c>
      <c r="P455" s="228">
        <v>0</v>
      </c>
      <c r="Q455" s="228">
        <f>ROUND(E455*P455,2)</f>
        <v>0</v>
      </c>
      <c r="R455" s="228"/>
      <c r="S455" s="228" t="s">
        <v>134</v>
      </c>
      <c r="T455" s="228" t="s">
        <v>135</v>
      </c>
      <c r="U455" s="228">
        <v>0.36199999999999999</v>
      </c>
      <c r="V455" s="228">
        <f>ROUND(E455*U455,2)</f>
        <v>0.36</v>
      </c>
      <c r="W455" s="228"/>
      <c r="X455" s="228" t="s">
        <v>136</v>
      </c>
      <c r="Y455" s="209"/>
      <c r="Z455" s="209"/>
      <c r="AA455" s="209"/>
      <c r="AB455" s="209"/>
      <c r="AC455" s="209"/>
      <c r="AD455" s="209"/>
      <c r="AE455" s="209"/>
      <c r="AF455" s="209"/>
      <c r="AG455" s="209" t="s">
        <v>137</v>
      </c>
      <c r="AH455" s="209"/>
      <c r="AI455" s="209"/>
      <c r="AJ455" s="209"/>
      <c r="AK455" s="209"/>
      <c r="AL455" s="209"/>
      <c r="AM455" s="209"/>
      <c r="AN455" s="209"/>
      <c r="AO455" s="209"/>
      <c r="AP455" s="209"/>
      <c r="AQ455" s="209"/>
      <c r="AR455" s="209"/>
      <c r="AS455" s="209"/>
      <c r="AT455" s="209"/>
      <c r="AU455" s="209"/>
      <c r="AV455" s="209"/>
      <c r="AW455" s="209"/>
      <c r="AX455" s="209"/>
      <c r="AY455" s="209"/>
      <c r="AZ455" s="209"/>
      <c r="BA455" s="209"/>
      <c r="BB455" s="209"/>
      <c r="BC455" s="209"/>
      <c r="BD455" s="209"/>
      <c r="BE455" s="209"/>
      <c r="BF455" s="209"/>
      <c r="BG455" s="209"/>
      <c r="BH455" s="209"/>
    </row>
    <row r="456" spans="1:60" outlineLevel="1" x14ac:dyDescent="0.25">
      <c r="A456" s="247">
        <v>146</v>
      </c>
      <c r="B456" s="248" t="s">
        <v>524</v>
      </c>
      <c r="C456" s="257" t="s">
        <v>525</v>
      </c>
      <c r="D456" s="249" t="s">
        <v>207</v>
      </c>
      <c r="E456" s="250">
        <v>7</v>
      </c>
      <c r="F456" s="251"/>
      <c r="G456" s="252">
        <f>ROUND(E456*F456,2)</f>
        <v>0</v>
      </c>
      <c r="H456" s="229">
        <v>0</v>
      </c>
      <c r="I456" s="228">
        <f>ROUND(E456*H456,2)</f>
        <v>0</v>
      </c>
      <c r="J456" s="229">
        <v>212</v>
      </c>
      <c r="K456" s="228">
        <f>ROUND(E456*J456,2)</f>
        <v>1484</v>
      </c>
      <c r="L456" s="228">
        <v>15</v>
      </c>
      <c r="M456" s="228">
        <f>G456*(1+L456/100)</f>
        <v>0</v>
      </c>
      <c r="N456" s="228">
        <v>0</v>
      </c>
      <c r="O456" s="228">
        <f>ROUND(E456*N456,2)</f>
        <v>0</v>
      </c>
      <c r="P456" s="228">
        <v>0</v>
      </c>
      <c r="Q456" s="228">
        <f>ROUND(E456*P456,2)</f>
        <v>0</v>
      </c>
      <c r="R456" s="228"/>
      <c r="S456" s="228" t="s">
        <v>134</v>
      </c>
      <c r="T456" s="228" t="s">
        <v>135</v>
      </c>
      <c r="U456" s="228">
        <v>0.43</v>
      </c>
      <c r="V456" s="228">
        <f>ROUND(E456*U456,2)</f>
        <v>3.01</v>
      </c>
      <c r="W456" s="228"/>
      <c r="X456" s="228" t="s">
        <v>136</v>
      </c>
      <c r="Y456" s="209"/>
      <c r="Z456" s="209"/>
      <c r="AA456" s="209"/>
      <c r="AB456" s="209"/>
      <c r="AC456" s="209"/>
      <c r="AD456" s="209"/>
      <c r="AE456" s="209"/>
      <c r="AF456" s="209"/>
      <c r="AG456" s="209" t="s">
        <v>137</v>
      </c>
      <c r="AH456" s="209"/>
      <c r="AI456" s="209"/>
      <c r="AJ456" s="209"/>
      <c r="AK456" s="209"/>
      <c r="AL456" s="209"/>
      <c r="AM456" s="209"/>
      <c r="AN456" s="209"/>
      <c r="AO456" s="209"/>
      <c r="AP456" s="209"/>
      <c r="AQ456" s="209"/>
      <c r="AR456" s="209"/>
      <c r="AS456" s="209"/>
      <c r="AT456" s="209"/>
      <c r="AU456" s="209"/>
      <c r="AV456" s="209"/>
      <c r="AW456" s="209"/>
      <c r="AX456" s="209"/>
      <c r="AY456" s="209"/>
      <c r="AZ456" s="209"/>
      <c r="BA456" s="209"/>
      <c r="BB456" s="209"/>
      <c r="BC456" s="209"/>
      <c r="BD456" s="209"/>
      <c r="BE456" s="209"/>
      <c r="BF456" s="209"/>
      <c r="BG456" s="209"/>
      <c r="BH456" s="209"/>
    </row>
    <row r="457" spans="1:60" outlineLevel="1" x14ac:dyDescent="0.25">
      <c r="A457" s="247">
        <v>147</v>
      </c>
      <c r="B457" s="248" t="s">
        <v>526</v>
      </c>
      <c r="C457" s="257" t="s">
        <v>527</v>
      </c>
      <c r="D457" s="249" t="s">
        <v>212</v>
      </c>
      <c r="E457" s="250">
        <v>12</v>
      </c>
      <c r="F457" s="251"/>
      <c r="G457" s="252">
        <f>ROUND(E457*F457,2)</f>
        <v>0</v>
      </c>
      <c r="H457" s="229">
        <v>0</v>
      </c>
      <c r="I457" s="228">
        <f>ROUND(E457*H457,2)</f>
        <v>0</v>
      </c>
      <c r="J457" s="229">
        <v>31.7</v>
      </c>
      <c r="K457" s="228">
        <f>ROUND(E457*J457,2)</f>
        <v>380.4</v>
      </c>
      <c r="L457" s="228">
        <v>15</v>
      </c>
      <c r="M457" s="228">
        <f>G457*(1+L457/100)</f>
        <v>0</v>
      </c>
      <c r="N457" s="228">
        <v>0</v>
      </c>
      <c r="O457" s="228">
        <f>ROUND(E457*N457,2)</f>
        <v>0</v>
      </c>
      <c r="P457" s="228">
        <v>0</v>
      </c>
      <c r="Q457" s="228">
        <f>ROUND(E457*P457,2)</f>
        <v>0</v>
      </c>
      <c r="R457" s="228"/>
      <c r="S457" s="228" t="s">
        <v>134</v>
      </c>
      <c r="T457" s="228" t="s">
        <v>135</v>
      </c>
      <c r="U457" s="228">
        <v>6.4149999999999999E-2</v>
      </c>
      <c r="V457" s="228">
        <f>ROUND(E457*U457,2)</f>
        <v>0.77</v>
      </c>
      <c r="W457" s="228"/>
      <c r="X457" s="228" t="s">
        <v>136</v>
      </c>
      <c r="Y457" s="209"/>
      <c r="Z457" s="209"/>
      <c r="AA457" s="209"/>
      <c r="AB457" s="209"/>
      <c r="AC457" s="209"/>
      <c r="AD457" s="209"/>
      <c r="AE457" s="209"/>
      <c r="AF457" s="209"/>
      <c r="AG457" s="209" t="s">
        <v>137</v>
      </c>
      <c r="AH457" s="209"/>
      <c r="AI457" s="209"/>
      <c r="AJ457" s="209"/>
      <c r="AK457" s="209"/>
      <c r="AL457" s="209"/>
      <c r="AM457" s="209"/>
      <c r="AN457" s="209"/>
      <c r="AO457" s="209"/>
      <c r="AP457" s="209"/>
      <c r="AQ457" s="209"/>
      <c r="AR457" s="209"/>
      <c r="AS457" s="209"/>
      <c r="AT457" s="209"/>
      <c r="AU457" s="209"/>
      <c r="AV457" s="209"/>
      <c r="AW457" s="209"/>
      <c r="AX457" s="209"/>
      <c r="AY457" s="209"/>
      <c r="AZ457" s="209"/>
      <c r="BA457" s="209"/>
      <c r="BB457" s="209"/>
      <c r="BC457" s="209"/>
      <c r="BD457" s="209"/>
      <c r="BE457" s="209"/>
      <c r="BF457" s="209"/>
      <c r="BG457" s="209"/>
      <c r="BH457" s="209"/>
    </row>
    <row r="458" spans="1:60" outlineLevel="1" x14ac:dyDescent="0.25">
      <c r="A458" s="247">
        <v>148</v>
      </c>
      <c r="B458" s="248" t="s">
        <v>528</v>
      </c>
      <c r="C458" s="257" t="s">
        <v>529</v>
      </c>
      <c r="D458" s="249" t="s">
        <v>212</v>
      </c>
      <c r="E458" s="250">
        <v>0.5</v>
      </c>
      <c r="F458" s="251"/>
      <c r="G458" s="252">
        <f>ROUND(E458*F458,2)</f>
        <v>0</v>
      </c>
      <c r="H458" s="229">
        <v>0</v>
      </c>
      <c r="I458" s="228">
        <f>ROUND(E458*H458,2)</f>
        <v>0</v>
      </c>
      <c r="J458" s="229">
        <v>73.400000000000006</v>
      </c>
      <c r="K458" s="228">
        <f>ROUND(E458*J458,2)</f>
        <v>36.700000000000003</v>
      </c>
      <c r="L458" s="228">
        <v>15</v>
      </c>
      <c r="M458" s="228">
        <f>G458*(1+L458/100)</f>
        <v>0</v>
      </c>
      <c r="N458" s="228">
        <v>0</v>
      </c>
      <c r="O458" s="228">
        <f>ROUND(E458*N458,2)</f>
        <v>0</v>
      </c>
      <c r="P458" s="228">
        <v>0</v>
      </c>
      <c r="Q458" s="228">
        <f>ROUND(E458*P458,2)</f>
        <v>0</v>
      </c>
      <c r="R458" s="228"/>
      <c r="S458" s="228" t="s">
        <v>134</v>
      </c>
      <c r="T458" s="228" t="s">
        <v>135</v>
      </c>
      <c r="U458" s="228">
        <v>0.14868000000000001</v>
      </c>
      <c r="V458" s="228">
        <f>ROUND(E458*U458,2)</f>
        <v>7.0000000000000007E-2</v>
      </c>
      <c r="W458" s="228"/>
      <c r="X458" s="228" t="s">
        <v>136</v>
      </c>
      <c r="Y458" s="209"/>
      <c r="Z458" s="209"/>
      <c r="AA458" s="209"/>
      <c r="AB458" s="209"/>
      <c r="AC458" s="209"/>
      <c r="AD458" s="209"/>
      <c r="AE458" s="209"/>
      <c r="AF458" s="209"/>
      <c r="AG458" s="209" t="s">
        <v>137</v>
      </c>
      <c r="AH458" s="209"/>
      <c r="AI458" s="209"/>
      <c r="AJ458" s="209"/>
      <c r="AK458" s="209"/>
      <c r="AL458" s="209"/>
      <c r="AM458" s="209"/>
      <c r="AN458" s="209"/>
      <c r="AO458" s="209"/>
      <c r="AP458" s="209"/>
      <c r="AQ458" s="209"/>
      <c r="AR458" s="209"/>
      <c r="AS458" s="209"/>
      <c r="AT458" s="209"/>
      <c r="AU458" s="209"/>
      <c r="AV458" s="209"/>
      <c r="AW458" s="209"/>
      <c r="AX458" s="209"/>
      <c r="AY458" s="209"/>
      <c r="AZ458" s="209"/>
      <c r="BA458" s="209"/>
      <c r="BB458" s="209"/>
      <c r="BC458" s="209"/>
      <c r="BD458" s="209"/>
      <c r="BE458" s="209"/>
      <c r="BF458" s="209"/>
      <c r="BG458" s="209"/>
      <c r="BH458" s="209"/>
    </row>
    <row r="459" spans="1:60" ht="20.399999999999999" outlineLevel="1" x14ac:dyDescent="0.25">
      <c r="A459" s="247">
        <v>149</v>
      </c>
      <c r="B459" s="248" t="s">
        <v>530</v>
      </c>
      <c r="C459" s="257" t="s">
        <v>531</v>
      </c>
      <c r="D459" s="249" t="s">
        <v>212</v>
      </c>
      <c r="E459" s="250">
        <v>80</v>
      </c>
      <c r="F459" s="251"/>
      <c r="G459" s="252">
        <f>ROUND(E459*F459,2)</f>
        <v>0</v>
      </c>
      <c r="H459" s="229">
        <v>14.55</v>
      </c>
      <c r="I459" s="228">
        <f>ROUND(E459*H459,2)</f>
        <v>1164</v>
      </c>
      <c r="J459" s="229">
        <v>38.65</v>
      </c>
      <c r="K459" s="228">
        <f>ROUND(E459*J459,2)</f>
        <v>3092</v>
      </c>
      <c r="L459" s="228">
        <v>15</v>
      </c>
      <c r="M459" s="228">
        <f>G459*(1+L459/100)</f>
        <v>0</v>
      </c>
      <c r="N459" s="228">
        <v>1.6000000000000001E-4</v>
      </c>
      <c r="O459" s="228">
        <f>ROUND(E459*N459,2)</f>
        <v>0.01</v>
      </c>
      <c r="P459" s="228">
        <v>0</v>
      </c>
      <c r="Q459" s="228">
        <f>ROUND(E459*P459,2)</f>
        <v>0</v>
      </c>
      <c r="R459" s="228"/>
      <c r="S459" s="228" t="s">
        <v>134</v>
      </c>
      <c r="T459" s="228" t="s">
        <v>135</v>
      </c>
      <c r="U459" s="228">
        <v>7.0000000000000007E-2</v>
      </c>
      <c r="V459" s="228">
        <f>ROUND(E459*U459,2)</f>
        <v>5.6</v>
      </c>
      <c r="W459" s="228"/>
      <c r="X459" s="228" t="s">
        <v>136</v>
      </c>
      <c r="Y459" s="209"/>
      <c r="Z459" s="209"/>
      <c r="AA459" s="209"/>
      <c r="AB459" s="209"/>
      <c r="AC459" s="209"/>
      <c r="AD459" s="209"/>
      <c r="AE459" s="209"/>
      <c r="AF459" s="209"/>
      <c r="AG459" s="209" t="s">
        <v>137</v>
      </c>
      <c r="AH459" s="209"/>
      <c r="AI459" s="209"/>
      <c r="AJ459" s="209"/>
      <c r="AK459" s="209"/>
      <c r="AL459" s="209"/>
      <c r="AM459" s="209"/>
      <c r="AN459" s="209"/>
      <c r="AO459" s="209"/>
      <c r="AP459" s="209"/>
      <c r="AQ459" s="209"/>
      <c r="AR459" s="209"/>
      <c r="AS459" s="209"/>
      <c r="AT459" s="209"/>
      <c r="AU459" s="209"/>
      <c r="AV459" s="209"/>
      <c r="AW459" s="209"/>
      <c r="AX459" s="209"/>
      <c r="AY459" s="209"/>
      <c r="AZ459" s="209"/>
      <c r="BA459" s="209"/>
      <c r="BB459" s="209"/>
      <c r="BC459" s="209"/>
      <c r="BD459" s="209"/>
      <c r="BE459" s="209"/>
      <c r="BF459" s="209"/>
      <c r="BG459" s="209"/>
      <c r="BH459" s="209"/>
    </row>
    <row r="460" spans="1:60" ht="20.399999999999999" outlineLevel="1" x14ac:dyDescent="0.25">
      <c r="A460" s="247">
        <v>150</v>
      </c>
      <c r="B460" s="248" t="s">
        <v>532</v>
      </c>
      <c r="C460" s="257" t="s">
        <v>533</v>
      </c>
      <c r="D460" s="249" t="s">
        <v>212</v>
      </c>
      <c r="E460" s="250">
        <v>95</v>
      </c>
      <c r="F460" s="251"/>
      <c r="G460" s="252">
        <f>ROUND(E460*F460,2)</f>
        <v>0</v>
      </c>
      <c r="H460" s="229">
        <v>24.46</v>
      </c>
      <c r="I460" s="228">
        <f>ROUND(E460*H460,2)</f>
        <v>2323.6999999999998</v>
      </c>
      <c r="J460" s="229">
        <v>40.14</v>
      </c>
      <c r="K460" s="228">
        <f>ROUND(E460*J460,2)</f>
        <v>3813.3</v>
      </c>
      <c r="L460" s="228">
        <v>15</v>
      </c>
      <c r="M460" s="228">
        <f>G460*(1+L460/100)</f>
        <v>0</v>
      </c>
      <c r="N460" s="228">
        <v>2.1000000000000001E-4</v>
      </c>
      <c r="O460" s="228">
        <f>ROUND(E460*N460,2)</f>
        <v>0.02</v>
      </c>
      <c r="P460" s="228">
        <v>0</v>
      </c>
      <c r="Q460" s="228">
        <f>ROUND(E460*P460,2)</f>
        <v>0</v>
      </c>
      <c r="R460" s="228"/>
      <c r="S460" s="228" t="s">
        <v>134</v>
      </c>
      <c r="T460" s="228" t="s">
        <v>135</v>
      </c>
      <c r="U460" s="228">
        <v>7.0000000000000007E-2</v>
      </c>
      <c r="V460" s="228">
        <f>ROUND(E460*U460,2)</f>
        <v>6.65</v>
      </c>
      <c r="W460" s="228"/>
      <c r="X460" s="228" t="s">
        <v>136</v>
      </c>
      <c r="Y460" s="209"/>
      <c r="Z460" s="209"/>
      <c r="AA460" s="209"/>
      <c r="AB460" s="209"/>
      <c r="AC460" s="209"/>
      <c r="AD460" s="209"/>
      <c r="AE460" s="209"/>
      <c r="AF460" s="209"/>
      <c r="AG460" s="209" t="s">
        <v>137</v>
      </c>
      <c r="AH460" s="209"/>
      <c r="AI460" s="209"/>
      <c r="AJ460" s="209"/>
      <c r="AK460" s="209"/>
      <c r="AL460" s="209"/>
      <c r="AM460" s="209"/>
      <c r="AN460" s="209"/>
      <c r="AO460" s="209"/>
      <c r="AP460" s="209"/>
      <c r="AQ460" s="209"/>
      <c r="AR460" s="209"/>
      <c r="AS460" s="209"/>
      <c r="AT460" s="209"/>
      <c r="AU460" s="209"/>
      <c r="AV460" s="209"/>
      <c r="AW460" s="209"/>
      <c r="AX460" s="209"/>
      <c r="AY460" s="209"/>
      <c r="AZ460" s="209"/>
      <c r="BA460" s="209"/>
      <c r="BB460" s="209"/>
      <c r="BC460" s="209"/>
      <c r="BD460" s="209"/>
      <c r="BE460" s="209"/>
      <c r="BF460" s="209"/>
      <c r="BG460" s="209"/>
      <c r="BH460" s="209"/>
    </row>
    <row r="461" spans="1:60" outlineLevel="1" x14ac:dyDescent="0.25">
      <c r="A461" s="247">
        <v>151</v>
      </c>
      <c r="B461" s="248" t="s">
        <v>534</v>
      </c>
      <c r="C461" s="257" t="s">
        <v>535</v>
      </c>
      <c r="D461" s="249" t="s">
        <v>212</v>
      </c>
      <c r="E461" s="250">
        <v>16</v>
      </c>
      <c r="F461" s="251"/>
      <c r="G461" s="252">
        <f>ROUND(E461*F461,2)</f>
        <v>0</v>
      </c>
      <c r="H461" s="229">
        <v>0</v>
      </c>
      <c r="I461" s="228">
        <f>ROUND(E461*H461,2)</f>
        <v>0</v>
      </c>
      <c r="J461" s="229">
        <v>34</v>
      </c>
      <c r="K461" s="228">
        <f>ROUND(E461*J461,2)</f>
        <v>544</v>
      </c>
      <c r="L461" s="228">
        <v>15</v>
      </c>
      <c r="M461" s="228">
        <f>G461*(1+L461/100)</f>
        <v>0</v>
      </c>
      <c r="N461" s="228">
        <v>0</v>
      </c>
      <c r="O461" s="228">
        <f>ROUND(E461*N461,2)</f>
        <v>0</v>
      </c>
      <c r="P461" s="228">
        <v>0</v>
      </c>
      <c r="Q461" s="228">
        <f>ROUND(E461*P461,2)</f>
        <v>0</v>
      </c>
      <c r="R461" s="228"/>
      <c r="S461" s="228" t="s">
        <v>134</v>
      </c>
      <c r="T461" s="228" t="s">
        <v>135</v>
      </c>
      <c r="U461" s="228">
        <v>6.2700000000000006E-2</v>
      </c>
      <c r="V461" s="228">
        <f>ROUND(E461*U461,2)</f>
        <v>1</v>
      </c>
      <c r="W461" s="228"/>
      <c r="X461" s="228" t="s">
        <v>136</v>
      </c>
      <c r="Y461" s="209"/>
      <c r="Z461" s="209"/>
      <c r="AA461" s="209"/>
      <c r="AB461" s="209"/>
      <c r="AC461" s="209"/>
      <c r="AD461" s="209"/>
      <c r="AE461" s="209"/>
      <c r="AF461" s="209"/>
      <c r="AG461" s="209" t="s">
        <v>137</v>
      </c>
      <c r="AH461" s="209"/>
      <c r="AI461" s="209"/>
      <c r="AJ461" s="209"/>
      <c r="AK461" s="209"/>
      <c r="AL461" s="209"/>
      <c r="AM461" s="209"/>
      <c r="AN461" s="209"/>
      <c r="AO461" s="209"/>
      <c r="AP461" s="209"/>
      <c r="AQ461" s="209"/>
      <c r="AR461" s="209"/>
      <c r="AS461" s="209"/>
      <c r="AT461" s="209"/>
      <c r="AU461" s="209"/>
      <c r="AV461" s="209"/>
      <c r="AW461" s="209"/>
      <c r="AX461" s="209"/>
      <c r="AY461" s="209"/>
      <c r="AZ461" s="209"/>
      <c r="BA461" s="209"/>
      <c r="BB461" s="209"/>
      <c r="BC461" s="209"/>
      <c r="BD461" s="209"/>
      <c r="BE461" s="209"/>
      <c r="BF461" s="209"/>
      <c r="BG461" s="209"/>
      <c r="BH461" s="209"/>
    </row>
    <row r="462" spans="1:60" outlineLevel="1" x14ac:dyDescent="0.25">
      <c r="A462" s="247">
        <v>152</v>
      </c>
      <c r="B462" s="248" t="s">
        <v>536</v>
      </c>
      <c r="C462" s="257" t="s">
        <v>537</v>
      </c>
      <c r="D462" s="249" t="s">
        <v>207</v>
      </c>
      <c r="E462" s="250">
        <v>22</v>
      </c>
      <c r="F462" s="251"/>
      <c r="G462" s="252">
        <f>ROUND(E462*F462,2)</f>
        <v>0</v>
      </c>
      <c r="H462" s="229">
        <v>0</v>
      </c>
      <c r="I462" s="228">
        <f>ROUND(E462*H462,2)</f>
        <v>0</v>
      </c>
      <c r="J462" s="229">
        <v>163</v>
      </c>
      <c r="K462" s="228">
        <f>ROUND(E462*J462,2)</f>
        <v>3586</v>
      </c>
      <c r="L462" s="228">
        <v>15</v>
      </c>
      <c r="M462" s="228">
        <f>G462*(1+L462/100)</f>
        <v>0</v>
      </c>
      <c r="N462" s="228">
        <v>0</v>
      </c>
      <c r="O462" s="228">
        <f>ROUND(E462*N462,2)</f>
        <v>0</v>
      </c>
      <c r="P462" s="228">
        <v>0</v>
      </c>
      <c r="Q462" s="228">
        <f>ROUND(E462*P462,2)</f>
        <v>0</v>
      </c>
      <c r="R462" s="228"/>
      <c r="S462" s="228" t="s">
        <v>134</v>
      </c>
      <c r="T462" s="228" t="s">
        <v>135</v>
      </c>
      <c r="U462" s="228">
        <v>0.33050000000000002</v>
      </c>
      <c r="V462" s="228">
        <f>ROUND(E462*U462,2)</f>
        <v>7.27</v>
      </c>
      <c r="W462" s="228"/>
      <c r="X462" s="228" t="s">
        <v>136</v>
      </c>
      <c r="Y462" s="209"/>
      <c r="Z462" s="209"/>
      <c r="AA462" s="209"/>
      <c r="AB462" s="209"/>
      <c r="AC462" s="209"/>
      <c r="AD462" s="209"/>
      <c r="AE462" s="209"/>
      <c r="AF462" s="209"/>
      <c r="AG462" s="209" t="s">
        <v>137</v>
      </c>
      <c r="AH462" s="209"/>
      <c r="AI462" s="209"/>
      <c r="AJ462" s="209"/>
      <c r="AK462" s="209"/>
      <c r="AL462" s="209"/>
      <c r="AM462" s="209"/>
      <c r="AN462" s="209"/>
      <c r="AO462" s="209"/>
      <c r="AP462" s="209"/>
      <c r="AQ462" s="209"/>
      <c r="AR462" s="209"/>
      <c r="AS462" s="209"/>
      <c r="AT462" s="209"/>
      <c r="AU462" s="209"/>
      <c r="AV462" s="209"/>
      <c r="AW462" s="209"/>
      <c r="AX462" s="209"/>
      <c r="AY462" s="209"/>
      <c r="AZ462" s="209"/>
      <c r="BA462" s="209"/>
      <c r="BB462" s="209"/>
      <c r="BC462" s="209"/>
      <c r="BD462" s="209"/>
      <c r="BE462" s="209"/>
      <c r="BF462" s="209"/>
      <c r="BG462" s="209"/>
      <c r="BH462" s="209"/>
    </row>
    <row r="463" spans="1:60" outlineLevel="1" x14ac:dyDescent="0.25">
      <c r="A463" s="247">
        <v>153</v>
      </c>
      <c r="B463" s="248" t="s">
        <v>538</v>
      </c>
      <c r="C463" s="257" t="s">
        <v>539</v>
      </c>
      <c r="D463" s="249" t="s">
        <v>207</v>
      </c>
      <c r="E463" s="250">
        <v>1</v>
      </c>
      <c r="F463" s="251"/>
      <c r="G463" s="252">
        <f>ROUND(E463*F463,2)</f>
        <v>0</v>
      </c>
      <c r="H463" s="229">
        <v>0</v>
      </c>
      <c r="I463" s="228">
        <f>ROUND(E463*H463,2)</f>
        <v>0</v>
      </c>
      <c r="J463" s="229">
        <v>172.5</v>
      </c>
      <c r="K463" s="228">
        <f>ROUND(E463*J463,2)</f>
        <v>172.5</v>
      </c>
      <c r="L463" s="228">
        <v>15</v>
      </c>
      <c r="M463" s="228">
        <f>G463*(1+L463/100)</f>
        <v>0</v>
      </c>
      <c r="N463" s="228">
        <v>0</v>
      </c>
      <c r="O463" s="228">
        <f>ROUND(E463*N463,2)</f>
        <v>0</v>
      </c>
      <c r="P463" s="228">
        <v>0</v>
      </c>
      <c r="Q463" s="228">
        <f>ROUND(E463*P463,2)</f>
        <v>0</v>
      </c>
      <c r="R463" s="228"/>
      <c r="S463" s="228" t="s">
        <v>134</v>
      </c>
      <c r="T463" s="228" t="s">
        <v>135</v>
      </c>
      <c r="U463" s="228">
        <v>0.35</v>
      </c>
      <c r="V463" s="228">
        <f>ROUND(E463*U463,2)</f>
        <v>0.35</v>
      </c>
      <c r="W463" s="228"/>
      <c r="X463" s="228" t="s">
        <v>136</v>
      </c>
      <c r="Y463" s="209"/>
      <c r="Z463" s="209"/>
      <c r="AA463" s="209"/>
      <c r="AB463" s="209"/>
      <c r="AC463" s="209"/>
      <c r="AD463" s="209"/>
      <c r="AE463" s="209"/>
      <c r="AF463" s="209"/>
      <c r="AG463" s="209" t="s">
        <v>137</v>
      </c>
      <c r="AH463" s="209"/>
      <c r="AI463" s="209"/>
      <c r="AJ463" s="209"/>
      <c r="AK463" s="209"/>
      <c r="AL463" s="209"/>
      <c r="AM463" s="209"/>
      <c r="AN463" s="209"/>
      <c r="AO463" s="209"/>
      <c r="AP463" s="209"/>
      <c r="AQ463" s="209"/>
      <c r="AR463" s="209"/>
      <c r="AS463" s="209"/>
      <c r="AT463" s="209"/>
      <c r="AU463" s="209"/>
      <c r="AV463" s="209"/>
      <c r="AW463" s="209"/>
      <c r="AX463" s="209"/>
      <c r="AY463" s="209"/>
      <c r="AZ463" s="209"/>
      <c r="BA463" s="209"/>
      <c r="BB463" s="209"/>
      <c r="BC463" s="209"/>
      <c r="BD463" s="209"/>
      <c r="BE463" s="209"/>
      <c r="BF463" s="209"/>
      <c r="BG463" s="209"/>
      <c r="BH463" s="209"/>
    </row>
    <row r="464" spans="1:60" outlineLevel="1" x14ac:dyDescent="0.25">
      <c r="A464" s="247">
        <v>154</v>
      </c>
      <c r="B464" s="248" t="s">
        <v>540</v>
      </c>
      <c r="C464" s="257" t="s">
        <v>541</v>
      </c>
      <c r="D464" s="249" t="s">
        <v>268</v>
      </c>
      <c r="E464" s="250">
        <v>1</v>
      </c>
      <c r="F464" s="251"/>
      <c r="G464" s="252">
        <f>ROUND(E464*F464,2)</f>
        <v>0</v>
      </c>
      <c r="H464" s="229">
        <v>0</v>
      </c>
      <c r="I464" s="228">
        <f>ROUND(E464*H464,2)</f>
        <v>0</v>
      </c>
      <c r="J464" s="229">
        <v>1500</v>
      </c>
      <c r="K464" s="228">
        <f>ROUND(E464*J464,2)</f>
        <v>1500</v>
      </c>
      <c r="L464" s="228">
        <v>15</v>
      </c>
      <c r="M464" s="228">
        <f>G464*(1+L464/100)</f>
        <v>0</v>
      </c>
      <c r="N464" s="228">
        <v>0</v>
      </c>
      <c r="O464" s="228">
        <f>ROUND(E464*N464,2)</f>
        <v>0</v>
      </c>
      <c r="P464" s="228">
        <v>0</v>
      </c>
      <c r="Q464" s="228">
        <f>ROUND(E464*P464,2)</f>
        <v>0</v>
      </c>
      <c r="R464" s="228"/>
      <c r="S464" s="228" t="s">
        <v>204</v>
      </c>
      <c r="T464" s="228" t="s">
        <v>135</v>
      </c>
      <c r="U464" s="228">
        <v>0</v>
      </c>
      <c r="V464" s="228">
        <f>ROUND(E464*U464,2)</f>
        <v>0</v>
      </c>
      <c r="W464" s="228"/>
      <c r="X464" s="228" t="s">
        <v>136</v>
      </c>
      <c r="Y464" s="209"/>
      <c r="Z464" s="209"/>
      <c r="AA464" s="209"/>
      <c r="AB464" s="209"/>
      <c r="AC464" s="209"/>
      <c r="AD464" s="209"/>
      <c r="AE464" s="209"/>
      <c r="AF464" s="209"/>
      <c r="AG464" s="209" t="s">
        <v>137</v>
      </c>
      <c r="AH464" s="209"/>
      <c r="AI464" s="209"/>
      <c r="AJ464" s="209"/>
      <c r="AK464" s="209"/>
      <c r="AL464" s="209"/>
      <c r="AM464" s="209"/>
      <c r="AN464" s="209"/>
      <c r="AO464" s="209"/>
      <c r="AP464" s="209"/>
      <c r="AQ464" s="209"/>
      <c r="AR464" s="209"/>
      <c r="AS464" s="209"/>
      <c r="AT464" s="209"/>
      <c r="AU464" s="209"/>
      <c r="AV464" s="209"/>
      <c r="AW464" s="209"/>
      <c r="AX464" s="209"/>
      <c r="AY464" s="209"/>
      <c r="AZ464" s="209"/>
      <c r="BA464" s="209"/>
      <c r="BB464" s="209"/>
      <c r="BC464" s="209"/>
      <c r="BD464" s="209"/>
      <c r="BE464" s="209"/>
      <c r="BF464" s="209"/>
      <c r="BG464" s="209"/>
      <c r="BH464" s="209"/>
    </row>
    <row r="465" spans="1:60" outlineLevel="1" x14ac:dyDescent="0.25">
      <c r="A465" s="247">
        <v>155</v>
      </c>
      <c r="B465" s="248" t="s">
        <v>542</v>
      </c>
      <c r="C465" s="257" t="s">
        <v>543</v>
      </c>
      <c r="D465" s="249" t="s">
        <v>221</v>
      </c>
      <c r="E465" s="250">
        <v>5</v>
      </c>
      <c r="F465" s="251"/>
      <c r="G465" s="252">
        <f>ROUND(E465*F465,2)</f>
        <v>0</v>
      </c>
      <c r="H465" s="229">
        <v>0</v>
      </c>
      <c r="I465" s="228">
        <f>ROUND(E465*H465,2)</f>
        <v>0</v>
      </c>
      <c r="J465" s="229">
        <v>518</v>
      </c>
      <c r="K465" s="228">
        <f>ROUND(E465*J465,2)</f>
        <v>2590</v>
      </c>
      <c r="L465" s="228">
        <v>15</v>
      </c>
      <c r="M465" s="228">
        <f>G465*(1+L465/100)</f>
        <v>0</v>
      </c>
      <c r="N465" s="228">
        <v>0</v>
      </c>
      <c r="O465" s="228">
        <f>ROUND(E465*N465,2)</f>
        <v>0</v>
      </c>
      <c r="P465" s="228">
        <v>0</v>
      </c>
      <c r="Q465" s="228">
        <f>ROUND(E465*P465,2)</f>
        <v>0</v>
      </c>
      <c r="R465" s="228"/>
      <c r="S465" s="228" t="s">
        <v>204</v>
      </c>
      <c r="T465" s="228" t="s">
        <v>135</v>
      </c>
      <c r="U465" s="228">
        <v>0</v>
      </c>
      <c r="V465" s="228">
        <f>ROUND(E465*U465,2)</f>
        <v>0</v>
      </c>
      <c r="W465" s="228"/>
      <c r="X465" s="228" t="s">
        <v>136</v>
      </c>
      <c r="Y465" s="209"/>
      <c r="Z465" s="209"/>
      <c r="AA465" s="209"/>
      <c r="AB465" s="209"/>
      <c r="AC465" s="209"/>
      <c r="AD465" s="209"/>
      <c r="AE465" s="209"/>
      <c r="AF465" s="209"/>
      <c r="AG465" s="209" t="s">
        <v>137</v>
      </c>
      <c r="AH465" s="209"/>
      <c r="AI465" s="209"/>
      <c r="AJ465" s="209"/>
      <c r="AK465" s="209"/>
      <c r="AL465" s="209"/>
      <c r="AM465" s="209"/>
      <c r="AN465" s="209"/>
      <c r="AO465" s="209"/>
      <c r="AP465" s="209"/>
      <c r="AQ465" s="209"/>
      <c r="AR465" s="209"/>
      <c r="AS465" s="209"/>
      <c r="AT465" s="209"/>
      <c r="AU465" s="209"/>
      <c r="AV465" s="209"/>
      <c r="AW465" s="209"/>
      <c r="AX465" s="209"/>
      <c r="AY465" s="209"/>
      <c r="AZ465" s="209"/>
      <c r="BA465" s="209"/>
      <c r="BB465" s="209"/>
      <c r="BC465" s="209"/>
      <c r="BD465" s="209"/>
      <c r="BE465" s="209"/>
      <c r="BF465" s="209"/>
      <c r="BG465" s="209"/>
      <c r="BH465" s="209"/>
    </row>
    <row r="466" spans="1:60" outlineLevel="1" x14ac:dyDescent="0.25">
      <c r="A466" s="247">
        <v>156</v>
      </c>
      <c r="B466" s="248" t="s">
        <v>544</v>
      </c>
      <c r="C466" s="257" t="s">
        <v>545</v>
      </c>
      <c r="D466" s="249" t="s">
        <v>221</v>
      </c>
      <c r="E466" s="250">
        <v>6</v>
      </c>
      <c r="F466" s="251"/>
      <c r="G466" s="252">
        <f>ROUND(E466*F466,2)</f>
        <v>0</v>
      </c>
      <c r="H466" s="229">
        <v>0</v>
      </c>
      <c r="I466" s="228">
        <f>ROUND(E466*H466,2)</f>
        <v>0</v>
      </c>
      <c r="J466" s="229">
        <v>350</v>
      </c>
      <c r="K466" s="228">
        <f>ROUND(E466*J466,2)</f>
        <v>2100</v>
      </c>
      <c r="L466" s="228">
        <v>15</v>
      </c>
      <c r="M466" s="228">
        <f>G466*(1+L466/100)</f>
        <v>0</v>
      </c>
      <c r="N466" s="228">
        <v>0</v>
      </c>
      <c r="O466" s="228">
        <f>ROUND(E466*N466,2)</f>
        <v>0</v>
      </c>
      <c r="P466" s="228">
        <v>0</v>
      </c>
      <c r="Q466" s="228">
        <f>ROUND(E466*P466,2)</f>
        <v>0</v>
      </c>
      <c r="R466" s="228"/>
      <c r="S466" s="228" t="s">
        <v>204</v>
      </c>
      <c r="T466" s="228" t="s">
        <v>135</v>
      </c>
      <c r="U466" s="228">
        <v>0</v>
      </c>
      <c r="V466" s="228">
        <f>ROUND(E466*U466,2)</f>
        <v>0</v>
      </c>
      <c r="W466" s="228"/>
      <c r="X466" s="228" t="s">
        <v>136</v>
      </c>
      <c r="Y466" s="209"/>
      <c r="Z466" s="209"/>
      <c r="AA466" s="209"/>
      <c r="AB466" s="209"/>
      <c r="AC466" s="209"/>
      <c r="AD466" s="209"/>
      <c r="AE466" s="209"/>
      <c r="AF466" s="209"/>
      <c r="AG466" s="209" t="s">
        <v>137</v>
      </c>
      <c r="AH466" s="209"/>
      <c r="AI466" s="209"/>
      <c r="AJ466" s="209"/>
      <c r="AK466" s="209"/>
      <c r="AL466" s="209"/>
      <c r="AM466" s="209"/>
      <c r="AN466" s="209"/>
      <c r="AO466" s="209"/>
      <c r="AP466" s="209"/>
      <c r="AQ466" s="209"/>
      <c r="AR466" s="209"/>
      <c r="AS466" s="209"/>
      <c r="AT466" s="209"/>
      <c r="AU466" s="209"/>
      <c r="AV466" s="209"/>
      <c r="AW466" s="209"/>
      <c r="AX466" s="209"/>
      <c r="AY466" s="209"/>
      <c r="AZ466" s="209"/>
      <c r="BA466" s="209"/>
      <c r="BB466" s="209"/>
      <c r="BC466" s="209"/>
      <c r="BD466" s="209"/>
      <c r="BE466" s="209"/>
      <c r="BF466" s="209"/>
      <c r="BG466" s="209"/>
      <c r="BH466" s="209"/>
    </row>
    <row r="467" spans="1:60" outlineLevel="1" x14ac:dyDescent="0.25">
      <c r="A467" s="247">
        <v>157</v>
      </c>
      <c r="B467" s="248" t="s">
        <v>546</v>
      </c>
      <c r="C467" s="257" t="s">
        <v>547</v>
      </c>
      <c r="D467" s="249" t="s">
        <v>369</v>
      </c>
      <c r="E467" s="250">
        <v>1</v>
      </c>
      <c r="F467" s="251"/>
      <c r="G467" s="252">
        <f>ROUND(E467*F467,2)</f>
        <v>0</v>
      </c>
      <c r="H467" s="229">
        <v>860</v>
      </c>
      <c r="I467" s="228">
        <f>ROUND(E467*H467,2)</f>
        <v>860</v>
      </c>
      <c r="J467" s="229">
        <v>0</v>
      </c>
      <c r="K467" s="228">
        <f>ROUND(E467*J467,2)</f>
        <v>0</v>
      </c>
      <c r="L467" s="228">
        <v>15</v>
      </c>
      <c r="M467" s="228">
        <f>G467*(1+L467/100)</f>
        <v>0</v>
      </c>
      <c r="N467" s="228">
        <v>0</v>
      </c>
      <c r="O467" s="228">
        <f>ROUND(E467*N467,2)</f>
        <v>0</v>
      </c>
      <c r="P467" s="228">
        <v>0</v>
      </c>
      <c r="Q467" s="228">
        <f>ROUND(E467*P467,2)</f>
        <v>0</v>
      </c>
      <c r="R467" s="228"/>
      <c r="S467" s="228" t="s">
        <v>204</v>
      </c>
      <c r="T467" s="228" t="s">
        <v>135</v>
      </c>
      <c r="U467" s="228">
        <v>0</v>
      </c>
      <c r="V467" s="228">
        <f>ROUND(E467*U467,2)</f>
        <v>0</v>
      </c>
      <c r="W467" s="228"/>
      <c r="X467" s="228" t="s">
        <v>261</v>
      </c>
      <c r="Y467" s="209"/>
      <c r="Z467" s="209"/>
      <c r="AA467" s="209"/>
      <c r="AB467" s="209"/>
      <c r="AC467" s="209"/>
      <c r="AD467" s="209"/>
      <c r="AE467" s="209"/>
      <c r="AF467" s="209"/>
      <c r="AG467" s="209" t="s">
        <v>262</v>
      </c>
      <c r="AH467" s="209"/>
      <c r="AI467" s="209"/>
      <c r="AJ467" s="209"/>
      <c r="AK467" s="209"/>
      <c r="AL467" s="209"/>
      <c r="AM467" s="209"/>
      <c r="AN467" s="209"/>
      <c r="AO467" s="209"/>
      <c r="AP467" s="209"/>
      <c r="AQ467" s="209"/>
      <c r="AR467" s="209"/>
      <c r="AS467" s="209"/>
      <c r="AT467" s="209"/>
      <c r="AU467" s="209"/>
      <c r="AV467" s="209"/>
      <c r="AW467" s="209"/>
      <c r="AX467" s="209"/>
      <c r="AY467" s="209"/>
      <c r="AZ467" s="209"/>
      <c r="BA467" s="209"/>
      <c r="BB467" s="209"/>
      <c r="BC467" s="209"/>
      <c r="BD467" s="209"/>
      <c r="BE467" s="209"/>
      <c r="BF467" s="209"/>
      <c r="BG467" s="209"/>
      <c r="BH467" s="209"/>
    </row>
    <row r="468" spans="1:60" outlineLevel="1" x14ac:dyDescent="0.25">
      <c r="A468" s="247">
        <v>158</v>
      </c>
      <c r="B468" s="248" t="s">
        <v>548</v>
      </c>
      <c r="C468" s="257" t="s">
        <v>549</v>
      </c>
      <c r="D468" s="249" t="s">
        <v>212</v>
      </c>
      <c r="E468" s="250">
        <v>16</v>
      </c>
      <c r="F468" s="251"/>
      <c r="G468" s="252">
        <f>ROUND(E468*F468,2)</f>
        <v>0</v>
      </c>
      <c r="H468" s="229">
        <v>113.9</v>
      </c>
      <c r="I468" s="228">
        <f>ROUND(E468*H468,2)</f>
        <v>1822.4</v>
      </c>
      <c r="J468" s="229">
        <v>0</v>
      </c>
      <c r="K468" s="228">
        <f>ROUND(E468*J468,2)</f>
        <v>0</v>
      </c>
      <c r="L468" s="228">
        <v>15</v>
      </c>
      <c r="M468" s="228">
        <f>G468*(1+L468/100)</f>
        <v>0</v>
      </c>
      <c r="N468" s="228">
        <v>5.2999999999999998E-4</v>
      </c>
      <c r="O468" s="228">
        <f>ROUND(E468*N468,2)</f>
        <v>0.01</v>
      </c>
      <c r="P468" s="228">
        <v>0</v>
      </c>
      <c r="Q468" s="228">
        <f>ROUND(E468*P468,2)</f>
        <v>0</v>
      </c>
      <c r="R468" s="228" t="s">
        <v>260</v>
      </c>
      <c r="S468" s="228" t="s">
        <v>134</v>
      </c>
      <c r="T468" s="228" t="s">
        <v>135</v>
      </c>
      <c r="U468" s="228">
        <v>0</v>
      </c>
      <c r="V468" s="228">
        <f>ROUND(E468*U468,2)</f>
        <v>0</v>
      </c>
      <c r="W468" s="228"/>
      <c r="X468" s="228" t="s">
        <v>261</v>
      </c>
      <c r="Y468" s="209"/>
      <c r="Z468" s="209"/>
      <c r="AA468" s="209"/>
      <c r="AB468" s="209"/>
      <c r="AC468" s="209"/>
      <c r="AD468" s="209"/>
      <c r="AE468" s="209"/>
      <c r="AF468" s="209"/>
      <c r="AG468" s="209" t="s">
        <v>262</v>
      </c>
      <c r="AH468" s="209"/>
      <c r="AI468" s="209"/>
      <c r="AJ468" s="209"/>
      <c r="AK468" s="209"/>
      <c r="AL468" s="209"/>
      <c r="AM468" s="209"/>
      <c r="AN468" s="209"/>
      <c r="AO468" s="209"/>
      <c r="AP468" s="209"/>
      <c r="AQ468" s="209"/>
      <c r="AR468" s="209"/>
      <c r="AS468" s="209"/>
      <c r="AT468" s="209"/>
      <c r="AU468" s="209"/>
      <c r="AV468" s="209"/>
      <c r="AW468" s="209"/>
      <c r="AX468" s="209"/>
      <c r="AY468" s="209"/>
      <c r="AZ468" s="209"/>
      <c r="BA468" s="209"/>
      <c r="BB468" s="209"/>
      <c r="BC468" s="209"/>
      <c r="BD468" s="209"/>
      <c r="BE468" s="209"/>
      <c r="BF468" s="209"/>
      <c r="BG468" s="209"/>
      <c r="BH468" s="209"/>
    </row>
    <row r="469" spans="1:60" outlineLevel="1" x14ac:dyDescent="0.25">
      <c r="A469" s="247">
        <v>159</v>
      </c>
      <c r="B469" s="248" t="s">
        <v>550</v>
      </c>
      <c r="C469" s="257" t="s">
        <v>551</v>
      </c>
      <c r="D469" s="249" t="s">
        <v>212</v>
      </c>
      <c r="E469" s="250">
        <v>12</v>
      </c>
      <c r="F469" s="251"/>
      <c r="G469" s="252">
        <f>ROUND(E469*F469,2)</f>
        <v>0</v>
      </c>
      <c r="H469" s="229">
        <v>17.2</v>
      </c>
      <c r="I469" s="228">
        <f>ROUND(E469*H469,2)</f>
        <v>206.4</v>
      </c>
      <c r="J469" s="229">
        <v>0</v>
      </c>
      <c r="K469" s="228">
        <f>ROUND(E469*J469,2)</f>
        <v>0</v>
      </c>
      <c r="L469" s="228">
        <v>15</v>
      </c>
      <c r="M469" s="228">
        <f>G469*(1+L469/100)</f>
        <v>0</v>
      </c>
      <c r="N469" s="228">
        <v>8.0000000000000007E-5</v>
      </c>
      <c r="O469" s="228">
        <f>ROUND(E469*N469,2)</f>
        <v>0</v>
      </c>
      <c r="P469" s="228">
        <v>0</v>
      </c>
      <c r="Q469" s="228">
        <f>ROUND(E469*P469,2)</f>
        <v>0</v>
      </c>
      <c r="R469" s="228" t="s">
        <v>260</v>
      </c>
      <c r="S469" s="228" t="s">
        <v>134</v>
      </c>
      <c r="T469" s="228" t="s">
        <v>135</v>
      </c>
      <c r="U469" s="228">
        <v>0</v>
      </c>
      <c r="V469" s="228">
        <f>ROUND(E469*U469,2)</f>
        <v>0</v>
      </c>
      <c r="W469" s="228"/>
      <c r="X469" s="228" t="s">
        <v>261</v>
      </c>
      <c r="Y469" s="209"/>
      <c r="Z469" s="209"/>
      <c r="AA469" s="209"/>
      <c r="AB469" s="209"/>
      <c r="AC469" s="209"/>
      <c r="AD469" s="209"/>
      <c r="AE469" s="209"/>
      <c r="AF469" s="209"/>
      <c r="AG469" s="209" t="s">
        <v>262</v>
      </c>
      <c r="AH469" s="209"/>
      <c r="AI469" s="209"/>
      <c r="AJ469" s="209"/>
      <c r="AK469" s="209"/>
      <c r="AL469" s="209"/>
      <c r="AM469" s="209"/>
      <c r="AN469" s="209"/>
      <c r="AO469" s="209"/>
      <c r="AP469" s="209"/>
      <c r="AQ469" s="209"/>
      <c r="AR469" s="209"/>
      <c r="AS469" s="209"/>
      <c r="AT469" s="209"/>
      <c r="AU469" s="209"/>
      <c r="AV469" s="209"/>
      <c r="AW469" s="209"/>
      <c r="AX469" s="209"/>
      <c r="AY469" s="209"/>
      <c r="AZ469" s="209"/>
      <c r="BA469" s="209"/>
      <c r="BB469" s="209"/>
      <c r="BC469" s="209"/>
      <c r="BD469" s="209"/>
      <c r="BE469" s="209"/>
      <c r="BF469" s="209"/>
      <c r="BG469" s="209"/>
      <c r="BH469" s="209"/>
    </row>
    <row r="470" spans="1:60" outlineLevel="1" x14ac:dyDescent="0.25">
      <c r="A470" s="247">
        <v>160</v>
      </c>
      <c r="B470" s="248" t="s">
        <v>552</v>
      </c>
      <c r="C470" s="257" t="s">
        <v>553</v>
      </c>
      <c r="D470" s="249" t="s">
        <v>212</v>
      </c>
      <c r="E470" s="250">
        <v>0.5</v>
      </c>
      <c r="F470" s="251"/>
      <c r="G470" s="252">
        <f>ROUND(E470*F470,2)</f>
        <v>0</v>
      </c>
      <c r="H470" s="229">
        <v>21.2</v>
      </c>
      <c r="I470" s="228">
        <f>ROUND(E470*H470,2)</f>
        <v>10.6</v>
      </c>
      <c r="J470" s="229">
        <v>0</v>
      </c>
      <c r="K470" s="228">
        <f>ROUND(E470*J470,2)</f>
        <v>0</v>
      </c>
      <c r="L470" s="228">
        <v>15</v>
      </c>
      <c r="M470" s="228">
        <f>G470*(1+L470/100)</f>
        <v>0</v>
      </c>
      <c r="N470" s="228">
        <v>6.0000000000000002E-5</v>
      </c>
      <c r="O470" s="228">
        <f>ROUND(E470*N470,2)</f>
        <v>0</v>
      </c>
      <c r="P470" s="228">
        <v>0</v>
      </c>
      <c r="Q470" s="228">
        <f>ROUND(E470*P470,2)</f>
        <v>0</v>
      </c>
      <c r="R470" s="228" t="s">
        <v>260</v>
      </c>
      <c r="S470" s="228" t="s">
        <v>134</v>
      </c>
      <c r="T470" s="228" t="s">
        <v>135</v>
      </c>
      <c r="U470" s="228">
        <v>0</v>
      </c>
      <c r="V470" s="228">
        <f>ROUND(E470*U470,2)</f>
        <v>0</v>
      </c>
      <c r="W470" s="228"/>
      <c r="X470" s="228" t="s">
        <v>261</v>
      </c>
      <c r="Y470" s="209"/>
      <c r="Z470" s="209"/>
      <c r="AA470" s="209"/>
      <c r="AB470" s="209"/>
      <c r="AC470" s="209"/>
      <c r="AD470" s="209"/>
      <c r="AE470" s="209"/>
      <c r="AF470" s="209"/>
      <c r="AG470" s="209" t="s">
        <v>262</v>
      </c>
      <c r="AH470" s="209"/>
      <c r="AI470" s="209"/>
      <c r="AJ470" s="209"/>
      <c r="AK470" s="209"/>
      <c r="AL470" s="209"/>
      <c r="AM470" s="209"/>
      <c r="AN470" s="209"/>
      <c r="AO470" s="209"/>
      <c r="AP470" s="209"/>
      <c r="AQ470" s="209"/>
      <c r="AR470" s="209"/>
      <c r="AS470" s="209"/>
      <c r="AT470" s="209"/>
      <c r="AU470" s="209"/>
      <c r="AV470" s="209"/>
      <c r="AW470" s="209"/>
      <c r="AX470" s="209"/>
      <c r="AY470" s="209"/>
      <c r="AZ470" s="209"/>
      <c r="BA470" s="209"/>
      <c r="BB470" s="209"/>
      <c r="BC470" s="209"/>
      <c r="BD470" s="209"/>
      <c r="BE470" s="209"/>
      <c r="BF470" s="209"/>
      <c r="BG470" s="209"/>
      <c r="BH470" s="209"/>
    </row>
    <row r="471" spans="1:60" outlineLevel="1" x14ac:dyDescent="0.25">
      <c r="A471" s="247">
        <v>161</v>
      </c>
      <c r="B471" s="248" t="s">
        <v>554</v>
      </c>
      <c r="C471" s="257" t="s">
        <v>555</v>
      </c>
      <c r="D471" s="249" t="s">
        <v>207</v>
      </c>
      <c r="E471" s="250">
        <v>8</v>
      </c>
      <c r="F471" s="251"/>
      <c r="G471" s="252">
        <f>ROUND(E471*F471,2)</f>
        <v>0</v>
      </c>
      <c r="H471" s="229">
        <v>143.5</v>
      </c>
      <c r="I471" s="228">
        <f>ROUND(E471*H471,2)</f>
        <v>1148</v>
      </c>
      <c r="J471" s="229">
        <v>0</v>
      </c>
      <c r="K471" s="228">
        <f>ROUND(E471*J471,2)</f>
        <v>0</v>
      </c>
      <c r="L471" s="228">
        <v>15</v>
      </c>
      <c r="M471" s="228">
        <f>G471*(1+L471/100)</f>
        <v>0</v>
      </c>
      <c r="N471" s="228">
        <v>1.0000000000000001E-5</v>
      </c>
      <c r="O471" s="228">
        <f>ROUND(E471*N471,2)</f>
        <v>0</v>
      </c>
      <c r="P471" s="228">
        <v>0</v>
      </c>
      <c r="Q471" s="228">
        <f>ROUND(E471*P471,2)</f>
        <v>0</v>
      </c>
      <c r="R471" s="228" t="s">
        <v>260</v>
      </c>
      <c r="S471" s="228" t="s">
        <v>134</v>
      </c>
      <c r="T471" s="228" t="s">
        <v>135</v>
      </c>
      <c r="U471" s="228">
        <v>0</v>
      </c>
      <c r="V471" s="228">
        <f>ROUND(E471*U471,2)</f>
        <v>0</v>
      </c>
      <c r="W471" s="228"/>
      <c r="X471" s="228" t="s">
        <v>261</v>
      </c>
      <c r="Y471" s="209"/>
      <c r="Z471" s="209"/>
      <c r="AA471" s="209"/>
      <c r="AB471" s="209"/>
      <c r="AC471" s="209"/>
      <c r="AD471" s="209"/>
      <c r="AE471" s="209"/>
      <c r="AF471" s="209"/>
      <c r="AG471" s="209" t="s">
        <v>262</v>
      </c>
      <c r="AH471" s="209"/>
      <c r="AI471" s="209"/>
      <c r="AJ471" s="209"/>
      <c r="AK471" s="209"/>
      <c r="AL471" s="209"/>
      <c r="AM471" s="209"/>
      <c r="AN471" s="209"/>
      <c r="AO471" s="209"/>
      <c r="AP471" s="209"/>
      <c r="AQ471" s="209"/>
      <c r="AR471" s="209"/>
      <c r="AS471" s="209"/>
      <c r="AT471" s="209"/>
      <c r="AU471" s="209"/>
      <c r="AV471" s="209"/>
      <c r="AW471" s="209"/>
      <c r="AX471" s="209"/>
      <c r="AY471" s="209"/>
      <c r="AZ471" s="209"/>
      <c r="BA471" s="209"/>
      <c r="BB471" s="209"/>
      <c r="BC471" s="209"/>
      <c r="BD471" s="209"/>
      <c r="BE471" s="209"/>
      <c r="BF471" s="209"/>
      <c r="BG471" s="209"/>
      <c r="BH471" s="209"/>
    </row>
    <row r="472" spans="1:60" outlineLevel="1" x14ac:dyDescent="0.25">
      <c r="A472" s="247">
        <v>162</v>
      </c>
      <c r="B472" s="248" t="s">
        <v>556</v>
      </c>
      <c r="C472" s="257" t="s">
        <v>557</v>
      </c>
      <c r="D472" s="249" t="s">
        <v>207</v>
      </c>
      <c r="E472" s="250">
        <v>1</v>
      </c>
      <c r="F472" s="251"/>
      <c r="G472" s="252">
        <f>ROUND(E472*F472,2)</f>
        <v>0</v>
      </c>
      <c r="H472" s="229">
        <v>557</v>
      </c>
      <c r="I472" s="228">
        <f>ROUND(E472*H472,2)</f>
        <v>557</v>
      </c>
      <c r="J472" s="229">
        <v>0</v>
      </c>
      <c r="K472" s="228">
        <f>ROUND(E472*J472,2)</f>
        <v>0</v>
      </c>
      <c r="L472" s="228">
        <v>15</v>
      </c>
      <c r="M472" s="228">
        <f>G472*(1+L472/100)</f>
        <v>0</v>
      </c>
      <c r="N472" s="228">
        <v>2.4000000000000001E-4</v>
      </c>
      <c r="O472" s="228">
        <f>ROUND(E472*N472,2)</f>
        <v>0</v>
      </c>
      <c r="P472" s="228">
        <v>0</v>
      </c>
      <c r="Q472" s="228">
        <f>ROUND(E472*P472,2)</f>
        <v>0</v>
      </c>
      <c r="R472" s="228" t="s">
        <v>260</v>
      </c>
      <c r="S472" s="228" t="s">
        <v>134</v>
      </c>
      <c r="T472" s="228" t="s">
        <v>135</v>
      </c>
      <c r="U472" s="228">
        <v>0</v>
      </c>
      <c r="V472" s="228">
        <f>ROUND(E472*U472,2)</f>
        <v>0</v>
      </c>
      <c r="W472" s="228"/>
      <c r="X472" s="228" t="s">
        <v>261</v>
      </c>
      <c r="Y472" s="209"/>
      <c r="Z472" s="209"/>
      <c r="AA472" s="209"/>
      <c r="AB472" s="209"/>
      <c r="AC472" s="209"/>
      <c r="AD472" s="209"/>
      <c r="AE472" s="209"/>
      <c r="AF472" s="209"/>
      <c r="AG472" s="209" t="s">
        <v>262</v>
      </c>
      <c r="AH472" s="209"/>
      <c r="AI472" s="209"/>
      <c r="AJ472" s="209"/>
      <c r="AK472" s="209"/>
      <c r="AL472" s="209"/>
      <c r="AM472" s="209"/>
      <c r="AN472" s="209"/>
      <c r="AO472" s="209"/>
      <c r="AP472" s="209"/>
      <c r="AQ472" s="209"/>
      <c r="AR472" s="209"/>
      <c r="AS472" s="209"/>
      <c r="AT472" s="209"/>
      <c r="AU472" s="209"/>
      <c r="AV472" s="209"/>
      <c r="AW472" s="209"/>
      <c r="AX472" s="209"/>
      <c r="AY472" s="209"/>
      <c r="AZ472" s="209"/>
      <c r="BA472" s="209"/>
      <c r="BB472" s="209"/>
      <c r="BC472" s="209"/>
      <c r="BD472" s="209"/>
      <c r="BE472" s="209"/>
      <c r="BF472" s="209"/>
      <c r="BG472" s="209"/>
      <c r="BH472" s="209"/>
    </row>
    <row r="473" spans="1:60" outlineLevel="1" x14ac:dyDescent="0.25">
      <c r="A473" s="247">
        <v>163</v>
      </c>
      <c r="B473" s="248" t="s">
        <v>558</v>
      </c>
      <c r="C473" s="257" t="s">
        <v>559</v>
      </c>
      <c r="D473" s="249" t="s">
        <v>207</v>
      </c>
      <c r="E473" s="250">
        <v>8</v>
      </c>
      <c r="F473" s="251"/>
      <c r="G473" s="252">
        <f>ROUND(E473*F473,2)</f>
        <v>0</v>
      </c>
      <c r="H473" s="229">
        <v>48.6</v>
      </c>
      <c r="I473" s="228">
        <f>ROUND(E473*H473,2)</f>
        <v>388.8</v>
      </c>
      <c r="J473" s="229">
        <v>0</v>
      </c>
      <c r="K473" s="228">
        <f>ROUND(E473*J473,2)</f>
        <v>0</v>
      </c>
      <c r="L473" s="228">
        <v>15</v>
      </c>
      <c r="M473" s="228">
        <f>G473*(1+L473/100)</f>
        <v>0</v>
      </c>
      <c r="N473" s="228">
        <v>1.0000000000000001E-5</v>
      </c>
      <c r="O473" s="228">
        <f>ROUND(E473*N473,2)</f>
        <v>0</v>
      </c>
      <c r="P473" s="228">
        <v>0</v>
      </c>
      <c r="Q473" s="228">
        <f>ROUND(E473*P473,2)</f>
        <v>0</v>
      </c>
      <c r="R473" s="228" t="s">
        <v>260</v>
      </c>
      <c r="S473" s="228" t="s">
        <v>134</v>
      </c>
      <c r="T473" s="228" t="s">
        <v>135</v>
      </c>
      <c r="U473" s="228">
        <v>0</v>
      </c>
      <c r="V473" s="228">
        <f>ROUND(E473*U473,2)</f>
        <v>0</v>
      </c>
      <c r="W473" s="228"/>
      <c r="X473" s="228" t="s">
        <v>261</v>
      </c>
      <c r="Y473" s="209"/>
      <c r="Z473" s="209"/>
      <c r="AA473" s="209"/>
      <c r="AB473" s="209"/>
      <c r="AC473" s="209"/>
      <c r="AD473" s="209"/>
      <c r="AE473" s="209"/>
      <c r="AF473" s="209"/>
      <c r="AG473" s="209" t="s">
        <v>262</v>
      </c>
      <c r="AH473" s="209"/>
      <c r="AI473" s="209"/>
      <c r="AJ473" s="209"/>
      <c r="AK473" s="209"/>
      <c r="AL473" s="209"/>
      <c r="AM473" s="209"/>
      <c r="AN473" s="209"/>
      <c r="AO473" s="209"/>
      <c r="AP473" s="209"/>
      <c r="AQ473" s="209"/>
      <c r="AR473" s="209"/>
      <c r="AS473" s="209"/>
      <c r="AT473" s="209"/>
      <c r="AU473" s="209"/>
      <c r="AV473" s="209"/>
      <c r="AW473" s="209"/>
      <c r="AX473" s="209"/>
      <c r="AY473" s="209"/>
      <c r="AZ473" s="209"/>
      <c r="BA473" s="209"/>
      <c r="BB473" s="209"/>
      <c r="BC473" s="209"/>
      <c r="BD473" s="209"/>
      <c r="BE473" s="209"/>
      <c r="BF473" s="209"/>
      <c r="BG473" s="209"/>
      <c r="BH473" s="209"/>
    </row>
    <row r="474" spans="1:60" outlineLevel="1" x14ac:dyDescent="0.25">
      <c r="A474" s="247">
        <v>164</v>
      </c>
      <c r="B474" s="248" t="s">
        <v>560</v>
      </c>
      <c r="C474" s="257" t="s">
        <v>561</v>
      </c>
      <c r="D474" s="249" t="s">
        <v>207</v>
      </c>
      <c r="E474" s="250">
        <v>8</v>
      </c>
      <c r="F474" s="251"/>
      <c r="G474" s="252">
        <f>ROUND(E474*F474,2)</f>
        <v>0</v>
      </c>
      <c r="H474" s="229">
        <v>30.8</v>
      </c>
      <c r="I474" s="228">
        <f>ROUND(E474*H474,2)</f>
        <v>246.4</v>
      </c>
      <c r="J474" s="229">
        <v>0</v>
      </c>
      <c r="K474" s="228">
        <f>ROUND(E474*J474,2)</f>
        <v>0</v>
      </c>
      <c r="L474" s="228">
        <v>15</v>
      </c>
      <c r="M474" s="228">
        <f>G474*(1+L474/100)</f>
        <v>0</v>
      </c>
      <c r="N474" s="228">
        <v>5.0000000000000002E-5</v>
      </c>
      <c r="O474" s="228">
        <f>ROUND(E474*N474,2)</f>
        <v>0</v>
      </c>
      <c r="P474" s="228">
        <v>0</v>
      </c>
      <c r="Q474" s="228">
        <f>ROUND(E474*P474,2)</f>
        <v>0</v>
      </c>
      <c r="R474" s="228" t="s">
        <v>260</v>
      </c>
      <c r="S474" s="228" t="s">
        <v>134</v>
      </c>
      <c r="T474" s="228" t="s">
        <v>135</v>
      </c>
      <c r="U474" s="228">
        <v>0</v>
      </c>
      <c r="V474" s="228">
        <f>ROUND(E474*U474,2)</f>
        <v>0</v>
      </c>
      <c r="W474" s="228"/>
      <c r="X474" s="228" t="s">
        <v>261</v>
      </c>
      <c r="Y474" s="209"/>
      <c r="Z474" s="209"/>
      <c r="AA474" s="209"/>
      <c r="AB474" s="209"/>
      <c r="AC474" s="209"/>
      <c r="AD474" s="209"/>
      <c r="AE474" s="209"/>
      <c r="AF474" s="209"/>
      <c r="AG474" s="209" t="s">
        <v>262</v>
      </c>
      <c r="AH474" s="209"/>
      <c r="AI474" s="209"/>
      <c r="AJ474" s="209"/>
      <c r="AK474" s="209"/>
      <c r="AL474" s="209"/>
      <c r="AM474" s="209"/>
      <c r="AN474" s="209"/>
      <c r="AO474" s="209"/>
      <c r="AP474" s="209"/>
      <c r="AQ474" s="209"/>
      <c r="AR474" s="209"/>
      <c r="AS474" s="209"/>
      <c r="AT474" s="209"/>
      <c r="AU474" s="209"/>
      <c r="AV474" s="209"/>
      <c r="AW474" s="209"/>
      <c r="AX474" s="209"/>
      <c r="AY474" s="209"/>
      <c r="AZ474" s="209"/>
      <c r="BA474" s="209"/>
      <c r="BB474" s="209"/>
      <c r="BC474" s="209"/>
      <c r="BD474" s="209"/>
      <c r="BE474" s="209"/>
      <c r="BF474" s="209"/>
      <c r="BG474" s="209"/>
      <c r="BH474" s="209"/>
    </row>
    <row r="475" spans="1:60" outlineLevel="1" x14ac:dyDescent="0.25">
      <c r="A475" s="247">
        <v>165</v>
      </c>
      <c r="B475" s="248" t="s">
        <v>562</v>
      </c>
      <c r="C475" s="257" t="s">
        <v>563</v>
      </c>
      <c r="D475" s="249" t="s">
        <v>207</v>
      </c>
      <c r="E475" s="250">
        <v>1</v>
      </c>
      <c r="F475" s="251"/>
      <c r="G475" s="252">
        <f>ROUND(E475*F475,2)</f>
        <v>0</v>
      </c>
      <c r="H475" s="229">
        <v>42.3</v>
      </c>
      <c r="I475" s="228">
        <f>ROUND(E475*H475,2)</f>
        <v>42.3</v>
      </c>
      <c r="J475" s="229">
        <v>0</v>
      </c>
      <c r="K475" s="228">
        <f>ROUND(E475*J475,2)</f>
        <v>0</v>
      </c>
      <c r="L475" s="228">
        <v>15</v>
      </c>
      <c r="M475" s="228">
        <f>G475*(1+L475/100)</f>
        <v>0</v>
      </c>
      <c r="N475" s="228">
        <v>0</v>
      </c>
      <c r="O475" s="228">
        <f>ROUND(E475*N475,2)</f>
        <v>0</v>
      </c>
      <c r="P475" s="228">
        <v>0</v>
      </c>
      <c r="Q475" s="228">
        <f>ROUND(E475*P475,2)</f>
        <v>0</v>
      </c>
      <c r="R475" s="228" t="s">
        <v>260</v>
      </c>
      <c r="S475" s="228" t="s">
        <v>134</v>
      </c>
      <c r="T475" s="228" t="s">
        <v>135</v>
      </c>
      <c r="U475" s="228">
        <v>0</v>
      </c>
      <c r="V475" s="228">
        <f>ROUND(E475*U475,2)</f>
        <v>0</v>
      </c>
      <c r="W475" s="228"/>
      <c r="X475" s="228" t="s">
        <v>261</v>
      </c>
      <c r="Y475" s="209"/>
      <c r="Z475" s="209"/>
      <c r="AA475" s="209"/>
      <c r="AB475" s="209"/>
      <c r="AC475" s="209"/>
      <c r="AD475" s="209"/>
      <c r="AE475" s="209"/>
      <c r="AF475" s="209"/>
      <c r="AG475" s="209" t="s">
        <v>262</v>
      </c>
      <c r="AH475" s="209"/>
      <c r="AI475" s="209"/>
      <c r="AJ475" s="209"/>
      <c r="AK475" s="209"/>
      <c r="AL475" s="209"/>
      <c r="AM475" s="209"/>
      <c r="AN475" s="209"/>
      <c r="AO475" s="209"/>
      <c r="AP475" s="209"/>
      <c r="AQ475" s="209"/>
      <c r="AR475" s="209"/>
      <c r="AS475" s="209"/>
      <c r="AT475" s="209"/>
      <c r="AU475" s="209"/>
      <c r="AV475" s="209"/>
      <c r="AW475" s="209"/>
      <c r="AX475" s="209"/>
      <c r="AY475" s="209"/>
      <c r="AZ475" s="209"/>
      <c r="BA475" s="209"/>
      <c r="BB475" s="209"/>
      <c r="BC475" s="209"/>
      <c r="BD475" s="209"/>
      <c r="BE475" s="209"/>
      <c r="BF475" s="209"/>
      <c r="BG475" s="209"/>
      <c r="BH475" s="209"/>
    </row>
    <row r="476" spans="1:60" outlineLevel="1" x14ac:dyDescent="0.25">
      <c r="A476" s="247">
        <v>166</v>
      </c>
      <c r="B476" s="248" t="s">
        <v>564</v>
      </c>
      <c r="C476" s="257" t="s">
        <v>565</v>
      </c>
      <c r="D476" s="249" t="s">
        <v>207</v>
      </c>
      <c r="E476" s="250">
        <v>22</v>
      </c>
      <c r="F476" s="251"/>
      <c r="G476" s="252">
        <f>ROUND(E476*F476,2)</f>
        <v>0</v>
      </c>
      <c r="H476" s="229">
        <v>13</v>
      </c>
      <c r="I476" s="228">
        <f>ROUND(E476*H476,2)</f>
        <v>286</v>
      </c>
      <c r="J476" s="229">
        <v>0</v>
      </c>
      <c r="K476" s="228">
        <f>ROUND(E476*J476,2)</f>
        <v>0</v>
      </c>
      <c r="L476" s="228">
        <v>15</v>
      </c>
      <c r="M476" s="228">
        <f>G476*(1+L476/100)</f>
        <v>0</v>
      </c>
      <c r="N476" s="228">
        <v>4.0000000000000003E-5</v>
      </c>
      <c r="O476" s="228">
        <f>ROUND(E476*N476,2)</f>
        <v>0</v>
      </c>
      <c r="P476" s="228">
        <v>0</v>
      </c>
      <c r="Q476" s="228">
        <f>ROUND(E476*P476,2)</f>
        <v>0</v>
      </c>
      <c r="R476" s="228" t="s">
        <v>260</v>
      </c>
      <c r="S476" s="228" t="s">
        <v>134</v>
      </c>
      <c r="T476" s="228" t="s">
        <v>135</v>
      </c>
      <c r="U476" s="228">
        <v>0</v>
      </c>
      <c r="V476" s="228">
        <f>ROUND(E476*U476,2)</f>
        <v>0</v>
      </c>
      <c r="W476" s="228"/>
      <c r="X476" s="228" t="s">
        <v>261</v>
      </c>
      <c r="Y476" s="209"/>
      <c r="Z476" s="209"/>
      <c r="AA476" s="209"/>
      <c r="AB476" s="209"/>
      <c r="AC476" s="209"/>
      <c r="AD476" s="209"/>
      <c r="AE476" s="209"/>
      <c r="AF476" s="209"/>
      <c r="AG476" s="209" t="s">
        <v>262</v>
      </c>
      <c r="AH476" s="209"/>
      <c r="AI476" s="209"/>
      <c r="AJ476" s="209"/>
      <c r="AK476" s="209"/>
      <c r="AL476" s="209"/>
      <c r="AM476" s="209"/>
      <c r="AN476" s="209"/>
      <c r="AO476" s="209"/>
      <c r="AP476" s="209"/>
      <c r="AQ476" s="209"/>
      <c r="AR476" s="209"/>
      <c r="AS476" s="209"/>
      <c r="AT476" s="209"/>
      <c r="AU476" s="209"/>
      <c r="AV476" s="209"/>
      <c r="AW476" s="209"/>
      <c r="AX476" s="209"/>
      <c r="AY476" s="209"/>
      <c r="AZ476" s="209"/>
      <c r="BA476" s="209"/>
      <c r="BB476" s="209"/>
      <c r="BC476" s="209"/>
      <c r="BD476" s="209"/>
      <c r="BE476" s="209"/>
      <c r="BF476" s="209"/>
      <c r="BG476" s="209"/>
      <c r="BH476" s="209"/>
    </row>
    <row r="477" spans="1:60" outlineLevel="1" x14ac:dyDescent="0.25">
      <c r="A477" s="247">
        <v>167</v>
      </c>
      <c r="B477" s="248" t="s">
        <v>566</v>
      </c>
      <c r="C477" s="257" t="s">
        <v>567</v>
      </c>
      <c r="D477" s="249" t="s">
        <v>207</v>
      </c>
      <c r="E477" s="250">
        <v>6</v>
      </c>
      <c r="F477" s="251"/>
      <c r="G477" s="252">
        <f>ROUND(E477*F477,2)</f>
        <v>0</v>
      </c>
      <c r="H477" s="229">
        <v>1043</v>
      </c>
      <c r="I477" s="228">
        <f>ROUND(E477*H477,2)</f>
        <v>6258</v>
      </c>
      <c r="J477" s="229">
        <v>0</v>
      </c>
      <c r="K477" s="228">
        <f>ROUND(E477*J477,2)</f>
        <v>0</v>
      </c>
      <c r="L477" s="228">
        <v>15</v>
      </c>
      <c r="M477" s="228">
        <f>G477*(1+L477/100)</f>
        <v>0</v>
      </c>
      <c r="N477" s="228">
        <v>4.0000000000000001E-3</v>
      </c>
      <c r="O477" s="228">
        <f>ROUND(E477*N477,2)</f>
        <v>0.02</v>
      </c>
      <c r="P477" s="228">
        <v>0</v>
      </c>
      <c r="Q477" s="228">
        <f>ROUND(E477*P477,2)</f>
        <v>0</v>
      </c>
      <c r="R477" s="228" t="s">
        <v>260</v>
      </c>
      <c r="S477" s="228" t="s">
        <v>134</v>
      </c>
      <c r="T477" s="228" t="s">
        <v>135</v>
      </c>
      <c r="U477" s="228">
        <v>0</v>
      </c>
      <c r="V477" s="228">
        <f>ROUND(E477*U477,2)</f>
        <v>0</v>
      </c>
      <c r="W477" s="228"/>
      <c r="X477" s="228" t="s">
        <v>261</v>
      </c>
      <c r="Y477" s="209"/>
      <c r="Z477" s="209"/>
      <c r="AA477" s="209"/>
      <c r="AB477" s="209"/>
      <c r="AC477" s="209"/>
      <c r="AD477" s="209"/>
      <c r="AE477" s="209"/>
      <c r="AF477" s="209"/>
      <c r="AG477" s="209" t="s">
        <v>262</v>
      </c>
      <c r="AH477" s="209"/>
      <c r="AI477" s="209"/>
      <c r="AJ477" s="209"/>
      <c r="AK477" s="209"/>
      <c r="AL477" s="209"/>
      <c r="AM477" s="209"/>
      <c r="AN477" s="209"/>
      <c r="AO477" s="209"/>
      <c r="AP477" s="209"/>
      <c r="AQ477" s="209"/>
      <c r="AR477" s="209"/>
      <c r="AS477" s="209"/>
      <c r="AT477" s="209"/>
      <c r="AU477" s="209"/>
      <c r="AV477" s="209"/>
      <c r="AW477" s="209"/>
      <c r="AX477" s="209"/>
      <c r="AY477" s="209"/>
      <c r="AZ477" s="209"/>
      <c r="BA477" s="209"/>
      <c r="BB477" s="209"/>
      <c r="BC477" s="209"/>
      <c r="BD477" s="209"/>
      <c r="BE477" s="209"/>
      <c r="BF477" s="209"/>
      <c r="BG477" s="209"/>
      <c r="BH477" s="209"/>
    </row>
    <row r="478" spans="1:60" outlineLevel="1" x14ac:dyDescent="0.25">
      <c r="A478" s="247">
        <v>168</v>
      </c>
      <c r="B478" s="248" t="s">
        <v>568</v>
      </c>
      <c r="C478" s="257" t="s">
        <v>569</v>
      </c>
      <c r="D478" s="249" t="s">
        <v>207</v>
      </c>
      <c r="E478" s="250">
        <v>1</v>
      </c>
      <c r="F478" s="251"/>
      <c r="G478" s="252">
        <f>ROUND(E478*F478,2)</f>
        <v>0</v>
      </c>
      <c r="H478" s="229">
        <v>1210</v>
      </c>
      <c r="I478" s="228">
        <f>ROUND(E478*H478,2)</f>
        <v>1210</v>
      </c>
      <c r="J478" s="229">
        <v>0</v>
      </c>
      <c r="K478" s="228">
        <f>ROUND(E478*J478,2)</f>
        <v>0</v>
      </c>
      <c r="L478" s="228">
        <v>15</v>
      </c>
      <c r="M478" s="228">
        <f>G478*(1+L478/100)</f>
        <v>0</v>
      </c>
      <c r="N478" s="228">
        <v>4.0000000000000001E-3</v>
      </c>
      <c r="O478" s="228">
        <f>ROUND(E478*N478,2)</f>
        <v>0</v>
      </c>
      <c r="P478" s="228">
        <v>0</v>
      </c>
      <c r="Q478" s="228">
        <f>ROUND(E478*P478,2)</f>
        <v>0</v>
      </c>
      <c r="R478" s="228"/>
      <c r="S478" s="228" t="s">
        <v>204</v>
      </c>
      <c r="T478" s="228" t="s">
        <v>135</v>
      </c>
      <c r="U478" s="228">
        <v>0</v>
      </c>
      <c r="V478" s="228">
        <f>ROUND(E478*U478,2)</f>
        <v>0</v>
      </c>
      <c r="W478" s="228"/>
      <c r="X478" s="228" t="s">
        <v>261</v>
      </c>
      <c r="Y478" s="209"/>
      <c r="Z478" s="209"/>
      <c r="AA478" s="209"/>
      <c r="AB478" s="209"/>
      <c r="AC478" s="209"/>
      <c r="AD478" s="209"/>
      <c r="AE478" s="209"/>
      <c r="AF478" s="209"/>
      <c r="AG478" s="209" t="s">
        <v>262</v>
      </c>
      <c r="AH478" s="209"/>
      <c r="AI478" s="209"/>
      <c r="AJ478" s="209"/>
      <c r="AK478" s="209"/>
      <c r="AL478" s="209"/>
      <c r="AM478" s="209"/>
      <c r="AN478" s="209"/>
      <c r="AO478" s="209"/>
      <c r="AP478" s="209"/>
      <c r="AQ478" s="209"/>
      <c r="AR478" s="209"/>
      <c r="AS478" s="209"/>
      <c r="AT478" s="209"/>
      <c r="AU478" s="209"/>
      <c r="AV478" s="209"/>
      <c r="AW478" s="209"/>
      <c r="AX478" s="209"/>
      <c r="AY478" s="209"/>
      <c r="AZ478" s="209"/>
      <c r="BA478" s="209"/>
      <c r="BB478" s="209"/>
      <c r="BC478" s="209"/>
      <c r="BD478" s="209"/>
      <c r="BE478" s="209"/>
      <c r="BF478" s="209"/>
      <c r="BG478" s="209"/>
      <c r="BH478" s="209"/>
    </row>
    <row r="479" spans="1:60" outlineLevel="1" x14ac:dyDescent="0.25">
      <c r="A479" s="247">
        <v>169</v>
      </c>
      <c r="B479" s="248" t="s">
        <v>570</v>
      </c>
      <c r="C479" s="257" t="s">
        <v>571</v>
      </c>
      <c r="D479" s="249" t="s">
        <v>207</v>
      </c>
      <c r="E479" s="250">
        <v>1</v>
      </c>
      <c r="F479" s="251"/>
      <c r="G479" s="252">
        <f>ROUND(E479*F479,2)</f>
        <v>0</v>
      </c>
      <c r="H479" s="229">
        <v>978</v>
      </c>
      <c r="I479" s="228">
        <f>ROUND(E479*H479,2)</f>
        <v>978</v>
      </c>
      <c r="J479" s="229">
        <v>0</v>
      </c>
      <c r="K479" s="228">
        <f>ROUND(E479*J479,2)</f>
        <v>0</v>
      </c>
      <c r="L479" s="228">
        <v>15</v>
      </c>
      <c r="M479" s="228">
        <f>G479*(1+L479/100)</f>
        <v>0</v>
      </c>
      <c r="N479" s="228">
        <v>2.63E-2</v>
      </c>
      <c r="O479" s="228">
        <f>ROUND(E479*N479,2)</f>
        <v>0.03</v>
      </c>
      <c r="P479" s="228">
        <v>0</v>
      </c>
      <c r="Q479" s="228">
        <f>ROUND(E479*P479,2)</f>
        <v>0</v>
      </c>
      <c r="R479" s="228"/>
      <c r="S479" s="228" t="s">
        <v>204</v>
      </c>
      <c r="T479" s="228" t="s">
        <v>135</v>
      </c>
      <c r="U479" s="228">
        <v>0</v>
      </c>
      <c r="V479" s="228">
        <f>ROUND(E479*U479,2)</f>
        <v>0</v>
      </c>
      <c r="W479" s="228"/>
      <c r="X479" s="228" t="s">
        <v>261</v>
      </c>
      <c r="Y479" s="209"/>
      <c r="Z479" s="209"/>
      <c r="AA479" s="209"/>
      <c r="AB479" s="209"/>
      <c r="AC479" s="209"/>
      <c r="AD479" s="209"/>
      <c r="AE479" s="209"/>
      <c r="AF479" s="209"/>
      <c r="AG479" s="209" t="s">
        <v>262</v>
      </c>
      <c r="AH479" s="209"/>
      <c r="AI479" s="209"/>
      <c r="AJ479" s="209"/>
      <c r="AK479" s="209"/>
      <c r="AL479" s="209"/>
      <c r="AM479" s="209"/>
      <c r="AN479" s="209"/>
      <c r="AO479" s="209"/>
      <c r="AP479" s="209"/>
      <c r="AQ479" s="209"/>
      <c r="AR479" s="209"/>
      <c r="AS479" s="209"/>
      <c r="AT479" s="209"/>
      <c r="AU479" s="209"/>
      <c r="AV479" s="209"/>
      <c r="AW479" s="209"/>
      <c r="AX479" s="209"/>
      <c r="AY479" s="209"/>
      <c r="AZ479" s="209"/>
      <c r="BA479" s="209"/>
      <c r="BB479" s="209"/>
      <c r="BC479" s="209"/>
      <c r="BD479" s="209"/>
      <c r="BE479" s="209"/>
      <c r="BF479" s="209"/>
      <c r="BG479" s="209"/>
      <c r="BH479" s="209"/>
    </row>
    <row r="480" spans="1:60" outlineLevel="1" x14ac:dyDescent="0.25">
      <c r="A480" s="247">
        <v>170</v>
      </c>
      <c r="B480" s="248" t="s">
        <v>572</v>
      </c>
      <c r="C480" s="257" t="s">
        <v>573</v>
      </c>
      <c r="D480" s="249" t="s">
        <v>207</v>
      </c>
      <c r="E480" s="250">
        <v>2</v>
      </c>
      <c r="F480" s="251"/>
      <c r="G480" s="252">
        <f>ROUND(E480*F480,2)</f>
        <v>0</v>
      </c>
      <c r="H480" s="229">
        <v>199.5</v>
      </c>
      <c r="I480" s="228">
        <f>ROUND(E480*H480,2)</f>
        <v>399</v>
      </c>
      <c r="J480" s="229">
        <v>0</v>
      </c>
      <c r="K480" s="228">
        <f>ROUND(E480*J480,2)</f>
        <v>0</v>
      </c>
      <c r="L480" s="228">
        <v>15</v>
      </c>
      <c r="M480" s="228">
        <f>G480*(1+L480/100)</f>
        <v>0</v>
      </c>
      <c r="N480" s="228">
        <v>1.8000000000000001E-4</v>
      </c>
      <c r="O480" s="228">
        <f>ROUND(E480*N480,2)</f>
        <v>0</v>
      </c>
      <c r="P480" s="228">
        <v>0</v>
      </c>
      <c r="Q480" s="228">
        <f>ROUND(E480*P480,2)</f>
        <v>0</v>
      </c>
      <c r="R480" s="228" t="s">
        <v>260</v>
      </c>
      <c r="S480" s="228" t="s">
        <v>134</v>
      </c>
      <c r="T480" s="228" t="s">
        <v>135</v>
      </c>
      <c r="U480" s="228">
        <v>0</v>
      </c>
      <c r="V480" s="228">
        <f>ROUND(E480*U480,2)</f>
        <v>0</v>
      </c>
      <c r="W480" s="228"/>
      <c r="X480" s="228" t="s">
        <v>261</v>
      </c>
      <c r="Y480" s="209"/>
      <c r="Z480" s="209"/>
      <c r="AA480" s="209"/>
      <c r="AB480" s="209"/>
      <c r="AC480" s="209"/>
      <c r="AD480" s="209"/>
      <c r="AE480" s="209"/>
      <c r="AF480" s="209"/>
      <c r="AG480" s="209" t="s">
        <v>262</v>
      </c>
      <c r="AH480" s="209"/>
      <c r="AI480" s="209"/>
      <c r="AJ480" s="209"/>
      <c r="AK480" s="209"/>
      <c r="AL480" s="209"/>
      <c r="AM480" s="209"/>
      <c r="AN480" s="209"/>
      <c r="AO480" s="209"/>
      <c r="AP480" s="209"/>
      <c r="AQ480" s="209"/>
      <c r="AR480" s="209"/>
      <c r="AS480" s="209"/>
      <c r="AT480" s="209"/>
      <c r="AU480" s="209"/>
      <c r="AV480" s="209"/>
      <c r="AW480" s="209"/>
      <c r="AX480" s="209"/>
      <c r="AY480" s="209"/>
      <c r="AZ480" s="209"/>
      <c r="BA480" s="209"/>
      <c r="BB480" s="209"/>
      <c r="BC480" s="209"/>
      <c r="BD480" s="209"/>
      <c r="BE480" s="209"/>
      <c r="BF480" s="209"/>
      <c r="BG480" s="209"/>
      <c r="BH480" s="209"/>
    </row>
    <row r="481" spans="1:60" outlineLevel="1" x14ac:dyDescent="0.25">
      <c r="A481" s="247">
        <v>171</v>
      </c>
      <c r="B481" s="248" t="s">
        <v>574</v>
      </c>
      <c r="C481" s="257" t="s">
        <v>575</v>
      </c>
      <c r="D481" s="249" t="s">
        <v>207</v>
      </c>
      <c r="E481" s="250">
        <v>1</v>
      </c>
      <c r="F481" s="251"/>
      <c r="G481" s="252">
        <f>ROUND(E481*F481,2)</f>
        <v>0</v>
      </c>
      <c r="H481" s="229">
        <v>145</v>
      </c>
      <c r="I481" s="228">
        <f>ROUND(E481*H481,2)</f>
        <v>145</v>
      </c>
      <c r="J481" s="229">
        <v>0</v>
      </c>
      <c r="K481" s="228">
        <f>ROUND(E481*J481,2)</f>
        <v>0</v>
      </c>
      <c r="L481" s="228">
        <v>15</v>
      </c>
      <c r="M481" s="228">
        <f>G481*(1+L481/100)</f>
        <v>0</v>
      </c>
      <c r="N481" s="228">
        <v>1.8000000000000001E-4</v>
      </c>
      <c r="O481" s="228">
        <f>ROUND(E481*N481,2)</f>
        <v>0</v>
      </c>
      <c r="P481" s="228">
        <v>0</v>
      </c>
      <c r="Q481" s="228">
        <f>ROUND(E481*P481,2)</f>
        <v>0</v>
      </c>
      <c r="R481" s="228" t="s">
        <v>260</v>
      </c>
      <c r="S481" s="228" t="s">
        <v>134</v>
      </c>
      <c r="T481" s="228" t="s">
        <v>135</v>
      </c>
      <c r="U481" s="228">
        <v>0</v>
      </c>
      <c r="V481" s="228">
        <f>ROUND(E481*U481,2)</f>
        <v>0</v>
      </c>
      <c r="W481" s="228"/>
      <c r="X481" s="228" t="s">
        <v>261</v>
      </c>
      <c r="Y481" s="209"/>
      <c r="Z481" s="209"/>
      <c r="AA481" s="209"/>
      <c r="AB481" s="209"/>
      <c r="AC481" s="209"/>
      <c r="AD481" s="209"/>
      <c r="AE481" s="209"/>
      <c r="AF481" s="209"/>
      <c r="AG481" s="209" t="s">
        <v>262</v>
      </c>
      <c r="AH481" s="209"/>
      <c r="AI481" s="209"/>
      <c r="AJ481" s="209"/>
      <c r="AK481" s="209"/>
      <c r="AL481" s="209"/>
      <c r="AM481" s="209"/>
      <c r="AN481" s="209"/>
      <c r="AO481" s="209"/>
      <c r="AP481" s="209"/>
      <c r="AQ481" s="209"/>
      <c r="AR481" s="209"/>
      <c r="AS481" s="209"/>
      <c r="AT481" s="209"/>
      <c r="AU481" s="209"/>
      <c r="AV481" s="209"/>
      <c r="AW481" s="209"/>
      <c r="AX481" s="209"/>
      <c r="AY481" s="209"/>
      <c r="AZ481" s="209"/>
      <c r="BA481" s="209"/>
      <c r="BB481" s="209"/>
      <c r="BC481" s="209"/>
      <c r="BD481" s="209"/>
      <c r="BE481" s="209"/>
      <c r="BF481" s="209"/>
      <c r="BG481" s="209"/>
      <c r="BH481" s="209"/>
    </row>
    <row r="482" spans="1:60" outlineLevel="1" x14ac:dyDescent="0.25">
      <c r="A482" s="247">
        <v>172</v>
      </c>
      <c r="B482" s="248" t="s">
        <v>576</v>
      </c>
      <c r="C482" s="257" t="s">
        <v>577</v>
      </c>
      <c r="D482" s="249" t="s">
        <v>207</v>
      </c>
      <c r="E482" s="250">
        <v>1</v>
      </c>
      <c r="F482" s="251"/>
      <c r="G482" s="252">
        <f>ROUND(E482*F482,2)</f>
        <v>0</v>
      </c>
      <c r="H482" s="229">
        <v>378</v>
      </c>
      <c r="I482" s="228">
        <f>ROUND(E482*H482,2)</f>
        <v>378</v>
      </c>
      <c r="J482" s="229">
        <v>0</v>
      </c>
      <c r="K482" s="228">
        <f>ROUND(E482*J482,2)</f>
        <v>0</v>
      </c>
      <c r="L482" s="228">
        <v>15</v>
      </c>
      <c r="M482" s="228">
        <f>G482*(1+L482/100)</f>
        <v>0</v>
      </c>
      <c r="N482" s="228">
        <v>4.0000000000000002E-4</v>
      </c>
      <c r="O482" s="228">
        <f>ROUND(E482*N482,2)</f>
        <v>0</v>
      </c>
      <c r="P482" s="228">
        <v>0</v>
      </c>
      <c r="Q482" s="228">
        <f>ROUND(E482*P482,2)</f>
        <v>0</v>
      </c>
      <c r="R482" s="228" t="s">
        <v>260</v>
      </c>
      <c r="S482" s="228" t="s">
        <v>134</v>
      </c>
      <c r="T482" s="228" t="s">
        <v>135</v>
      </c>
      <c r="U482" s="228">
        <v>0</v>
      </c>
      <c r="V482" s="228">
        <f>ROUND(E482*U482,2)</f>
        <v>0</v>
      </c>
      <c r="W482" s="228"/>
      <c r="X482" s="228" t="s">
        <v>261</v>
      </c>
      <c r="Y482" s="209"/>
      <c r="Z482" s="209"/>
      <c r="AA482" s="209"/>
      <c r="AB482" s="209"/>
      <c r="AC482" s="209"/>
      <c r="AD482" s="209"/>
      <c r="AE482" s="209"/>
      <c r="AF482" s="209"/>
      <c r="AG482" s="209" t="s">
        <v>262</v>
      </c>
      <c r="AH482" s="209"/>
      <c r="AI482" s="209"/>
      <c r="AJ482" s="209"/>
      <c r="AK482" s="209"/>
      <c r="AL482" s="209"/>
      <c r="AM482" s="209"/>
      <c r="AN482" s="209"/>
      <c r="AO482" s="209"/>
      <c r="AP482" s="209"/>
      <c r="AQ482" s="209"/>
      <c r="AR482" s="209"/>
      <c r="AS482" s="209"/>
      <c r="AT482" s="209"/>
      <c r="AU482" s="209"/>
      <c r="AV482" s="209"/>
      <c r="AW482" s="209"/>
      <c r="AX482" s="209"/>
      <c r="AY482" s="209"/>
      <c r="AZ482" s="209"/>
      <c r="BA482" s="209"/>
      <c r="BB482" s="209"/>
      <c r="BC482" s="209"/>
      <c r="BD482" s="209"/>
      <c r="BE482" s="209"/>
      <c r="BF482" s="209"/>
      <c r="BG482" s="209"/>
      <c r="BH482" s="209"/>
    </row>
    <row r="483" spans="1:60" outlineLevel="1" x14ac:dyDescent="0.25">
      <c r="A483" s="247">
        <v>173</v>
      </c>
      <c r="B483" s="248" t="s">
        <v>578</v>
      </c>
      <c r="C483" s="257" t="s">
        <v>579</v>
      </c>
      <c r="D483" s="249" t="s">
        <v>207</v>
      </c>
      <c r="E483" s="250">
        <v>1</v>
      </c>
      <c r="F483" s="251"/>
      <c r="G483" s="252">
        <f>ROUND(E483*F483,2)</f>
        <v>0</v>
      </c>
      <c r="H483" s="229">
        <v>885</v>
      </c>
      <c r="I483" s="228">
        <f>ROUND(E483*H483,2)</f>
        <v>885</v>
      </c>
      <c r="J483" s="229">
        <v>0</v>
      </c>
      <c r="K483" s="228">
        <f>ROUND(E483*J483,2)</f>
        <v>0</v>
      </c>
      <c r="L483" s="228">
        <v>15</v>
      </c>
      <c r="M483" s="228">
        <f>G483*(1+L483/100)</f>
        <v>0</v>
      </c>
      <c r="N483" s="228">
        <v>5.0000000000000001E-4</v>
      </c>
      <c r="O483" s="228">
        <f>ROUND(E483*N483,2)</f>
        <v>0</v>
      </c>
      <c r="P483" s="228">
        <v>0</v>
      </c>
      <c r="Q483" s="228">
        <f>ROUND(E483*P483,2)</f>
        <v>0</v>
      </c>
      <c r="R483" s="228" t="s">
        <v>260</v>
      </c>
      <c r="S483" s="228" t="s">
        <v>134</v>
      </c>
      <c r="T483" s="228" t="s">
        <v>135</v>
      </c>
      <c r="U483" s="228">
        <v>0</v>
      </c>
      <c r="V483" s="228">
        <f>ROUND(E483*U483,2)</f>
        <v>0</v>
      </c>
      <c r="W483" s="228"/>
      <c r="X483" s="228" t="s">
        <v>261</v>
      </c>
      <c r="Y483" s="209"/>
      <c r="Z483" s="209"/>
      <c r="AA483" s="209"/>
      <c r="AB483" s="209"/>
      <c r="AC483" s="209"/>
      <c r="AD483" s="209"/>
      <c r="AE483" s="209"/>
      <c r="AF483" s="209"/>
      <c r="AG483" s="209" t="s">
        <v>262</v>
      </c>
      <c r="AH483" s="209"/>
      <c r="AI483" s="209"/>
      <c r="AJ483" s="209"/>
      <c r="AK483" s="209"/>
      <c r="AL483" s="209"/>
      <c r="AM483" s="209"/>
      <c r="AN483" s="209"/>
      <c r="AO483" s="209"/>
      <c r="AP483" s="209"/>
      <c r="AQ483" s="209"/>
      <c r="AR483" s="209"/>
      <c r="AS483" s="209"/>
      <c r="AT483" s="209"/>
      <c r="AU483" s="209"/>
      <c r="AV483" s="209"/>
      <c r="AW483" s="209"/>
      <c r="AX483" s="209"/>
      <c r="AY483" s="209"/>
      <c r="AZ483" s="209"/>
      <c r="BA483" s="209"/>
      <c r="BB483" s="209"/>
      <c r="BC483" s="209"/>
      <c r="BD483" s="209"/>
      <c r="BE483" s="209"/>
      <c r="BF483" s="209"/>
      <c r="BG483" s="209"/>
      <c r="BH483" s="209"/>
    </row>
    <row r="484" spans="1:60" ht="20.399999999999999" outlineLevel="1" x14ac:dyDescent="0.25">
      <c r="A484" s="247">
        <v>174</v>
      </c>
      <c r="B484" s="248" t="s">
        <v>580</v>
      </c>
      <c r="C484" s="257" t="s">
        <v>581</v>
      </c>
      <c r="D484" s="249" t="s">
        <v>207</v>
      </c>
      <c r="E484" s="250">
        <v>2</v>
      </c>
      <c r="F484" s="251"/>
      <c r="G484" s="252">
        <f>ROUND(E484*F484,2)</f>
        <v>0</v>
      </c>
      <c r="H484" s="229">
        <v>1557.6</v>
      </c>
      <c r="I484" s="228">
        <f>ROUND(E484*H484,2)</f>
        <v>3115.2</v>
      </c>
      <c r="J484" s="229">
        <v>0</v>
      </c>
      <c r="K484" s="228">
        <f>ROUND(E484*J484,2)</f>
        <v>0</v>
      </c>
      <c r="L484" s="228">
        <v>15</v>
      </c>
      <c r="M484" s="228">
        <f>G484*(1+L484/100)</f>
        <v>0</v>
      </c>
      <c r="N484" s="228">
        <v>2.7E-4</v>
      </c>
      <c r="O484" s="228">
        <f>ROUND(E484*N484,2)</f>
        <v>0</v>
      </c>
      <c r="P484" s="228">
        <v>0</v>
      </c>
      <c r="Q484" s="228">
        <f>ROUND(E484*P484,2)</f>
        <v>0</v>
      </c>
      <c r="R484" s="228" t="s">
        <v>260</v>
      </c>
      <c r="S484" s="228" t="s">
        <v>134</v>
      </c>
      <c r="T484" s="228" t="s">
        <v>135</v>
      </c>
      <c r="U484" s="228">
        <v>0</v>
      </c>
      <c r="V484" s="228">
        <f>ROUND(E484*U484,2)</f>
        <v>0</v>
      </c>
      <c r="W484" s="228"/>
      <c r="X484" s="228" t="s">
        <v>261</v>
      </c>
      <c r="Y484" s="209"/>
      <c r="Z484" s="209"/>
      <c r="AA484" s="209"/>
      <c r="AB484" s="209"/>
      <c r="AC484" s="209"/>
      <c r="AD484" s="209"/>
      <c r="AE484" s="209"/>
      <c r="AF484" s="209"/>
      <c r="AG484" s="209" t="s">
        <v>262</v>
      </c>
      <c r="AH484" s="209"/>
      <c r="AI484" s="209"/>
      <c r="AJ484" s="209"/>
      <c r="AK484" s="209"/>
      <c r="AL484" s="209"/>
      <c r="AM484" s="209"/>
      <c r="AN484" s="209"/>
      <c r="AO484" s="209"/>
      <c r="AP484" s="209"/>
      <c r="AQ484" s="209"/>
      <c r="AR484" s="209"/>
      <c r="AS484" s="209"/>
      <c r="AT484" s="209"/>
      <c r="AU484" s="209"/>
      <c r="AV484" s="209"/>
      <c r="AW484" s="209"/>
      <c r="AX484" s="209"/>
      <c r="AY484" s="209"/>
      <c r="AZ484" s="209"/>
      <c r="BA484" s="209"/>
      <c r="BB484" s="209"/>
      <c r="BC484" s="209"/>
      <c r="BD484" s="209"/>
      <c r="BE484" s="209"/>
      <c r="BF484" s="209"/>
      <c r="BG484" s="209"/>
      <c r="BH484" s="209"/>
    </row>
    <row r="485" spans="1:60" outlineLevel="1" x14ac:dyDescent="0.25">
      <c r="A485" s="247">
        <v>175</v>
      </c>
      <c r="B485" s="248" t="s">
        <v>582</v>
      </c>
      <c r="C485" s="257" t="s">
        <v>583</v>
      </c>
      <c r="D485" s="249" t="s">
        <v>584</v>
      </c>
      <c r="E485" s="250">
        <v>25</v>
      </c>
      <c r="F485" s="251"/>
      <c r="G485" s="252">
        <f>ROUND(E485*F485,2)</f>
        <v>0</v>
      </c>
      <c r="H485" s="229">
        <v>12</v>
      </c>
      <c r="I485" s="228">
        <f>ROUND(E485*H485,2)</f>
        <v>300</v>
      </c>
      <c r="J485" s="229">
        <v>0</v>
      </c>
      <c r="K485" s="228">
        <f>ROUND(E485*J485,2)</f>
        <v>0</v>
      </c>
      <c r="L485" s="228">
        <v>15</v>
      </c>
      <c r="M485" s="228">
        <f>G485*(1+L485/100)</f>
        <v>0</v>
      </c>
      <c r="N485" s="228">
        <v>1</v>
      </c>
      <c r="O485" s="228">
        <f>ROUND(E485*N485,2)</f>
        <v>25</v>
      </c>
      <c r="P485" s="228">
        <v>0</v>
      </c>
      <c r="Q485" s="228">
        <f>ROUND(E485*P485,2)</f>
        <v>0</v>
      </c>
      <c r="R485" s="228" t="s">
        <v>260</v>
      </c>
      <c r="S485" s="228" t="s">
        <v>134</v>
      </c>
      <c r="T485" s="228" t="s">
        <v>135</v>
      </c>
      <c r="U485" s="228">
        <v>0</v>
      </c>
      <c r="V485" s="228">
        <f>ROUND(E485*U485,2)</f>
        <v>0</v>
      </c>
      <c r="W485" s="228"/>
      <c r="X485" s="228" t="s">
        <v>261</v>
      </c>
      <c r="Y485" s="209"/>
      <c r="Z485" s="209"/>
      <c r="AA485" s="209"/>
      <c r="AB485" s="209"/>
      <c r="AC485" s="209"/>
      <c r="AD485" s="209"/>
      <c r="AE485" s="209"/>
      <c r="AF485" s="209"/>
      <c r="AG485" s="209" t="s">
        <v>262</v>
      </c>
      <c r="AH485" s="209"/>
      <c r="AI485" s="209"/>
      <c r="AJ485" s="209"/>
      <c r="AK485" s="209"/>
      <c r="AL485" s="209"/>
      <c r="AM485" s="209"/>
      <c r="AN485" s="209"/>
      <c r="AO485" s="209"/>
      <c r="AP485" s="209"/>
      <c r="AQ485" s="209"/>
      <c r="AR485" s="209"/>
      <c r="AS485" s="209"/>
      <c r="AT485" s="209"/>
      <c r="AU485" s="209"/>
      <c r="AV485" s="209"/>
      <c r="AW485" s="209"/>
      <c r="AX485" s="209"/>
      <c r="AY485" s="209"/>
      <c r="AZ485" s="209"/>
      <c r="BA485" s="209"/>
      <c r="BB485" s="209"/>
      <c r="BC485" s="209"/>
      <c r="BD485" s="209"/>
      <c r="BE485" s="209"/>
      <c r="BF485" s="209"/>
      <c r="BG485" s="209"/>
      <c r="BH485" s="209"/>
    </row>
    <row r="486" spans="1:60" outlineLevel="1" x14ac:dyDescent="0.25">
      <c r="A486" s="247">
        <v>176</v>
      </c>
      <c r="B486" s="248" t="s">
        <v>585</v>
      </c>
      <c r="C486" s="257" t="s">
        <v>586</v>
      </c>
      <c r="D486" s="249" t="s">
        <v>268</v>
      </c>
      <c r="E486" s="250">
        <v>1</v>
      </c>
      <c r="F486" s="251"/>
      <c r="G486" s="252">
        <f>ROUND(E486*F486,2)</f>
        <v>0</v>
      </c>
      <c r="H486" s="229">
        <v>0</v>
      </c>
      <c r="I486" s="228">
        <f>ROUND(E486*H486,2)</f>
        <v>0</v>
      </c>
      <c r="J486" s="229">
        <v>3000</v>
      </c>
      <c r="K486" s="228">
        <f>ROUND(E486*J486,2)</f>
        <v>3000</v>
      </c>
      <c r="L486" s="228">
        <v>15</v>
      </c>
      <c r="M486" s="228">
        <f>G486*(1+L486/100)</f>
        <v>0</v>
      </c>
      <c r="N486" s="228">
        <v>0</v>
      </c>
      <c r="O486" s="228">
        <f>ROUND(E486*N486,2)</f>
        <v>0</v>
      </c>
      <c r="P486" s="228">
        <v>0</v>
      </c>
      <c r="Q486" s="228">
        <f>ROUND(E486*P486,2)</f>
        <v>0</v>
      </c>
      <c r="R486" s="228"/>
      <c r="S486" s="228" t="s">
        <v>204</v>
      </c>
      <c r="T486" s="228" t="s">
        <v>135</v>
      </c>
      <c r="U486" s="228">
        <v>0</v>
      </c>
      <c r="V486" s="228">
        <f>ROUND(E486*U486,2)</f>
        <v>0</v>
      </c>
      <c r="W486" s="228"/>
      <c r="X486" s="228" t="s">
        <v>347</v>
      </c>
      <c r="Y486" s="209"/>
      <c r="Z486" s="209"/>
      <c r="AA486" s="209"/>
      <c r="AB486" s="209"/>
      <c r="AC486" s="209"/>
      <c r="AD486" s="209"/>
      <c r="AE486" s="209"/>
      <c r="AF486" s="209"/>
      <c r="AG486" s="209" t="s">
        <v>348</v>
      </c>
      <c r="AH486" s="209"/>
      <c r="AI486" s="209"/>
      <c r="AJ486" s="209"/>
      <c r="AK486" s="209"/>
      <c r="AL486" s="209"/>
      <c r="AM486" s="209"/>
      <c r="AN486" s="209"/>
      <c r="AO486" s="209"/>
      <c r="AP486" s="209"/>
      <c r="AQ486" s="209"/>
      <c r="AR486" s="209"/>
      <c r="AS486" s="209"/>
      <c r="AT486" s="209"/>
      <c r="AU486" s="209"/>
      <c r="AV486" s="209"/>
      <c r="AW486" s="209"/>
      <c r="AX486" s="209"/>
      <c r="AY486" s="209"/>
      <c r="AZ486" s="209"/>
      <c r="BA486" s="209"/>
      <c r="BB486" s="209"/>
      <c r="BC486" s="209"/>
      <c r="BD486" s="209"/>
      <c r="BE486" s="209"/>
      <c r="BF486" s="209"/>
      <c r="BG486" s="209"/>
      <c r="BH486" s="209"/>
    </row>
    <row r="487" spans="1:60" x14ac:dyDescent="0.25">
      <c r="A487" s="235" t="s">
        <v>129</v>
      </c>
      <c r="B487" s="236" t="s">
        <v>97</v>
      </c>
      <c r="C487" s="254" t="s">
        <v>98</v>
      </c>
      <c r="D487" s="237"/>
      <c r="E487" s="238"/>
      <c r="F487" s="239"/>
      <c r="G487" s="240">
        <f>SUMIF(AG488:AG491,"&lt;&gt;NOR",G488:G491)</f>
        <v>0</v>
      </c>
      <c r="H487" s="234"/>
      <c r="I487" s="234">
        <f>SUM(I488:I491)</f>
        <v>221.22</v>
      </c>
      <c r="J487" s="234"/>
      <c r="K487" s="234">
        <f>SUM(K488:K491)</f>
        <v>458.78</v>
      </c>
      <c r="L487" s="234"/>
      <c r="M487" s="234">
        <f>SUM(M488:M491)</f>
        <v>0</v>
      </c>
      <c r="N487" s="234"/>
      <c r="O487" s="234">
        <f>SUM(O488:O491)</f>
        <v>0</v>
      </c>
      <c r="P487" s="234"/>
      <c r="Q487" s="234">
        <f>SUM(Q488:Q491)</f>
        <v>0</v>
      </c>
      <c r="R487" s="234"/>
      <c r="S487" s="234"/>
      <c r="T487" s="234"/>
      <c r="U487" s="234"/>
      <c r="V487" s="234">
        <f>SUM(V488:V491)</f>
        <v>0.91999999999999993</v>
      </c>
      <c r="W487" s="234"/>
      <c r="X487" s="234"/>
      <c r="AG487" t="s">
        <v>130</v>
      </c>
    </row>
    <row r="488" spans="1:60" outlineLevel="1" x14ac:dyDescent="0.25">
      <c r="A488" s="247">
        <v>177</v>
      </c>
      <c r="B488" s="248" t="s">
        <v>587</v>
      </c>
      <c r="C488" s="257" t="s">
        <v>588</v>
      </c>
      <c r="D488" s="249" t="s">
        <v>207</v>
      </c>
      <c r="E488" s="250">
        <v>1</v>
      </c>
      <c r="F488" s="251"/>
      <c r="G488" s="252">
        <f>ROUND(E488*F488,2)</f>
        <v>0</v>
      </c>
      <c r="H488" s="229">
        <v>69.22</v>
      </c>
      <c r="I488" s="228">
        <f>ROUND(E488*H488,2)</f>
        <v>69.22</v>
      </c>
      <c r="J488" s="229">
        <v>122.28</v>
      </c>
      <c r="K488" s="228">
        <f>ROUND(E488*J488,2)</f>
        <v>122.28</v>
      </c>
      <c r="L488" s="228">
        <v>15</v>
      </c>
      <c r="M488" s="228">
        <f>G488*(1+L488/100)</f>
        <v>0</v>
      </c>
      <c r="N488" s="228">
        <v>0</v>
      </c>
      <c r="O488" s="228">
        <f>ROUND(E488*N488,2)</f>
        <v>0</v>
      </c>
      <c r="P488" s="228">
        <v>0</v>
      </c>
      <c r="Q488" s="228">
        <f>ROUND(E488*P488,2)</f>
        <v>0</v>
      </c>
      <c r="R488" s="228"/>
      <c r="S488" s="228" t="s">
        <v>134</v>
      </c>
      <c r="T488" s="228" t="s">
        <v>135</v>
      </c>
      <c r="U488" s="228">
        <v>0.23599999999999999</v>
      </c>
      <c r="V488" s="228">
        <f>ROUND(E488*U488,2)</f>
        <v>0.24</v>
      </c>
      <c r="W488" s="228"/>
      <c r="X488" s="228" t="s">
        <v>136</v>
      </c>
      <c r="Y488" s="209"/>
      <c r="Z488" s="209"/>
      <c r="AA488" s="209"/>
      <c r="AB488" s="209"/>
      <c r="AC488" s="209"/>
      <c r="AD488" s="209"/>
      <c r="AE488" s="209"/>
      <c r="AF488" s="209"/>
      <c r="AG488" s="209" t="s">
        <v>137</v>
      </c>
      <c r="AH488" s="209"/>
      <c r="AI488" s="209"/>
      <c r="AJ488" s="209"/>
      <c r="AK488" s="209"/>
      <c r="AL488" s="209"/>
      <c r="AM488" s="209"/>
      <c r="AN488" s="209"/>
      <c r="AO488" s="209"/>
      <c r="AP488" s="209"/>
      <c r="AQ488" s="209"/>
      <c r="AR488" s="209"/>
      <c r="AS488" s="209"/>
      <c r="AT488" s="209"/>
      <c r="AU488" s="209"/>
      <c r="AV488" s="209"/>
      <c r="AW488" s="209"/>
      <c r="AX488" s="209"/>
      <c r="AY488" s="209"/>
      <c r="AZ488" s="209"/>
      <c r="BA488" s="209"/>
      <c r="BB488" s="209"/>
      <c r="BC488" s="209"/>
      <c r="BD488" s="209"/>
      <c r="BE488" s="209"/>
      <c r="BF488" s="209"/>
      <c r="BG488" s="209"/>
      <c r="BH488" s="209"/>
    </row>
    <row r="489" spans="1:60" outlineLevel="1" x14ac:dyDescent="0.25">
      <c r="A489" s="247">
        <v>178</v>
      </c>
      <c r="B489" s="248" t="s">
        <v>589</v>
      </c>
      <c r="C489" s="257" t="s">
        <v>590</v>
      </c>
      <c r="D489" s="249" t="s">
        <v>207</v>
      </c>
      <c r="E489" s="250">
        <v>1</v>
      </c>
      <c r="F489" s="251"/>
      <c r="G489" s="252">
        <f>ROUND(E489*F489,2)</f>
        <v>0</v>
      </c>
      <c r="H489" s="229">
        <v>0</v>
      </c>
      <c r="I489" s="228">
        <f>ROUND(E489*H489,2)</f>
        <v>0</v>
      </c>
      <c r="J489" s="229">
        <v>237</v>
      </c>
      <c r="K489" s="228">
        <f>ROUND(E489*J489,2)</f>
        <v>237</v>
      </c>
      <c r="L489" s="228">
        <v>15</v>
      </c>
      <c r="M489" s="228">
        <f>G489*(1+L489/100)</f>
        <v>0</v>
      </c>
      <c r="N489" s="228">
        <v>0</v>
      </c>
      <c r="O489" s="228">
        <f>ROUND(E489*N489,2)</f>
        <v>0</v>
      </c>
      <c r="P489" s="228">
        <v>0</v>
      </c>
      <c r="Q489" s="228">
        <f>ROUND(E489*P489,2)</f>
        <v>0</v>
      </c>
      <c r="R489" s="228"/>
      <c r="S489" s="228" t="s">
        <v>134</v>
      </c>
      <c r="T489" s="228" t="s">
        <v>135</v>
      </c>
      <c r="U489" s="228">
        <v>0.48</v>
      </c>
      <c r="V489" s="228">
        <f>ROUND(E489*U489,2)</f>
        <v>0.48</v>
      </c>
      <c r="W489" s="228"/>
      <c r="X489" s="228" t="s">
        <v>136</v>
      </c>
      <c r="Y489" s="209"/>
      <c r="Z489" s="209"/>
      <c r="AA489" s="209"/>
      <c r="AB489" s="209"/>
      <c r="AC489" s="209"/>
      <c r="AD489" s="209"/>
      <c r="AE489" s="209"/>
      <c r="AF489" s="209"/>
      <c r="AG489" s="209" t="s">
        <v>137</v>
      </c>
      <c r="AH489" s="209"/>
      <c r="AI489" s="209"/>
      <c r="AJ489" s="209"/>
      <c r="AK489" s="209"/>
      <c r="AL489" s="209"/>
      <c r="AM489" s="209"/>
      <c r="AN489" s="209"/>
      <c r="AO489" s="209"/>
      <c r="AP489" s="209"/>
      <c r="AQ489" s="209"/>
      <c r="AR489" s="209"/>
      <c r="AS489" s="209"/>
      <c r="AT489" s="209"/>
      <c r="AU489" s="209"/>
      <c r="AV489" s="209"/>
      <c r="AW489" s="209"/>
      <c r="AX489" s="209"/>
      <c r="AY489" s="209"/>
      <c r="AZ489" s="209"/>
      <c r="BA489" s="209"/>
      <c r="BB489" s="209"/>
      <c r="BC489" s="209"/>
      <c r="BD489" s="209"/>
      <c r="BE489" s="209"/>
      <c r="BF489" s="209"/>
      <c r="BG489" s="209"/>
      <c r="BH489" s="209"/>
    </row>
    <row r="490" spans="1:60" outlineLevel="1" x14ac:dyDescent="0.25">
      <c r="A490" s="247">
        <v>179</v>
      </c>
      <c r="B490" s="248" t="s">
        <v>591</v>
      </c>
      <c r="C490" s="257" t="s">
        <v>592</v>
      </c>
      <c r="D490" s="249" t="s">
        <v>207</v>
      </c>
      <c r="E490" s="250">
        <v>1</v>
      </c>
      <c r="F490" s="251"/>
      <c r="G490" s="252">
        <f>ROUND(E490*F490,2)</f>
        <v>0</v>
      </c>
      <c r="H490" s="229">
        <v>0</v>
      </c>
      <c r="I490" s="228">
        <f>ROUND(E490*H490,2)</f>
        <v>0</v>
      </c>
      <c r="J490" s="229">
        <v>99.5</v>
      </c>
      <c r="K490" s="228">
        <f>ROUND(E490*J490,2)</f>
        <v>99.5</v>
      </c>
      <c r="L490" s="228">
        <v>15</v>
      </c>
      <c r="M490" s="228">
        <f>G490*(1+L490/100)</f>
        <v>0</v>
      </c>
      <c r="N490" s="228">
        <v>0</v>
      </c>
      <c r="O490" s="228">
        <f>ROUND(E490*N490,2)</f>
        <v>0</v>
      </c>
      <c r="P490" s="228">
        <v>0</v>
      </c>
      <c r="Q490" s="228">
        <f>ROUND(E490*P490,2)</f>
        <v>0</v>
      </c>
      <c r="R490" s="228"/>
      <c r="S490" s="228" t="s">
        <v>134</v>
      </c>
      <c r="T490" s="228" t="s">
        <v>135</v>
      </c>
      <c r="U490" s="228">
        <v>0.20166999999999999</v>
      </c>
      <c r="V490" s="228">
        <f>ROUND(E490*U490,2)</f>
        <v>0.2</v>
      </c>
      <c r="W490" s="228"/>
      <c r="X490" s="228" t="s">
        <v>136</v>
      </c>
      <c r="Y490" s="209"/>
      <c r="Z490" s="209"/>
      <c r="AA490" s="209"/>
      <c r="AB490" s="209"/>
      <c r="AC490" s="209"/>
      <c r="AD490" s="209"/>
      <c r="AE490" s="209"/>
      <c r="AF490" s="209"/>
      <c r="AG490" s="209" t="s">
        <v>137</v>
      </c>
      <c r="AH490" s="209"/>
      <c r="AI490" s="209"/>
      <c r="AJ490" s="209"/>
      <c r="AK490" s="209"/>
      <c r="AL490" s="209"/>
      <c r="AM490" s="209"/>
      <c r="AN490" s="209"/>
      <c r="AO490" s="209"/>
      <c r="AP490" s="209"/>
      <c r="AQ490" s="209"/>
      <c r="AR490" s="209"/>
      <c r="AS490" s="209"/>
      <c r="AT490" s="209"/>
      <c r="AU490" s="209"/>
      <c r="AV490" s="209"/>
      <c r="AW490" s="209"/>
      <c r="AX490" s="209"/>
      <c r="AY490" s="209"/>
      <c r="AZ490" s="209"/>
      <c r="BA490" s="209"/>
      <c r="BB490" s="209"/>
      <c r="BC490" s="209"/>
      <c r="BD490" s="209"/>
      <c r="BE490" s="209"/>
      <c r="BF490" s="209"/>
      <c r="BG490" s="209"/>
      <c r="BH490" s="209"/>
    </row>
    <row r="491" spans="1:60" outlineLevel="1" x14ac:dyDescent="0.25">
      <c r="A491" s="247">
        <v>180</v>
      </c>
      <c r="B491" s="248" t="s">
        <v>593</v>
      </c>
      <c r="C491" s="257" t="s">
        <v>594</v>
      </c>
      <c r="D491" s="249" t="s">
        <v>207</v>
      </c>
      <c r="E491" s="250">
        <v>1</v>
      </c>
      <c r="F491" s="251"/>
      <c r="G491" s="252">
        <f>ROUND(E491*F491,2)</f>
        <v>0</v>
      </c>
      <c r="H491" s="229">
        <v>152</v>
      </c>
      <c r="I491" s="228">
        <f>ROUND(E491*H491,2)</f>
        <v>152</v>
      </c>
      <c r="J491" s="229">
        <v>0</v>
      </c>
      <c r="K491" s="228">
        <f>ROUND(E491*J491,2)</f>
        <v>0</v>
      </c>
      <c r="L491" s="228">
        <v>15</v>
      </c>
      <c r="M491" s="228">
        <f>G491*(1+L491/100)</f>
        <v>0</v>
      </c>
      <c r="N491" s="228">
        <v>1.0000000000000001E-5</v>
      </c>
      <c r="O491" s="228">
        <f>ROUND(E491*N491,2)</f>
        <v>0</v>
      </c>
      <c r="P491" s="228">
        <v>0</v>
      </c>
      <c r="Q491" s="228">
        <f>ROUND(E491*P491,2)</f>
        <v>0</v>
      </c>
      <c r="R491" s="228" t="s">
        <v>260</v>
      </c>
      <c r="S491" s="228" t="s">
        <v>134</v>
      </c>
      <c r="T491" s="228" t="s">
        <v>135</v>
      </c>
      <c r="U491" s="228">
        <v>0</v>
      </c>
      <c r="V491" s="228">
        <f>ROUND(E491*U491,2)</f>
        <v>0</v>
      </c>
      <c r="W491" s="228"/>
      <c r="X491" s="228" t="s">
        <v>261</v>
      </c>
      <c r="Y491" s="209"/>
      <c r="Z491" s="209"/>
      <c r="AA491" s="209"/>
      <c r="AB491" s="209"/>
      <c r="AC491" s="209"/>
      <c r="AD491" s="209"/>
      <c r="AE491" s="209"/>
      <c r="AF491" s="209"/>
      <c r="AG491" s="209" t="s">
        <v>262</v>
      </c>
      <c r="AH491" s="209"/>
      <c r="AI491" s="209"/>
      <c r="AJ491" s="209"/>
      <c r="AK491" s="209"/>
      <c r="AL491" s="209"/>
      <c r="AM491" s="209"/>
      <c r="AN491" s="209"/>
      <c r="AO491" s="209"/>
      <c r="AP491" s="209"/>
      <c r="AQ491" s="209"/>
      <c r="AR491" s="209"/>
      <c r="AS491" s="209"/>
      <c r="AT491" s="209"/>
      <c r="AU491" s="209"/>
      <c r="AV491" s="209"/>
      <c r="AW491" s="209"/>
      <c r="AX491" s="209"/>
      <c r="AY491" s="209"/>
      <c r="AZ491" s="209"/>
      <c r="BA491" s="209"/>
      <c r="BB491" s="209"/>
      <c r="BC491" s="209"/>
      <c r="BD491" s="209"/>
      <c r="BE491" s="209"/>
      <c r="BF491" s="209"/>
      <c r="BG491" s="209"/>
      <c r="BH491" s="209"/>
    </row>
    <row r="492" spans="1:60" x14ac:dyDescent="0.25">
      <c r="A492" s="235" t="s">
        <v>129</v>
      </c>
      <c r="B492" s="236" t="s">
        <v>99</v>
      </c>
      <c r="C492" s="254" t="s">
        <v>100</v>
      </c>
      <c r="D492" s="237"/>
      <c r="E492" s="238"/>
      <c r="F492" s="239"/>
      <c r="G492" s="240">
        <f>SUMIF(AG493:AG499,"&lt;&gt;NOR",G493:G499)</f>
        <v>0</v>
      </c>
      <c r="H492" s="234"/>
      <c r="I492" s="234">
        <f>SUM(I493:I499)</f>
        <v>0</v>
      </c>
      <c r="J492" s="234"/>
      <c r="K492" s="234">
        <f>SUM(K493:K499)</f>
        <v>25529.879999999997</v>
      </c>
      <c r="L492" s="234"/>
      <c r="M492" s="234">
        <f>SUM(M493:M499)</f>
        <v>0</v>
      </c>
      <c r="N492" s="234"/>
      <c r="O492" s="234">
        <f>SUM(O493:O499)</f>
        <v>0</v>
      </c>
      <c r="P492" s="234"/>
      <c r="Q492" s="234">
        <f>SUM(Q493:Q499)</f>
        <v>0</v>
      </c>
      <c r="R492" s="234"/>
      <c r="S492" s="234"/>
      <c r="T492" s="234"/>
      <c r="U492" s="234"/>
      <c r="V492" s="234">
        <f>SUM(V493:V499)</f>
        <v>25.6</v>
      </c>
      <c r="W492" s="234"/>
      <c r="X492" s="234"/>
      <c r="AG492" t="s">
        <v>130</v>
      </c>
    </row>
    <row r="493" spans="1:60" outlineLevel="1" x14ac:dyDescent="0.25">
      <c r="A493" s="247">
        <v>181</v>
      </c>
      <c r="B493" s="248" t="s">
        <v>595</v>
      </c>
      <c r="C493" s="257" t="s">
        <v>596</v>
      </c>
      <c r="D493" s="249" t="s">
        <v>597</v>
      </c>
      <c r="E493" s="250">
        <v>5</v>
      </c>
      <c r="F493" s="251"/>
      <c r="G493" s="252">
        <f>ROUND(E493*F493,2)</f>
        <v>0</v>
      </c>
      <c r="H493" s="229">
        <v>0</v>
      </c>
      <c r="I493" s="228">
        <f>ROUND(E493*H493,2)</f>
        <v>0</v>
      </c>
      <c r="J493" s="229">
        <v>105</v>
      </c>
      <c r="K493" s="228">
        <f>ROUND(E493*J493,2)</f>
        <v>525</v>
      </c>
      <c r="L493" s="228">
        <v>15</v>
      </c>
      <c r="M493" s="228">
        <f>G493*(1+L493/100)</f>
        <v>0</v>
      </c>
      <c r="N493" s="228">
        <v>0</v>
      </c>
      <c r="O493" s="228">
        <f>ROUND(E493*N493,2)</f>
        <v>0</v>
      </c>
      <c r="P493" s="228">
        <v>0</v>
      </c>
      <c r="Q493" s="228">
        <f>ROUND(E493*P493,2)</f>
        <v>0</v>
      </c>
      <c r="R493" s="228"/>
      <c r="S493" s="228" t="s">
        <v>134</v>
      </c>
      <c r="T493" s="228" t="s">
        <v>135</v>
      </c>
      <c r="U493" s="228">
        <v>0</v>
      </c>
      <c r="V493" s="228">
        <f>ROUND(E493*U493,2)</f>
        <v>0</v>
      </c>
      <c r="W493" s="228"/>
      <c r="X493" s="228" t="s">
        <v>136</v>
      </c>
      <c r="Y493" s="209"/>
      <c r="Z493" s="209"/>
      <c r="AA493" s="209"/>
      <c r="AB493" s="209"/>
      <c r="AC493" s="209"/>
      <c r="AD493" s="209"/>
      <c r="AE493" s="209"/>
      <c r="AF493" s="209"/>
      <c r="AG493" s="209" t="s">
        <v>137</v>
      </c>
      <c r="AH493" s="209"/>
      <c r="AI493" s="209"/>
      <c r="AJ493" s="209"/>
      <c r="AK493" s="209"/>
      <c r="AL493" s="209"/>
      <c r="AM493" s="209"/>
      <c r="AN493" s="209"/>
      <c r="AO493" s="209"/>
      <c r="AP493" s="209"/>
      <c r="AQ493" s="209"/>
      <c r="AR493" s="209"/>
      <c r="AS493" s="209"/>
      <c r="AT493" s="209"/>
      <c r="AU493" s="209"/>
      <c r="AV493" s="209"/>
      <c r="AW493" s="209"/>
      <c r="AX493" s="209"/>
      <c r="AY493" s="209"/>
      <c r="AZ493" s="209"/>
      <c r="BA493" s="209"/>
      <c r="BB493" s="209"/>
      <c r="BC493" s="209"/>
      <c r="BD493" s="209"/>
      <c r="BE493" s="209"/>
      <c r="BF493" s="209"/>
      <c r="BG493" s="209"/>
      <c r="BH493" s="209"/>
    </row>
    <row r="494" spans="1:60" outlineLevel="1" x14ac:dyDescent="0.25">
      <c r="A494" s="247">
        <v>182</v>
      </c>
      <c r="B494" s="248" t="s">
        <v>598</v>
      </c>
      <c r="C494" s="257" t="s">
        <v>599</v>
      </c>
      <c r="D494" s="249" t="s">
        <v>193</v>
      </c>
      <c r="E494" s="250">
        <v>9.27928</v>
      </c>
      <c r="F494" s="251"/>
      <c r="G494" s="252">
        <f>ROUND(E494*F494,2)</f>
        <v>0</v>
      </c>
      <c r="H494" s="229">
        <v>0</v>
      </c>
      <c r="I494" s="228">
        <f>ROUND(E494*H494,2)</f>
        <v>0</v>
      </c>
      <c r="J494" s="229">
        <v>176.9</v>
      </c>
      <c r="K494" s="228">
        <f>ROUND(E494*J494,2)</f>
        <v>1641.5</v>
      </c>
      <c r="L494" s="228">
        <v>15</v>
      </c>
      <c r="M494" s="228">
        <f>G494*(1+L494/100)</f>
        <v>0</v>
      </c>
      <c r="N494" s="228">
        <v>0</v>
      </c>
      <c r="O494" s="228">
        <f>ROUND(E494*N494,2)</f>
        <v>0</v>
      </c>
      <c r="P494" s="228">
        <v>0</v>
      </c>
      <c r="Q494" s="228">
        <f>ROUND(E494*P494,2)</f>
        <v>0</v>
      </c>
      <c r="R494" s="228"/>
      <c r="S494" s="228" t="s">
        <v>134</v>
      </c>
      <c r="T494" s="228" t="s">
        <v>135</v>
      </c>
      <c r="U494" s="228">
        <v>0.27700000000000002</v>
      </c>
      <c r="V494" s="228">
        <f>ROUND(E494*U494,2)</f>
        <v>2.57</v>
      </c>
      <c r="W494" s="228"/>
      <c r="X494" s="228" t="s">
        <v>600</v>
      </c>
      <c r="Y494" s="209"/>
      <c r="Z494" s="209"/>
      <c r="AA494" s="209"/>
      <c r="AB494" s="209"/>
      <c r="AC494" s="209"/>
      <c r="AD494" s="209"/>
      <c r="AE494" s="209"/>
      <c r="AF494" s="209"/>
      <c r="AG494" s="209" t="s">
        <v>601</v>
      </c>
      <c r="AH494" s="209"/>
      <c r="AI494" s="209"/>
      <c r="AJ494" s="209"/>
      <c r="AK494" s="209"/>
      <c r="AL494" s="209"/>
      <c r="AM494" s="209"/>
      <c r="AN494" s="209"/>
      <c r="AO494" s="209"/>
      <c r="AP494" s="209"/>
      <c r="AQ494" s="209"/>
      <c r="AR494" s="209"/>
      <c r="AS494" s="209"/>
      <c r="AT494" s="209"/>
      <c r="AU494" s="209"/>
      <c r="AV494" s="209"/>
      <c r="AW494" s="209"/>
      <c r="AX494" s="209"/>
      <c r="AY494" s="209"/>
      <c r="AZ494" s="209"/>
      <c r="BA494" s="209"/>
      <c r="BB494" s="209"/>
      <c r="BC494" s="209"/>
      <c r="BD494" s="209"/>
      <c r="BE494" s="209"/>
      <c r="BF494" s="209"/>
      <c r="BG494" s="209"/>
      <c r="BH494" s="209"/>
    </row>
    <row r="495" spans="1:60" outlineLevel="1" x14ac:dyDescent="0.25">
      <c r="A495" s="247">
        <v>183</v>
      </c>
      <c r="B495" s="248" t="s">
        <v>602</v>
      </c>
      <c r="C495" s="257" t="s">
        <v>603</v>
      </c>
      <c r="D495" s="249" t="s">
        <v>193</v>
      </c>
      <c r="E495" s="250">
        <v>9.27928</v>
      </c>
      <c r="F495" s="251"/>
      <c r="G495" s="252">
        <f>ROUND(E495*F495,2)</f>
        <v>0</v>
      </c>
      <c r="H495" s="229">
        <v>0</v>
      </c>
      <c r="I495" s="228">
        <f>ROUND(E495*H495,2)</f>
        <v>0</v>
      </c>
      <c r="J495" s="229">
        <v>246.2</v>
      </c>
      <c r="K495" s="228">
        <f>ROUND(E495*J495,2)</f>
        <v>2284.56</v>
      </c>
      <c r="L495" s="228">
        <v>15</v>
      </c>
      <c r="M495" s="228">
        <f>G495*(1+L495/100)</f>
        <v>0</v>
      </c>
      <c r="N495" s="228">
        <v>0</v>
      </c>
      <c r="O495" s="228">
        <f>ROUND(E495*N495,2)</f>
        <v>0</v>
      </c>
      <c r="P495" s="228">
        <v>0</v>
      </c>
      <c r="Q495" s="228">
        <f>ROUND(E495*P495,2)</f>
        <v>0</v>
      </c>
      <c r="R495" s="228"/>
      <c r="S495" s="228" t="s">
        <v>134</v>
      </c>
      <c r="T495" s="228" t="s">
        <v>135</v>
      </c>
      <c r="U495" s="228">
        <v>0.49</v>
      </c>
      <c r="V495" s="228">
        <f>ROUND(E495*U495,2)</f>
        <v>4.55</v>
      </c>
      <c r="W495" s="228"/>
      <c r="X495" s="228" t="s">
        <v>600</v>
      </c>
      <c r="Y495" s="209"/>
      <c r="Z495" s="209"/>
      <c r="AA495" s="209"/>
      <c r="AB495" s="209"/>
      <c r="AC495" s="209"/>
      <c r="AD495" s="209"/>
      <c r="AE495" s="209"/>
      <c r="AF495" s="209"/>
      <c r="AG495" s="209" t="s">
        <v>601</v>
      </c>
      <c r="AH495" s="209"/>
      <c r="AI495" s="209"/>
      <c r="AJ495" s="209"/>
      <c r="AK495" s="209"/>
      <c r="AL495" s="209"/>
      <c r="AM495" s="209"/>
      <c r="AN495" s="209"/>
      <c r="AO495" s="209"/>
      <c r="AP495" s="209"/>
      <c r="AQ495" s="209"/>
      <c r="AR495" s="209"/>
      <c r="AS495" s="209"/>
      <c r="AT495" s="209"/>
      <c r="AU495" s="209"/>
      <c r="AV495" s="209"/>
      <c r="AW495" s="209"/>
      <c r="AX495" s="209"/>
      <c r="AY495" s="209"/>
      <c r="AZ495" s="209"/>
      <c r="BA495" s="209"/>
      <c r="BB495" s="209"/>
      <c r="BC495" s="209"/>
      <c r="BD495" s="209"/>
      <c r="BE495" s="209"/>
      <c r="BF495" s="209"/>
      <c r="BG495" s="209"/>
      <c r="BH495" s="209"/>
    </row>
    <row r="496" spans="1:60" outlineLevel="1" x14ac:dyDescent="0.25">
      <c r="A496" s="247">
        <v>184</v>
      </c>
      <c r="B496" s="248" t="s">
        <v>604</v>
      </c>
      <c r="C496" s="257" t="s">
        <v>605</v>
      </c>
      <c r="D496" s="249" t="s">
        <v>193</v>
      </c>
      <c r="E496" s="250">
        <v>185.58551</v>
      </c>
      <c r="F496" s="251"/>
      <c r="G496" s="252">
        <f>ROUND(E496*F496,2)</f>
        <v>0</v>
      </c>
      <c r="H496" s="229">
        <v>0</v>
      </c>
      <c r="I496" s="228">
        <f>ROUND(E496*H496,2)</f>
        <v>0</v>
      </c>
      <c r="J496" s="229">
        <v>16.8</v>
      </c>
      <c r="K496" s="228">
        <f>ROUND(E496*J496,2)</f>
        <v>3117.84</v>
      </c>
      <c r="L496" s="228">
        <v>15</v>
      </c>
      <c r="M496" s="228">
        <f>G496*(1+L496/100)</f>
        <v>0</v>
      </c>
      <c r="N496" s="228">
        <v>0</v>
      </c>
      <c r="O496" s="228">
        <f>ROUND(E496*N496,2)</f>
        <v>0</v>
      </c>
      <c r="P496" s="228">
        <v>0</v>
      </c>
      <c r="Q496" s="228">
        <f>ROUND(E496*P496,2)</f>
        <v>0</v>
      </c>
      <c r="R496" s="228"/>
      <c r="S496" s="228" t="s">
        <v>134</v>
      </c>
      <c r="T496" s="228" t="s">
        <v>135</v>
      </c>
      <c r="U496" s="228">
        <v>0</v>
      </c>
      <c r="V496" s="228">
        <f>ROUND(E496*U496,2)</f>
        <v>0</v>
      </c>
      <c r="W496" s="228"/>
      <c r="X496" s="228" t="s">
        <v>600</v>
      </c>
      <c r="Y496" s="209"/>
      <c r="Z496" s="209"/>
      <c r="AA496" s="209"/>
      <c r="AB496" s="209"/>
      <c r="AC496" s="209"/>
      <c r="AD496" s="209"/>
      <c r="AE496" s="209"/>
      <c r="AF496" s="209"/>
      <c r="AG496" s="209" t="s">
        <v>601</v>
      </c>
      <c r="AH496" s="209"/>
      <c r="AI496" s="209"/>
      <c r="AJ496" s="209"/>
      <c r="AK496" s="209"/>
      <c r="AL496" s="209"/>
      <c r="AM496" s="209"/>
      <c r="AN496" s="209"/>
      <c r="AO496" s="209"/>
      <c r="AP496" s="209"/>
      <c r="AQ496" s="209"/>
      <c r="AR496" s="209"/>
      <c r="AS496" s="209"/>
      <c r="AT496" s="209"/>
      <c r="AU496" s="209"/>
      <c r="AV496" s="209"/>
      <c r="AW496" s="209"/>
      <c r="AX496" s="209"/>
      <c r="AY496" s="209"/>
      <c r="AZ496" s="209"/>
      <c r="BA496" s="209"/>
      <c r="BB496" s="209"/>
      <c r="BC496" s="209"/>
      <c r="BD496" s="209"/>
      <c r="BE496" s="209"/>
      <c r="BF496" s="209"/>
      <c r="BG496" s="209"/>
      <c r="BH496" s="209"/>
    </row>
    <row r="497" spans="1:60" outlineLevel="1" x14ac:dyDescent="0.25">
      <c r="A497" s="247">
        <v>185</v>
      </c>
      <c r="B497" s="248" t="s">
        <v>606</v>
      </c>
      <c r="C497" s="257" t="s">
        <v>607</v>
      </c>
      <c r="D497" s="249" t="s">
        <v>193</v>
      </c>
      <c r="E497" s="250">
        <v>9.27928</v>
      </c>
      <c r="F497" s="251"/>
      <c r="G497" s="252">
        <f>ROUND(E497*F497,2)</f>
        <v>0</v>
      </c>
      <c r="H497" s="229">
        <v>0</v>
      </c>
      <c r="I497" s="228">
        <f>ROUND(E497*H497,2)</f>
        <v>0</v>
      </c>
      <c r="J497" s="229">
        <v>347.6</v>
      </c>
      <c r="K497" s="228">
        <f>ROUND(E497*J497,2)</f>
        <v>3225.48</v>
      </c>
      <c r="L497" s="228">
        <v>15</v>
      </c>
      <c r="M497" s="228">
        <f>G497*(1+L497/100)</f>
        <v>0</v>
      </c>
      <c r="N497" s="228">
        <v>0</v>
      </c>
      <c r="O497" s="228">
        <f>ROUND(E497*N497,2)</f>
        <v>0</v>
      </c>
      <c r="P497" s="228">
        <v>0</v>
      </c>
      <c r="Q497" s="228">
        <f>ROUND(E497*P497,2)</f>
        <v>0</v>
      </c>
      <c r="R497" s="228"/>
      <c r="S497" s="228" t="s">
        <v>134</v>
      </c>
      <c r="T497" s="228" t="s">
        <v>135</v>
      </c>
      <c r="U497" s="228">
        <v>0.94199999999999995</v>
      </c>
      <c r="V497" s="228">
        <f>ROUND(E497*U497,2)</f>
        <v>8.74</v>
      </c>
      <c r="W497" s="228"/>
      <c r="X497" s="228" t="s">
        <v>600</v>
      </c>
      <c r="Y497" s="209"/>
      <c r="Z497" s="209"/>
      <c r="AA497" s="209"/>
      <c r="AB497" s="209"/>
      <c r="AC497" s="209"/>
      <c r="AD497" s="209"/>
      <c r="AE497" s="209"/>
      <c r="AF497" s="209"/>
      <c r="AG497" s="209" t="s">
        <v>601</v>
      </c>
      <c r="AH497" s="209"/>
      <c r="AI497" s="209"/>
      <c r="AJ497" s="209"/>
      <c r="AK497" s="209"/>
      <c r="AL497" s="209"/>
      <c r="AM497" s="209"/>
      <c r="AN497" s="209"/>
      <c r="AO497" s="209"/>
      <c r="AP497" s="209"/>
      <c r="AQ497" s="209"/>
      <c r="AR497" s="209"/>
      <c r="AS497" s="209"/>
      <c r="AT497" s="209"/>
      <c r="AU497" s="209"/>
      <c r="AV497" s="209"/>
      <c r="AW497" s="209"/>
      <c r="AX497" s="209"/>
      <c r="AY497" s="209"/>
      <c r="AZ497" s="209"/>
      <c r="BA497" s="209"/>
      <c r="BB497" s="209"/>
      <c r="BC497" s="209"/>
      <c r="BD497" s="209"/>
      <c r="BE497" s="209"/>
      <c r="BF497" s="209"/>
      <c r="BG497" s="209"/>
      <c r="BH497" s="209"/>
    </row>
    <row r="498" spans="1:60" outlineLevel="1" x14ac:dyDescent="0.25">
      <c r="A498" s="247">
        <v>186</v>
      </c>
      <c r="B498" s="248" t="s">
        <v>608</v>
      </c>
      <c r="C498" s="257" t="s">
        <v>609</v>
      </c>
      <c r="D498" s="249" t="s">
        <v>193</v>
      </c>
      <c r="E498" s="250">
        <v>92.792749999999998</v>
      </c>
      <c r="F498" s="251"/>
      <c r="G498" s="252">
        <f>ROUND(E498*F498,2)</f>
        <v>0</v>
      </c>
      <c r="H498" s="229">
        <v>0</v>
      </c>
      <c r="I498" s="228">
        <f>ROUND(E498*H498,2)</f>
        <v>0</v>
      </c>
      <c r="J498" s="229">
        <v>38.799999999999997</v>
      </c>
      <c r="K498" s="228">
        <f>ROUND(E498*J498,2)</f>
        <v>3600.36</v>
      </c>
      <c r="L498" s="228">
        <v>15</v>
      </c>
      <c r="M498" s="228">
        <f>G498*(1+L498/100)</f>
        <v>0</v>
      </c>
      <c r="N498" s="228">
        <v>0</v>
      </c>
      <c r="O498" s="228">
        <f>ROUND(E498*N498,2)</f>
        <v>0</v>
      </c>
      <c r="P498" s="228">
        <v>0</v>
      </c>
      <c r="Q498" s="228">
        <f>ROUND(E498*P498,2)</f>
        <v>0</v>
      </c>
      <c r="R498" s="228"/>
      <c r="S498" s="228" t="s">
        <v>134</v>
      </c>
      <c r="T498" s="228" t="s">
        <v>135</v>
      </c>
      <c r="U498" s="228">
        <v>0.105</v>
      </c>
      <c r="V498" s="228">
        <f>ROUND(E498*U498,2)</f>
        <v>9.74</v>
      </c>
      <c r="W498" s="228"/>
      <c r="X498" s="228" t="s">
        <v>600</v>
      </c>
      <c r="Y498" s="209"/>
      <c r="Z498" s="209"/>
      <c r="AA498" s="209"/>
      <c r="AB498" s="209"/>
      <c r="AC498" s="209"/>
      <c r="AD498" s="209"/>
      <c r="AE498" s="209"/>
      <c r="AF498" s="209"/>
      <c r="AG498" s="209" t="s">
        <v>601</v>
      </c>
      <c r="AH498" s="209"/>
      <c r="AI498" s="209"/>
      <c r="AJ498" s="209"/>
      <c r="AK498" s="209"/>
      <c r="AL498" s="209"/>
      <c r="AM498" s="209"/>
      <c r="AN498" s="209"/>
      <c r="AO498" s="209"/>
      <c r="AP498" s="209"/>
      <c r="AQ498" s="209"/>
      <c r="AR498" s="209"/>
      <c r="AS498" s="209"/>
      <c r="AT498" s="209"/>
      <c r="AU498" s="209"/>
      <c r="AV498" s="209"/>
      <c r="AW498" s="209"/>
      <c r="AX498" s="209"/>
      <c r="AY498" s="209"/>
      <c r="AZ498" s="209"/>
      <c r="BA498" s="209"/>
      <c r="BB498" s="209"/>
      <c r="BC498" s="209"/>
      <c r="BD498" s="209"/>
      <c r="BE498" s="209"/>
      <c r="BF498" s="209"/>
      <c r="BG498" s="209"/>
      <c r="BH498" s="209"/>
    </row>
    <row r="499" spans="1:60" outlineLevel="1" x14ac:dyDescent="0.25">
      <c r="A499" s="241">
        <v>187</v>
      </c>
      <c r="B499" s="242" t="s">
        <v>610</v>
      </c>
      <c r="C499" s="255" t="s">
        <v>611</v>
      </c>
      <c r="D499" s="243" t="s">
        <v>193</v>
      </c>
      <c r="E499" s="244">
        <v>9.27928</v>
      </c>
      <c r="F499" s="245"/>
      <c r="G499" s="246">
        <f>ROUND(E499*F499,2)</f>
        <v>0</v>
      </c>
      <c r="H499" s="229">
        <v>0</v>
      </c>
      <c r="I499" s="228">
        <f>ROUND(E499*H499,2)</f>
        <v>0</v>
      </c>
      <c r="J499" s="229">
        <v>1200</v>
      </c>
      <c r="K499" s="228">
        <f>ROUND(E499*J499,2)</f>
        <v>11135.14</v>
      </c>
      <c r="L499" s="228">
        <v>15</v>
      </c>
      <c r="M499" s="228">
        <f>G499*(1+L499/100)</f>
        <v>0</v>
      </c>
      <c r="N499" s="228">
        <v>0</v>
      </c>
      <c r="O499" s="228">
        <f>ROUND(E499*N499,2)</f>
        <v>0</v>
      </c>
      <c r="P499" s="228">
        <v>0</v>
      </c>
      <c r="Q499" s="228">
        <f>ROUND(E499*P499,2)</f>
        <v>0</v>
      </c>
      <c r="R499" s="228"/>
      <c r="S499" s="228" t="s">
        <v>612</v>
      </c>
      <c r="T499" s="228" t="s">
        <v>135</v>
      </c>
      <c r="U499" s="228">
        <v>0</v>
      </c>
      <c r="V499" s="228">
        <f>ROUND(E499*U499,2)</f>
        <v>0</v>
      </c>
      <c r="W499" s="228"/>
      <c r="X499" s="228" t="s">
        <v>600</v>
      </c>
      <c r="Y499" s="209"/>
      <c r="Z499" s="209"/>
      <c r="AA499" s="209"/>
      <c r="AB499" s="209"/>
      <c r="AC499" s="209"/>
      <c r="AD499" s="209"/>
      <c r="AE499" s="209"/>
      <c r="AF499" s="209"/>
      <c r="AG499" s="209" t="s">
        <v>601</v>
      </c>
      <c r="AH499" s="209"/>
      <c r="AI499" s="209"/>
      <c r="AJ499" s="209"/>
      <c r="AK499" s="209"/>
      <c r="AL499" s="209"/>
      <c r="AM499" s="209"/>
      <c r="AN499" s="209"/>
      <c r="AO499" s="209"/>
      <c r="AP499" s="209"/>
      <c r="AQ499" s="209"/>
      <c r="AR499" s="209"/>
      <c r="AS499" s="209"/>
      <c r="AT499" s="209"/>
      <c r="AU499" s="209"/>
      <c r="AV499" s="209"/>
      <c r="AW499" s="209"/>
      <c r="AX499" s="209"/>
      <c r="AY499" s="209"/>
      <c r="AZ499" s="209"/>
      <c r="BA499" s="209"/>
      <c r="BB499" s="209"/>
      <c r="BC499" s="209"/>
      <c r="BD499" s="209"/>
      <c r="BE499" s="209"/>
      <c r="BF499" s="209"/>
      <c r="BG499" s="209"/>
      <c r="BH499" s="209"/>
    </row>
    <row r="500" spans="1:60" x14ac:dyDescent="0.25">
      <c r="A500" s="3"/>
      <c r="B500" s="4"/>
      <c r="C500" s="260"/>
      <c r="D500" s="6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AE500">
        <v>15</v>
      </c>
      <c r="AF500">
        <v>21</v>
      </c>
      <c r="AG500" t="s">
        <v>116</v>
      </c>
    </row>
    <row r="501" spans="1:60" x14ac:dyDescent="0.25">
      <c r="A501" s="212"/>
      <c r="B501" s="213" t="s">
        <v>31</v>
      </c>
      <c r="C501" s="261"/>
      <c r="D501" s="214"/>
      <c r="E501" s="215"/>
      <c r="F501" s="215"/>
      <c r="G501" s="253">
        <f>G8+G86+G135+G142+G150+G166+G216+G218+G247+G249+G257+G266+G276+G292+G298+G302+G309+G338+G352+G385+G411+G418+G447+G487+G492</f>
        <v>0</v>
      </c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AE501">
        <f>SUMIF(L7:L499,AE500,G7:G499)</f>
        <v>0</v>
      </c>
      <c r="AF501">
        <f>SUMIF(L7:L499,AF500,G7:G499)</f>
        <v>0</v>
      </c>
      <c r="AG501" t="s">
        <v>613</v>
      </c>
    </row>
    <row r="502" spans="1:60" x14ac:dyDescent="0.25">
      <c r="A502" s="3"/>
      <c r="B502" s="4"/>
      <c r="C502" s="260"/>
      <c r="D502" s="6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1:60" x14ac:dyDescent="0.25">
      <c r="A503" s="3"/>
      <c r="B503" s="4"/>
      <c r="C503" s="260"/>
      <c r="D503" s="6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1:60" x14ac:dyDescent="0.25">
      <c r="A504" s="216" t="s">
        <v>614</v>
      </c>
      <c r="B504" s="216"/>
      <c r="C504" s="262"/>
      <c r="D504" s="6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1:60" x14ac:dyDescent="0.25">
      <c r="A505" s="217"/>
      <c r="B505" s="218"/>
      <c r="C505" s="263"/>
      <c r="D505" s="218"/>
      <c r="E505" s="218"/>
      <c r="F505" s="218"/>
      <c r="G505" s="219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AG505" t="s">
        <v>615</v>
      </c>
    </row>
    <row r="506" spans="1:60" x14ac:dyDescent="0.25">
      <c r="A506" s="220"/>
      <c r="B506" s="221"/>
      <c r="C506" s="264"/>
      <c r="D506" s="221"/>
      <c r="E506" s="221"/>
      <c r="F506" s="221"/>
      <c r="G506" s="222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1:60" x14ac:dyDescent="0.25">
      <c r="A507" s="220"/>
      <c r="B507" s="221"/>
      <c r="C507" s="264"/>
      <c r="D507" s="221"/>
      <c r="E507" s="221"/>
      <c r="F507" s="221"/>
      <c r="G507" s="222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1:60" x14ac:dyDescent="0.25">
      <c r="A508" s="220"/>
      <c r="B508" s="221"/>
      <c r="C508" s="264"/>
      <c r="D508" s="221"/>
      <c r="E508" s="221"/>
      <c r="F508" s="221"/>
      <c r="G508" s="222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1:60" x14ac:dyDescent="0.25">
      <c r="A509" s="223"/>
      <c r="B509" s="224"/>
      <c r="C509" s="265"/>
      <c r="D509" s="224"/>
      <c r="E509" s="224"/>
      <c r="F509" s="224"/>
      <c r="G509" s="225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1:60" x14ac:dyDescent="0.25">
      <c r="A510" s="3"/>
      <c r="B510" s="4"/>
      <c r="C510" s="260"/>
      <c r="D510" s="6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1:60" x14ac:dyDescent="0.25">
      <c r="C511" s="266"/>
      <c r="D511" s="10"/>
      <c r="AG511" t="s">
        <v>616</v>
      </c>
    </row>
    <row r="512" spans="1:60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1:G1"/>
    <mergeCell ref="C2:G2"/>
    <mergeCell ref="C3:G3"/>
    <mergeCell ref="C4:G4"/>
    <mergeCell ref="A504:C504"/>
    <mergeCell ref="A505:G509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Z17" sqref="Z17"/>
    </sheetView>
  </sheetViews>
  <sheetFormatPr defaultRowHeight="13.2" outlineLevelRow="1" x14ac:dyDescent="0.25"/>
  <cols>
    <col min="1" max="1" width="3.44140625" customWidth="1"/>
    <col min="2" max="2" width="12.6640625" style="174" customWidth="1"/>
    <col min="3" max="3" width="38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7</v>
      </c>
      <c r="B1" s="194"/>
      <c r="C1" s="194"/>
      <c r="D1" s="194"/>
      <c r="E1" s="194"/>
      <c r="F1" s="194"/>
      <c r="G1" s="194"/>
      <c r="AG1" t="s">
        <v>104</v>
      </c>
    </row>
    <row r="2" spans="1:60" ht="25.05" customHeight="1" x14ac:dyDescent="0.25">
      <c r="A2" s="195" t="s">
        <v>8</v>
      </c>
      <c r="B2" s="49"/>
      <c r="C2" s="198" t="s">
        <v>43</v>
      </c>
      <c r="D2" s="196"/>
      <c r="E2" s="196"/>
      <c r="F2" s="196"/>
      <c r="G2" s="197"/>
      <c r="AG2" t="s">
        <v>105</v>
      </c>
    </row>
    <row r="3" spans="1:60" ht="25.05" customHeight="1" x14ac:dyDescent="0.25">
      <c r="A3" s="195" t="s">
        <v>9</v>
      </c>
      <c r="B3" s="49"/>
      <c r="C3" s="198" t="s">
        <v>735</v>
      </c>
      <c r="D3" s="196"/>
      <c r="E3" s="196"/>
      <c r="F3" s="196"/>
      <c r="G3" s="197"/>
      <c r="AC3" s="174" t="s">
        <v>105</v>
      </c>
      <c r="AG3" t="s">
        <v>106</v>
      </c>
    </row>
    <row r="4" spans="1:60" ht="25.05" customHeight="1" x14ac:dyDescent="0.25">
      <c r="A4" s="199" t="s">
        <v>10</v>
      </c>
      <c r="B4" s="200"/>
      <c r="C4" s="201" t="s">
        <v>738</v>
      </c>
      <c r="D4" s="202"/>
      <c r="E4" s="202"/>
      <c r="F4" s="202"/>
      <c r="G4" s="203"/>
      <c r="AG4" t="s">
        <v>107</v>
      </c>
    </row>
    <row r="5" spans="1:60" x14ac:dyDescent="0.25">
      <c r="D5" s="10"/>
    </row>
    <row r="6" spans="1:60" ht="39.6" x14ac:dyDescent="0.25">
      <c r="A6" s="205" t="s">
        <v>108</v>
      </c>
      <c r="B6" s="207" t="s">
        <v>109</v>
      </c>
      <c r="C6" s="207" t="s">
        <v>110</v>
      </c>
      <c r="D6" s="206" t="s">
        <v>111</v>
      </c>
      <c r="E6" s="205" t="s">
        <v>112</v>
      </c>
      <c r="F6" s="204" t="s">
        <v>113</v>
      </c>
      <c r="G6" s="205" t="s">
        <v>31</v>
      </c>
      <c r="H6" s="208" t="s">
        <v>32</v>
      </c>
      <c r="I6" s="208" t="s">
        <v>114</v>
      </c>
      <c r="J6" s="208" t="s">
        <v>33</v>
      </c>
      <c r="K6" s="208" t="s">
        <v>115</v>
      </c>
      <c r="L6" s="208" t="s">
        <v>116</v>
      </c>
      <c r="M6" s="208" t="s">
        <v>117</v>
      </c>
      <c r="N6" s="208" t="s">
        <v>118</v>
      </c>
      <c r="O6" s="208" t="s">
        <v>119</v>
      </c>
      <c r="P6" s="208" t="s">
        <v>120</v>
      </c>
      <c r="Q6" s="208" t="s">
        <v>121</v>
      </c>
      <c r="R6" s="208" t="s">
        <v>122</v>
      </c>
      <c r="S6" s="208" t="s">
        <v>123</v>
      </c>
      <c r="T6" s="208" t="s">
        <v>124</v>
      </c>
      <c r="U6" s="208" t="s">
        <v>125</v>
      </c>
      <c r="V6" s="208" t="s">
        <v>126</v>
      </c>
      <c r="W6" s="208" t="s">
        <v>127</v>
      </c>
      <c r="X6" s="208" t="s">
        <v>128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</row>
    <row r="8" spans="1:60" x14ac:dyDescent="0.25">
      <c r="A8" s="235" t="s">
        <v>129</v>
      </c>
      <c r="B8" s="236" t="s">
        <v>49</v>
      </c>
      <c r="C8" s="254" t="s">
        <v>50</v>
      </c>
      <c r="D8" s="237"/>
      <c r="E8" s="238"/>
      <c r="F8" s="239"/>
      <c r="G8" s="240">
        <f>SUMIF(AG9:AG14,"&lt;&gt;NOR",G9:G14)</f>
        <v>0</v>
      </c>
      <c r="H8" s="234"/>
      <c r="I8" s="234">
        <f>SUM(I9:I14)</f>
        <v>487.32</v>
      </c>
      <c r="J8" s="234"/>
      <c r="K8" s="234">
        <f>SUM(K9:K14)</f>
        <v>143.69999999999999</v>
      </c>
      <c r="L8" s="234"/>
      <c r="M8" s="234">
        <f>SUM(M9:M14)</f>
        <v>0</v>
      </c>
      <c r="N8" s="234"/>
      <c r="O8" s="234">
        <f>SUM(O9:O14)</f>
        <v>0.08</v>
      </c>
      <c r="P8" s="234"/>
      <c r="Q8" s="234">
        <f>SUM(Q9:Q14)</f>
        <v>0</v>
      </c>
      <c r="R8" s="234"/>
      <c r="S8" s="234"/>
      <c r="T8" s="234"/>
      <c r="U8" s="234"/>
      <c r="V8" s="234">
        <f>SUM(V9:V14)</f>
        <v>0.31</v>
      </c>
      <c r="W8" s="234"/>
      <c r="X8" s="234"/>
      <c r="AG8" t="s">
        <v>130</v>
      </c>
    </row>
    <row r="9" spans="1:60" outlineLevel="1" x14ac:dyDescent="0.25">
      <c r="A9" s="241">
        <v>1</v>
      </c>
      <c r="B9" s="242" t="s">
        <v>669</v>
      </c>
      <c r="C9" s="255" t="s">
        <v>670</v>
      </c>
      <c r="D9" s="243" t="s">
        <v>182</v>
      </c>
      <c r="E9" s="244">
        <v>0.1004</v>
      </c>
      <c r="F9" s="245"/>
      <c r="G9" s="246">
        <f>ROUND(E9*F9,2)</f>
        <v>0</v>
      </c>
      <c r="H9" s="229">
        <v>4853.74</v>
      </c>
      <c r="I9" s="228">
        <f>ROUND(E9*H9,2)</f>
        <v>487.32</v>
      </c>
      <c r="J9" s="229">
        <v>1431.26</v>
      </c>
      <c r="K9" s="228">
        <f>ROUND(E9*J9,2)</f>
        <v>143.69999999999999</v>
      </c>
      <c r="L9" s="228">
        <v>15</v>
      </c>
      <c r="M9" s="228">
        <f>G9*(1+L9/100)</f>
        <v>0</v>
      </c>
      <c r="N9" s="228">
        <v>0.76182000000000005</v>
      </c>
      <c r="O9" s="228">
        <f>ROUND(E9*N9,2)</f>
        <v>0.08</v>
      </c>
      <c r="P9" s="228">
        <v>0</v>
      </c>
      <c r="Q9" s="228">
        <f>ROUND(E9*P9,2)</f>
        <v>0</v>
      </c>
      <c r="R9" s="228"/>
      <c r="S9" s="228" t="s">
        <v>134</v>
      </c>
      <c r="T9" s="228" t="s">
        <v>134</v>
      </c>
      <c r="U9" s="228">
        <v>3.08188</v>
      </c>
      <c r="V9" s="228">
        <f>ROUND(E9*U9,2)</f>
        <v>0.31</v>
      </c>
      <c r="W9" s="228"/>
      <c r="X9" s="228" t="s">
        <v>136</v>
      </c>
      <c r="Y9" s="209"/>
      <c r="Z9" s="209"/>
      <c r="AA9" s="209"/>
      <c r="AB9" s="209"/>
      <c r="AC9" s="209"/>
      <c r="AD9" s="209"/>
      <c r="AE9" s="209"/>
      <c r="AF9" s="209"/>
      <c r="AG9" s="209" t="s">
        <v>137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1" x14ac:dyDescent="0.25">
      <c r="A10" s="226"/>
      <c r="B10" s="227"/>
      <c r="C10" s="258" t="s">
        <v>183</v>
      </c>
      <c r="D10" s="232"/>
      <c r="E10" s="233"/>
      <c r="F10" s="228"/>
      <c r="G10" s="228"/>
      <c r="H10" s="228"/>
      <c r="I10" s="228"/>
      <c r="J10" s="228"/>
      <c r="K10" s="228"/>
      <c r="L10" s="228"/>
      <c r="M10" s="228"/>
      <c r="N10" s="228"/>
      <c r="O10" s="228"/>
      <c r="P10" s="228"/>
      <c r="Q10" s="228"/>
      <c r="R10" s="228"/>
      <c r="S10" s="228"/>
      <c r="T10" s="228"/>
      <c r="U10" s="228"/>
      <c r="V10" s="228"/>
      <c r="W10" s="228"/>
      <c r="X10" s="228"/>
      <c r="Y10" s="209"/>
      <c r="Z10" s="209"/>
      <c r="AA10" s="209"/>
      <c r="AB10" s="209"/>
      <c r="AC10" s="209"/>
      <c r="AD10" s="209"/>
      <c r="AE10" s="209"/>
      <c r="AF10" s="209"/>
      <c r="AG10" s="209" t="s">
        <v>139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1" x14ac:dyDescent="0.25">
      <c r="A11" s="226"/>
      <c r="B11" s="227"/>
      <c r="C11" s="259" t="s">
        <v>671</v>
      </c>
      <c r="D11" s="232"/>
      <c r="E11" s="233">
        <v>2.6040000000000001</v>
      </c>
      <c r="F11" s="228"/>
      <c r="G11" s="228"/>
      <c r="H11" s="228"/>
      <c r="I11" s="228"/>
      <c r="J11" s="228"/>
      <c r="K11" s="228"/>
      <c r="L11" s="228"/>
      <c r="M11" s="228"/>
      <c r="N11" s="228"/>
      <c r="O11" s="228"/>
      <c r="P11" s="228"/>
      <c r="Q11" s="228"/>
      <c r="R11" s="228"/>
      <c r="S11" s="228"/>
      <c r="T11" s="228"/>
      <c r="U11" s="228"/>
      <c r="V11" s="228"/>
      <c r="W11" s="228"/>
      <c r="X11" s="228"/>
      <c r="Y11" s="209"/>
      <c r="Z11" s="209"/>
      <c r="AA11" s="209"/>
      <c r="AB11" s="209"/>
      <c r="AC11" s="209"/>
      <c r="AD11" s="209"/>
      <c r="AE11" s="209"/>
      <c r="AF11" s="209"/>
      <c r="AG11" s="209" t="s">
        <v>139</v>
      </c>
      <c r="AH11" s="209">
        <v>2</v>
      </c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1" x14ac:dyDescent="0.25">
      <c r="A12" s="226"/>
      <c r="B12" s="227"/>
      <c r="C12" s="259" t="s">
        <v>672</v>
      </c>
      <c r="D12" s="232"/>
      <c r="E12" s="233">
        <v>-1.6</v>
      </c>
      <c r="F12" s="228"/>
      <c r="G12" s="228"/>
      <c r="H12" s="228"/>
      <c r="I12" s="228"/>
      <c r="J12" s="228"/>
      <c r="K12" s="228"/>
      <c r="L12" s="228"/>
      <c r="M12" s="228"/>
      <c r="N12" s="228"/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09"/>
      <c r="Z12" s="209"/>
      <c r="AA12" s="209"/>
      <c r="AB12" s="209"/>
      <c r="AC12" s="209"/>
      <c r="AD12" s="209"/>
      <c r="AE12" s="209"/>
      <c r="AF12" s="209"/>
      <c r="AG12" s="209" t="s">
        <v>139</v>
      </c>
      <c r="AH12" s="209">
        <v>2</v>
      </c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1" x14ac:dyDescent="0.25">
      <c r="A13" s="226"/>
      <c r="B13" s="227"/>
      <c r="C13" s="258" t="s">
        <v>189</v>
      </c>
      <c r="D13" s="232"/>
      <c r="E13" s="233"/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09"/>
      <c r="Z13" s="209"/>
      <c r="AA13" s="209"/>
      <c r="AB13" s="209"/>
      <c r="AC13" s="209"/>
      <c r="AD13" s="209"/>
      <c r="AE13" s="209"/>
      <c r="AF13" s="209"/>
      <c r="AG13" s="209" t="s">
        <v>139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1" x14ac:dyDescent="0.25">
      <c r="A14" s="226"/>
      <c r="B14" s="227"/>
      <c r="C14" s="256" t="s">
        <v>673</v>
      </c>
      <c r="D14" s="230"/>
      <c r="E14" s="231">
        <v>0.1004</v>
      </c>
      <c r="F14" s="228"/>
      <c r="G14" s="228"/>
      <c r="H14" s="228"/>
      <c r="I14" s="228"/>
      <c r="J14" s="228"/>
      <c r="K14" s="228"/>
      <c r="L14" s="228"/>
      <c r="M14" s="228"/>
      <c r="N14" s="228"/>
      <c r="O14" s="228"/>
      <c r="P14" s="228"/>
      <c r="Q14" s="228"/>
      <c r="R14" s="228"/>
      <c r="S14" s="228"/>
      <c r="T14" s="228"/>
      <c r="U14" s="228"/>
      <c r="V14" s="228"/>
      <c r="W14" s="228"/>
      <c r="X14" s="228"/>
      <c r="Y14" s="209"/>
      <c r="Z14" s="209"/>
      <c r="AA14" s="209"/>
      <c r="AB14" s="209"/>
      <c r="AC14" s="209"/>
      <c r="AD14" s="209"/>
      <c r="AE14" s="209"/>
      <c r="AF14" s="209"/>
      <c r="AG14" s="209" t="s">
        <v>139</v>
      </c>
      <c r="AH14" s="209">
        <v>0</v>
      </c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x14ac:dyDescent="0.25">
      <c r="A15" s="235" t="s">
        <v>129</v>
      </c>
      <c r="B15" s="236" t="s">
        <v>51</v>
      </c>
      <c r="C15" s="254" t="s">
        <v>52</v>
      </c>
      <c r="D15" s="237"/>
      <c r="E15" s="238"/>
      <c r="F15" s="239"/>
      <c r="G15" s="240">
        <f>SUMIF(AG16:AG33,"&lt;&gt;NOR",G16:G33)</f>
        <v>0</v>
      </c>
      <c r="H15" s="234"/>
      <c r="I15" s="234">
        <f>SUM(I16:I33)</f>
        <v>44970.04</v>
      </c>
      <c r="J15" s="234"/>
      <c r="K15" s="234">
        <f>SUM(K16:K33)</f>
        <v>39169.78</v>
      </c>
      <c r="L15" s="234"/>
      <c r="M15" s="234">
        <f>SUM(M16:M33)</f>
        <v>0</v>
      </c>
      <c r="N15" s="234"/>
      <c r="O15" s="234">
        <f>SUM(O16:O33)</f>
        <v>3.2700000000000005</v>
      </c>
      <c r="P15" s="234"/>
      <c r="Q15" s="234">
        <f>SUM(Q16:Q33)</f>
        <v>0</v>
      </c>
      <c r="R15" s="234"/>
      <c r="S15" s="234"/>
      <c r="T15" s="234"/>
      <c r="U15" s="234"/>
      <c r="V15" s="234">
        <f>SUM(V16:V33)</f>
        <v>72.330000000000013</v>
      </c>
      <c r="W15" s="234"/>
      <c r="X15" s="234"/>
      <c r="AG15" t="s">
        <v>130</v>
      </c>
    </row>
    <row r="16" spans="1:60" outlineLevel="1" x14ac:dyDescent="0.25">
      <c r="A16" s="241">
        <v>2</v>
      </c>
      <c r="B16" s="242" t="s">
        <v>131</v>
      </c>
      <c r="C16" s="255" t="s">
        <v>132</v>
      </c>
      <c r="D16" s="243" t="s">
        <v>133</v>
      </c>
      <c r="E16" s="244">
        <v>65.908199999999994</v>
      </c>
      <c r="F16" s="245"/>
      <c r="G16" s="246">
        <f>ROUND(E16*F16,2)</f>
        <v>0</v>
      </c>
      <c r="H16" s="229">
        <v>50.85</v>
      </c>
      <c r="I16" s="228">
        <f>ROUND(E16*H16,2)</f>
        <v>3351.43</v>
      </c>
      <c r="J16" s="229">
        <v>47.95</v>
      </c>
      <c r="K16" s="228">
        <f>ROUND(E16*J16,2)</f>
        <v>3160.3</v>
      </c>
      <c r="L16" s="228">
        <v>15</v>
      </c>
      <c r="M16" s="228">
        <f>G16*(1+L16/100)</f>
        <v>0</v>
      </c>
      <c r="N16" s="228">
        <v>6.3E-3</v>
      </c>
      <c r="O16" s="228">
        <f>ROUND(E16*N16,2)</f>
        <v>0.42</v>
      </c>
      <c r="P16" s="228">
        <v>0</v>
      </c>
      <c r="Q16" s="228">
        <f>ROUND(E16*P16,2)</f>
        <v>0</v>
      </c>
      <c r="R16" s="228"/>
      <c r="S16" s="228" t="s">
        <v>134</v>
      </c>
      <c r="T16" s="228" t="s">
        <v>135</v>
      </c>
      <c r="U16" s="228">
        <v>9.0999999999999998E-2</v>
      </c>
      <c r="V16" s="228">
        <f>ROUND(E16*U16,2)</f>
        <v>6</v>
      </c>
      <c r="W16" s="228"/>
      <c r="X16" s="228" t="s">
        <v>136</v>
      </c>
      <c r="Y16" s="209"/>
      <c r="Z16" s="209"/>
      <c r="AA16" s="209"/>
      <c r="AB16" s="209"/>
      <c r="AC16" s="209"/>
      <c r="AD16" s="209"/>
      <c r="AE16" s="209"/>
      <c r="AF16" s="209"/>
      <c r="AG16" s="209" t="s">
        <v>137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1" x14ac:dyDescent="0.25">
      <c r="A17" s="226"/>
      <c r="B17" s="227"/>
      <c r="C17" s="256" t="s">
        <v>674</v>
      </c>
      <c r="D17" s="230"/>
      <c r="E17" s="231">
        <v>71.227199999999996</v>
      </c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09"/>
      <c r="Z17" s="209"/>
      <c r="AA17" s="209"/>
      <c r="AB17" s="209"/>
      <c r="AC17" s="209"/>
      <c r="AD17" s="209"/>
      <c r="AE17" s="209"/>
      <c r="AF17" s="209"/>
      <c r="AG17" s="209" t="s">
        <v>139</v>
      </c>
      <c r="AH17" s="209">
        <v>0</v>
      </c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1" x14ac:dyDescent="0.25">
      <c r="A18" s="226"/>
      <c r="B18" s="227"/>
      <c r="C18" s="256" t="s">
        <v>675</v>
      </c>
      <c r="D18" s="230"/>
      <c r="E18" s="231">
        <v>-5.319</v>
      </c>
      <c r="F18" s="228"/>
      <c r="G18" s="228"/>
      <c r="H18" s="228"/>
      <c r="I18" s="228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09"/>
      <c r="Z18" s="209"/>
      <c r="AA18" s="209"/>
      <c r="AB18" s="209"/>
      <c r="AC18" s="209"/>
      <c r="AD18" s="209"/>
      <c r="AE18" s="209"/>
      <c r="AF18" s="209"/>
      <c r="AG18" s="209" t="s">
        <v>139</v>
      </c>
      <c r="AH18" s="209">
        <v>0</v>
      </c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1" x14ac:dyDescent="0.25">
      <c r="A19" s="241">
        <v>3</v>
      </c>
      <c r="B19" s="242" t="s">
        <v>153</v>
      </c>
      <c r="C19" s="255" t="s">
        <v>154</v>
      </c>
      <c r="D19" s="243" t="s">
        <v>133</v>
      </c>
      <c r="E19" s="244">
        <v>65.908199999999994</v>
      </c>
      <c r="F19" s="245"/>
      <c r="G19" s="246">
        <f>ROUND(E19*F19,2)</f>
        <v>0</v>
      </c>
      <c r="H19" s="229">
        <v>59.45</v>
      </c>
      <c r="I19" s="228">
        <f>ROUND(E19*H19,2)</f>
        <v>3918.24</v>
      </c>
      <c r="J19" s="229">
        <v>135.44999999999999</v>
      </c>
      <c r="K19" s="228">
        <f>ROUND(E19*J19,2)</f>
        <v>8927.27</v>
      </c>
      <c r="L19" s="228">
        <v>15</v>
      </c>
      <c r="M19" s="228">
        <f>G19*(1+L19/100)</f>
        <v>0</v>
      </c>
      <c r="N19" s="228">
        <v>4.5599999999999998E-3</v>
      </c>
      <c r="O19" s="228">
        <f>ROUND(E19*N19,2)</f>
        <v>0.3</v>
      </c>
      <c r="P19" s="228">
        <v>0</v>
      </c>
      <c r="Q19" s="228">
        <f>ROUND(E19*P19,2)</f>
        <v>0</v>
      </c>
      <c r="R19" s="228"/>
      <c r="S19" s="228" t="s">
        <v>134</v>
      </c>
      <c r="T19" s="228" t="s">
        <v>135</v>
      </c>
      <c r="U19" s="228">
        <v>0.245</v>
      </c>
      <c r="V19" s="228">
        <f>ROUND(E19*U19,2)</f>
        <v>16.149999999999999</v>
      </c>
      <c r="W19" s="228"/>
      <c r="X19" s="228" t="s">
        <v>136</v>
      </c>
      <c r="Y19" s="209"/>
      <c r="Z19" s="209"/>
      <c r="AA19" s="209"/>
      <c r="AB19" s="209"/>
      <c r="AC19" s="209"/>
      <c r="AD19" s="209"/>
      <c r="AE19" s="209"/>
      <c r="AF19" s="209"/>
      <c r="AG19" s="209" t="s">
        <v>137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1" x14ac:dyDescent="0.25">
      <c r="A20" s="226"/>
      <c r="B20" s="227"/>
      <c r="C20" s="256" t="s">
        <v>674</v>
      </c>
      <c r="D20" s="230"/>
      <c r="E20" s="231">
        <v>71.227199999999996</v>
      </c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09"/>
      <c r="Z20" s="209"/>
      <c r="AA20" s="209"/>
      <c r="AB20" s="209"/>
      <c r="AC20" s="209"/>
      <c r="AD20" s="209"/>
      <c r="AE20" s="209"/>
      <c r="AF20" s="209"/>
      <c r="AG20" s="209" t="s">
        <v>139</v>
      </c>
      <c r="AH20" s="209">
        <v>0</v>
      </c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1" x14ac:dyDescent="0.25">
      <c r="A21" s="226"/>
      <c r="B21" s="227"/>
      <c r="C21" s="256" t="s">
        <v>675</v>
      </c>
      <c r="D21" s="230"/>
      <c r="E21" s="231">
        <v>-5.319</v>
      </c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09"/>
      <c r="Z21" s="209"/>
      <c r="AA21" s="209"/>
      <c r="AB21" s="209"/>
      <c r="AC21" s="209"/>
      <c r="AD21" s="209"/>
      <c r="AE21" s="209"/>
      <c r="AF21" s="209"/>
      <c r="AG21" s="209" t="s">
        <v>139</v>
      </c>
      <c r="AH21" s="209">
        <v>0</v>
      </c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1" x14ac:dyDescent="0.25">
      <c r="A22" s="241">
        <v>4</v>
      </c>
      <c r="B22" s="242" t="s">
        <v>157</v>
      </c>
      <c r="C22" s="255" t="s">
        <v>158</v>
      </c>
      <c r="D22" s="243" t="s">
        <v>133</v>
      </c>
      <c r="E22" s="244">
        <v>65.908199999999994</v>
      </c>
      <c r="F22" s="245"/>
      <c r="G22" s="246">
        <f>ROUND(E22*F22,2)</f>
        <v>0</v>
      </c>
      <c r="H22" s="229">
        <v>502.1</v>
      </c>
      <c r="I22" s="228">
        <f>ROUND(E22*H22,2)</f>
        <v>33092.51</v>
      </c>
      <c r="J22" s="229">
        <v>255.8</v>
      </c>
      <c r="K22" s="228">
        <f>ROUND(E22*J22,2)</f>
        <v>16859.32</v>
      </c>
      <c r="L22" s="228">
        <v>15</v>
      </c>
      <c r="M22" s="228">
        <f>G22*(1+L22/100)</f>
        <v>0</v>
      </c>
      <c r="N22" s="228">
        <v>3.3079999999999998E-2</v>
      </c>
      <c r="O22" s="228">
        <f>ROUND(E22*N22,2)</f>
        <v>2.1800000000000002</v>
      </c>
      <c r="P22" s="228">
        <v>0</v>
      </c>
      <c r="Q22" s="228">
        <f>ROUND(E22*P22,2)</f>
        <v>0</v>
      </c>
      <c r="R22" s="228"/>
      <c r="S22" s="228" t="s">
        <v>134</v>
      </c>
      <c r="T22" s="228" t="s">
        <v>135</v>
      </c>
      <c r="U22" s="228">
        <v>0.48</v>
      </c>
      <c r="V22" s="228">
        <f>ROUND(E22*U22,2)</f>
        <v>31.64</v>
      </c>
      <c r="W22" s="228"/>
      <c r="X22" s="228" t="s">
        <v>136</v>
      </c>
      <c r="Y22" s="209"/>
      <c r="Z22" s="209"/>
      <c r="AA22" s="209"/>
      <c r="AB22" s="209"/>
      <c r="AC22" s="209"/>
      <c r="AD22" s="209"/>
      <c r="AE22" s="209"/>
      <c r="AF22" s="209"/>
      <c r="AG22" s="209" t="s">
        <v>137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1" x14ac:dyDescent="0.25">
      <c r="A23" s="226"/>
      <c r="B23" s="227"/>
      <c r="C23" s="256" t="s">
        <v>674</v>
      </c>
      <c r="D23" s="230"/>
      <c r="E23" s="231">
        <v>71.227199999999996</v>
      </c>
      <c r="F23" s="228"/>
      <c r="G23" s="228"/>
      <c r="H23" s="228"/>
      <c r="I23" s="228"/>
      <c r="J23" s="228"/>
      <c r="K23" s="228"/>
      <c r="L23" s="228"/>
      <c r="M23" s="228"/>
      <c r="N23" s="228"/>
      <c r="O23" s="228"/>
      <c r="P23" s="228"/>
      <c r="Q23" s="228"/>
      <c r="R23" s="228"/>
      <c r="S23" s="228"/>
      <c r="T23" s="228"/>
      <c r="U23" s="228"/>
      <c r="V23" s="228"/>
      <c r="W23" s="228"/>
      <c r="X23" s="228"/>
      <c r="Y23" s="209"/>
      <c r="Z23" s="209"/>
      <c r="AA23" s="209"/>
      <c r="AB23" s="209"/>
      <c r="AC23" s="209"/>
      <c r="AD23" s="209"/>
      <c r="AE23" s="209"/>
      <c r="AF23" s="209"/>
      <c r="AG23" s="209" t="s">
        <v>139</v>
      </c>
      <c r="AH23" s="209">
        <v>0</v>
      </c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1" x14ac:dyDescent="0.25">
      <c r="A24" s="226"/>
      <c r="B24" s="227"/>
      <c r="C24" s="256" t="s">
        <v>675</v>
      </c>
      <c r="D24" s="230"/>
      <c r="E24" s="231">
        <v>-5.319</v>
      </c>
      <c r="F24" s="228"/>
      <c r="G24" s="228"/>
      <c r="H24" s="228"/>
      <c r="I24" s="228"/>
      <c r="J24" s="228"/>
      <c r="K24" s="228"/>
      <c r="L24" s="228"/>
      <c r="M24" s="228"/>
      <c r="N24" s="228"/>
      <c r="O24" s="228"/>
      <c r="P24" s="228"/>
      <c r="Q24" s="228"/>
      <c r="R24" s="228"/>
      <c r="S24" s="228"/>
      <c r="T24" s="228"/>
      <c r="U24" s="228"/>
      <c r="V24" s="228"/>
      <c r="W24" s="228"/>
      <c r="X24" s="228"/>
      <c r="Y24" s="209"/>
      <c r="Z24" s="209"/>
      <c r="AA24" s="209"/>
      <c r="AB24" s="209"/>
      <c r="AC24" s="209"/>
      <c r="AD24" s="209"/>
      <c r="AE24" s="209"/>
      <c r="AF24" s="209"/>
      <c r="AG24" s="209" t="s">
        <v>139</v>
      </c>
      <c r="AH24" s="209">
        <v>0</v>
      </c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1" x14ac:dyDescent="0.25">
      <c r="A25" s="247">
        <v>5</v>
      </c>
      <c r="B25" s="248" t="s">
        <v>159</v>
      </c>
      <c r="C25" s="257" t="s">
        <v>160</v>
      </c>
      <c r="D25" s="249" t="s">
        <v>161</v>
      </c>
      <c r="E25" s="250">
        <v>1</v>
      </c>
      <c r="F25" s="251"/>
      <c r="G25" s="252">
        <f>ROUND(E25*F25,2)</f>
        <v>0</v>
      </c>
      <c r="H25" s="229">
        <v>282</v>
      </c>
      <c r="I25" s="228">
        <f>ROUND(E25*H25,2)</f>
        <v>282</v>
      </c>
      <c r="J25" s="229">
        <v>718</v>
      </c>
      <c r="K25" s="228">
        <f>ROUND(E25*J25,2)</f>
        <v>718</v>
      </c>
      <c r="L25" s="228">
        <v>15</v>
      </c>
      <c r="M25" s="228">
        <f>G25*(1+L25/100)</f>
        <v>0</v>
      </c>
      <c r="N25" s="228">
        <v>4.0000000000000003E-5</v>
      </c>
      <c r="O25" s="228">
        <f>ROUND(E25*N25,2)</f>
        <v>0</v>
      </c>
      <c r="P25" s="228">
        <v>0</v>
      </c>
      <c r="Q25" s="228">
        <f>ROUND(E25*P25,2)</f>
        <v>0</v>
      </c>
      <c r="R25" s="228"/>
      <c r="S25" s="228" t="s">
        <v>134</v>
      </c>
      <c r="T25" s="228" t="s">
        <v>135</v>
      </c>
      <c r="U25" s="228">
        <v>7.8E-2</v>
      </c>
      <c r="V25" s="228">
        <f>ROUND(E25*U25,2)</f>
        <v>0.08</v>
      </c>
      <c r="W25" s="228"/>
      <c r="X25" s="228" t="s">
        <v>136</v>
      </c>
      <c r="Y25" s="209"/>
      <c r="Z25" s="209"/>
      <c r="AA25" s="209"/>
      <c r="AB25" s="209"/>
      <c r="AC25" s="209"/>
      <c r="AD25" s="209"/>
      <c r="AE25" s="209"/>
      <c r="AF25" s="209"/>
      <c r="AG25" s="209" t="s">
        <v>137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ht="20.399999999999999" outlineLevel="1" x14ac:dyDescent="0.25">
      <c r="A26" s="241">
        <v>6</v>
      </c>
      <c r="B26" s="242" t="s">
        <v>162</v>
      </c>
      <c r="C26" s="255" t="s">
        <v>163</v>
      </c>
      <c r="D26" s="243" t="s">
        <v>133</v>
      </c>
      <c r="E26" s="244">
        <v>17.68</v>
      </c>
      <c r="F26" s="245"/>
      <c r="G26" s="246">
        <f>ROUND(E26*F26,2)</f>
        <v>0</v>
      </c>
      <c r="H26" s="229">
        <v>71.72</v>
      </c>
      <c r="I26" s="228">
        <f>ROUND(E26*H26,2)</f>
        <v>1268.01</v>
      </c>
      <c r="J26" s="229">
        <v>218.18</v>
      </c>
      <c r="K26" s="228">
        <f>ROUND(E26*J26,2)</f>
        <v>3857.42</v>
      </c>
      <c r="L26" s="228">
        <v>15</v>
      </c>
      <c r="M26" s="228">
        <f>G26*(1+L26/100)</f>
        <v>0</v>
      </c>
      <c r="N26" s="228">
        <v>1.184E-2</v>
      </c>
      <c r="O26" s="228">
        <f>ROUND(E26*N26,2)</f>
        <v>0.21</v>
      </c>
      <c r="P26" s="228">
        <v>0</v>
      </c>
      <c r="Q26" s="228">
        <f>ROUND(E26*P26,2)</f>
        <v>0</v>
      </c>
      <c r="R26" s="228"/>
      <c r="S26" s="228" t="s">
        <v>134</v>
      </c>
      <c r="T26" s="228" t="s">
        <v>135</v>
      </c>
      <c r="U26" s="228">
        <v>0.38947999999999999</v>
      </c>
      <c r="V26" s="228">
        <f>ROUND(E26*U26,2)</f>
        <v>6.89</v>
      </c>
      <c r="W26" s="228"/>
      <c r="X26" s="228" t="s">
        <v>136</v>
      </c>
      <c r="Y26" s="209"/>
      <c r="Z26" s="209"/>
      <c r="AA26" s="209"/>
      <c r="AB26" s="209"/>
      <c r="AC26" s="209"/>
      <c r="AD26" s="209"/>
      <c r="AE26" s="209"/>
      <c r="AF26" s="209"/>
      <c r="AG26" s="209" t="s">
        <v>137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26"/>
      <c r="B27" s="227"/>
      <c r="C27" s="256" t="s">
        <v>676</v>
      </c>
      <c r="D27" s="230"/>
      <c r="E27" s="231">
        <v>17.68</v>
      </c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09"/>
      <c r="Z27" s="209"/>
      <c r="AA27" s="209"/>
      <c r="AB27" s="209"/>
      <c r="AC27" s="209"/>
      <c r="AD27" s="209"/>
      <c r="AE27" s="209"/>
      <c r="AF27" s="209"/>
      <c r="AG27" s="209" t="s">
        <v>139</v>
      </c>
      <c r="AH27" s="209">
        <v>0</v>
      </c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ht="20.399999999999999" outlineLevel="1" x14ac:dyDescent="0.25">
      <c r="A28" s="247">
        <v>7</v>
      </c>
      <c r="B28" s="248" t="s">
        <v>677</v>
      </c>
      <c r="C28" s="257" t="s">
        <v>678</v>
      </c>
      <c r="D28" s="249" t="s">
        <v>212</v>
      </c>
      <c r="E28" s="250">
        <v>18.416</v>
      </c>
      <c r="F28" s="251"/>
      <c r="G28" s="252">
        <f>ROUND(E28*F28,2)</f>
        <v>0</v>
      </c>
      <c r="H28" s="229">
        <v>10.52</v>
      </c>
      <c r="I28" s="228">
        <f>ROUND(E28*H28,2)</f>
        <v>193.74</v>
      </c>
      <c r="J28" s="229">
        <v>80.28</v>
      </c>
      <c r="K28" s="228">
        <f>ROUND(E28*J28,2)</f>
        <v>1478.44</v>
      </c>
      <c r="L28" s="228">
        <v>15</v>
      </c>
      <c r="M28" s="228">
        <f>G28*(1+L28/100)</f>
        <v>0</v>
      </c>
      <c r="N28" s="228">
        <v>2.3800000000000002E-3</v>
      </c>
      <c r="O28" s="228">
        <f>ROUND(E28*N28,2)</f>
        <v>0.04</v>
      </c>
      <c r="P28" s="228">
        <v>0</v>
      </c>
      <c r="Q28" s="228">
        <f>ROUND(E28*P28,2)</f>
        <v>0</v>
      </c>
      <c r="R28" s="228"/>
      <c r="S28" s="228" t="s">
        <v>134</v>
      </c>
      <c r="T28" s="228" t="s">
        <v>134</v>
      </c>
      <c r="U28" s="228">
        <v>0.18232999999999999</v>
      </c>
      <c r="V28" s="228">
        <f>ROUND(E28*U28,2)</f>
        <v>3.36</v>
      </c>
      <c r="W28" s="228"/>
      <c r="X28" s="228" t="s">
        <v>136</v>
      </c>
      <c r="Y28" s="209"/>
      <c r="Z28" s="209"/>
      <c r="AA28" s="209"/>
      <c r="AB28" s="209"/>
      <c r="AC28" s="209"/>
      <c r="AD28" s="209"/>
      <c r="AE28" s="209"/>
      <c r="AF28" s="209"/>
      <c r="AG28" s="209" t="s">
        <v>137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1" x14ac:dyDescent="0.25">
      <c r="A29" s="241">
        <v>8</v>
      </c>
      <c r="B29" s="242" t="s">
        <v>171</v>
      </c>
      <c r="C29" s="255" t="s">
        <v>172</v>
      </c>
      <c r="D29" s="243" t="s">
        <v>133</v>
      </c>
      <c r="E29" s="244">
        <v>1.9359999999999999</v>
      </c>
      <c r="F29" s="245"/>
      <c r="G29" s="246">
        <f>ROUND(E29*F29,2)</f>
        <v>0</v>
      </c>
      <c r="H29" s="229">
        <v>106.76</v>
      </c>
      <c r="I29" s="228">
        <f>ROUND(E29*H29,2)</f>
        <v>206.69</v>
      </c>
      <c r="J29" s="229">
        <v>693.64</v>
      </c>
      <c r="K29" s="228">
        <f>ROUND(E29*J29,2)</f>
        <v>1342.89</v>
      </c>
      <c r="L29" s="228">
        <v>15</v>
      </c>
      <c r="M29" s="228">
        <f>G29*(1+L29/100)</f>
        <v>0</v>
      </c>
      <c r="N29" s="228">
        <v>5.3690000000000002E-2</v>
      </c>
      <c r="O29" s="228">
        <f>ROUND(E29*N29,2)</f>
        <v>0.1</v>
      </c>
      <c r="P29" s="228">
        <v>0</v>
      </c>
      <c r="Q29" s="228">
        <f>ROUND(E29*P29,2)</f>
        <v>0</v>
      </c>
      <c r="R29" s="228"/>
      <c r="S29" s="228" t="s">
        <v>134</v>
      </c>
      <c r="T29" s="228" t="s">
        <v>135</v>
      </c>
      <c r="U29" s="228">
        <v>1.17717</v>
      </c>
      <c r="V29" s="228">
        <f>ROUND(E29*U29,2)</f>
        <v>2.2799999999999998</v>
      </c>
      <c r="W29" s="228"/>
      <c r="X29" s="228" t="s">
        <v>136</v>
      </c>
      <c r="Y29" s="209"/>
      <c r="Z29" s="209"/>
      <c r="AA29" s="209"/>
      <c r="AB29" s="209"/>
      <c r="AC29" s="209"/>
      <c r="AD29" s="209"/>
      <c r="AE29" s="209"/>
      <c r="AF29" s="209"/>
      <c r="AG29" s="209" t="s">
        <v>137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1" x14ac:dyDescent="0.25">
      <c r="A30" s="226"/>
      <c r="B30" s="227"/>
      <c r="C30" s="256" t="s">
        <v>679</v>
      </c>
      <c r="D30" s="230"/>
      <c r="E30" s="231">
        <v>1.9359999999999999</v>
      </c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28"/>
      <c r="Y30" s="209"/>
      <c r="Z30" s="209"/>
      <c r="AA30" s="209"/>
      <c r="AB30" s="209"/>
      <c r="AC30" s="209"/>
      <c r="AD30" s="209"/>
      <c r="AE30" s="209"/>
      <c r="AF30" s="209"/>
      <c r="AG30" s="209" t="s">
        <v>139</v>
      </c>
      <c r="AH30" s="209">
        <v>0</v>
      </c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1" x14ac:dyDescent="0.25">
      <c r="A31" s="241">
        <v>9</v>
      </c>
      <c r="B31" s="242" t="s">
        <v>178</v>
      </c>
      <c r="C31" s="255" t="s">
        <v>179</v>
      </c>
      <c r="D31" s="243" t="s">
        <v>133</v>
      </c>
      <c r="E31" s="244">
        <v>65.908199999999994</v>
      </c>
      <c r="F31" s="245"/>
      <c r="G31" s="246">
        <f>ROUND(E31*F31,2)</f>
        <v>0</v>
      </c>
      <c r="H31" s="229">
        <v>40.32</v>
      </c>
      <c r="I31" s="228">
        <f>ROUND(E31*H31,2)</f>
        <v>2657.42</v>
      </c>
      <c r="J31" s="229">
        <v>42.88</v>
      </c>
      <c r="K31" s="228">
        <f>ROUND(E31*J31,2)</f>
        <v>2826.14</v>
      </c>
      <c r="L31" s="228">
        <v>15</v>
      </c>
      <c r="M31" s="228">
        <f>G31*(1+L31/100)</f>
        <v>0</v>
      </c>
      <c r="N31" s="228">
        <v>2.5999999999999998E-4</v>
      </c>
      <c r="O31" s="228">
        <f>ROUND(E31*N31,2)</f>
        <v>0.02</v>
      </c>
      <c r="P31" s="228">
        <v>0</v>
      </c>
      <c r="Q31" s="228">
        <f>ROUND(E31*P31,2)</f>
        <v>0</v>
      </c>
      <c r="R31" s="228"/>
      <c r="S31" s="228" t="s">
        <v>134</v>
      </c>
      <c r="T31" s="228" t="s">
        <v>135</v>
      </c>
      <c r="U31" s="228">
        <v>0.09</v>
      </c>
      <c r="V31" s="228">
        <f>ROUND(E31*U31,2)</f>
        <v>5.93</v>
      </c>
      <c r="W31" s="228"/>
      <c r="X31" s="228" t="s">
        <v>136</v>
      </c>
      <c r="Y31" s="209"/>
      <c r="Z31" s="209"/>
      <c r="AA31" s="209"/>
      <c r="AB31" s="209"/>
      <c r="AC31" s="209"/>
      <c r="AD31" s="209"/>
      <c r="AE31" s="209"/>
      <c r="AF31" s="209"/>
      <c r="AG31" s="209" t="s">
        <v>137</v>
      </c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1" x14ac:dyDescent="0.25">
      <c r="A32" s="226"/>
      <c r="B32" s="227"/>
      <c r="C32" s="256" t="s">
        <v>674</v>
      </c>
      <c r="D32" s="230"/>
      <c r="E32" s="231">
        <v>71.227199999999996</v>
      </c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09"/>
      <c r="Z32" s="209"/>
      <c r="AA32" s="209"/>
      <c r="AB32" s="209"/>
      <c r="AC32" s="209"/>
      <c r="AD32" s="209"/>
      <c r="AE32" s="209"/>
      <c r="AF32" s="209"/>
      <c r="AG32" s="209" t="s">
        <v>139</v>
      </c>
      <c r="AH32" s="209">
        <v>0</v>
      </c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1" x14ac:dyDescent="0.25">
      <c r="A33" s="226"/>
      <c r="B33" s="227"/>
      <c r="C33" s="256" t="s">
        <v>675</v>
      </c>
      <c r="D33" s="230"/>
      <c r="E33" s="231">
        <v>-5.319</v>
      </c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8"/>
      <c r="Q33" s="228"/>
      <c r="R33" s="228"/>
      <c r="S33" s="228"/>
      <c r="T33" s="228"/>
      <c r="U33" s="228"/>
      <c r="V33" s="228"/>
      <c r="W33" s="228"/>
      <c r="X33" s="228"/>
      <c r="Y33" s="209"/>
      <c r="Z33" s="209"/>
      <c r="AA33" s="209"/>
      <c r="AB33" s="209"/>
      <c r="AC33" s="209"/>
      <c r="AD33" s="209"/>
      <c r="AE33" s="209"/>
      <c r="AF33" s="209"/>
      <c r="AG33" s="209" t="s">
        <v>139</v>
      </c>
      <c r="AH33" s="209">
        <v>0</v>
      </c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x14ac:dyDescent="0.25">
      <c r="A34" s="235" t="s">
        <v>129</v>
      </c>
      <c r="B34" s="236" t="s">
        <v>53</v>
      </c>
      <c r="C34" s="254" t="s">
        <v>54</v>
      </c>
      <c r="D34" s="237"/>
      <c r="E34" s="238"/>
      <c r="F34" s="239"/>
      <c r="G34" s="240">
        <f>SUMIF(AG35:AG42,"&lt;&gt;NOR",G35:G42)</f>
        <v>0</v>
      </c>
      <c r="H34" s="234"/>
      <c r="I34" s="234">
        <f>SUM(I35:I42)</f>
        <v>0</v>
      </c>
      <c r="J34" s="234"/>
      <c r="K34" s="234">
        <f>SUM(K35:K42)</f>
        <v>3983.51</v>
      </c>
      <c r="L34" s="234"/>
      <c r="M34" s="234">
        <f>SUM(M35:M42)</f>
        <v>0</v>
      </c>
      <c r="N34" s="234"/>
      <c r="O34" s="234">
        <f>SUM(O35:O42)</f>
        <v>0.01</v>
      </c>
      <c r="P34" s="234"/>
      <c r="Q34" s="234">
        <f>SUM(Q35:Q42)</f>
        <v>0</v>
      </c>
      <c r="R34" s="234"/>
      <c r="S34" s="234"/>
      <c r="T34" s="234"/>
      <c r="U34" s="234"/>
      <c r="V34" s="234">
        <f>SUM(V35:V42)</f>
        <v>3.49</v>
      </c>
      <c r="W34" s="234"/>
      <c r="X34" s="234"/>
      <c r="AG34" t="s">
        <v>130</v>
      </c>
    </row>
    <row r="35" spans="1:60" outlineLevel="1" x14ac:dyDescent="0.25">
      <c r="A35" s="241">
        <v>10</v>
      </c>
      <c r="B35" s="242" t="s">
        <v>201</v>
      </c>
      <c r="C35" s="255" t="s">
        <v>202</v>
      </c>
      <c r="D35" s="243" t="s">
        <v>133</v>
      </c>
      <c r="E35" s="244">
        <v>17.68</v>
      </c>
      <c r="F35" s="245"/>
      <c r="G35" s="246">
        <f>ROUND(E35*F35,2)</f>
        <v>0</v>
      </c>
      <c r="H35" s="229">
        <v>0</v>
      </c>
      <c r="I35" s="228">
        <f>ROUND(E35*H35,2)</f>
        <v>0</v>
      </c>
      <c r="J35" s="229">
        <v>8.1999999999999993</v>
      </c>
      <c r="K35" s="228">
        <f>ROUND(E35*J35,2)</f>
        <v>144.97999999999999</v>
      </c>
      <c r="L35" s="228">
        <v>15</v>
      </c>
      <c r="M35" s="228">
        <f>G35*(1+L35/100)</f>
        <v>0</v>
      </c>
      <c r="N35" s="228">
        <v>0</v>
      </c>
      <c r="O35" s="228">
        <f>ROUND(E35*N35,2)</f>
        <v>0</v>
      </c>
      <c r="P35" s="228">
        <v>0</v>
      </c>
      <c r="Q35" s="228">
        <f>ROUND(E35*P35,2)</f>
        <v>0</v>
      </c>
      <c r="R35" s="228"/>
      <c r="S35" s="228" t="s">
        <v>134</v>
      </c>
      <c r="T35" s="228" t="s">
        <v>135</v>
      </c>
      <c r="U35" s="228">
        <v>1.6E-2</v>
      </c>
      <c r="V35" s="228">
        <f>ROUND(E35*U35,2)</f>
        <v>0.28000000000000003</v>
      </c>
      <c r="W35" s="228"/>
      <c r="X35" s="228" t="s">
        <v>136</v>
      </c>
      <c r="Y35" s="209"/>
      <c r="Z35" s="209"/>
      <c r="AA35" s="209"/>
      <c r="AB35" s="209"/>
      <c r="AC35" s="209"/>
      <c r="AD35" s="209"/>
      <c r="AE35" s="209"/>
      <c r="AF35" s="209"/>
      <c r="AG35" s="209" t="s">
        <v>137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1" x14ac:dyDescent="0.25">
      <c r="A36" s="226"/>
      <c r="B36" s="227"/>
      <c r="C36" s="256" t="s">
        <v>676</v>
      </c>
      <c r="D36" s="230"/>
      <c r="E36" s="231">
        <v>17.68</v>
      </c>
      <c r="F36" s="228"/>
      <c r="G36" s="228"/>
      <c r="H36" s="228"/>
      <c r="I36" s="228"/>
      <c r="J36" s="228"/>
      <c r="K36" s="228"/>
      <c r="L36" s="228"/>
      <c r="M36" s="228"/>
      <c r="N36" s="228"/>
      <c r="O36" s="228"/>
      <c r="P36" s="228"/>
      <c r="Q36" s="228"/>
      <c r="R36" s="228"/>
      <c r="S36" s="228"/>
      <c r="T36" s="228"/>
      <c r="U36" s="228"/>
      <c r="V36" s="228"/>
      <c r="W36" s="228"/>
      <c r="X36" s="228"/>
      <c r="Y36" s="209"/>
      <c r="Z36" s="209"/>
      <c r="AA36" s="209"/>
      <c r="AB36" s="209"/>
      <c r="AC36" s="209"/>
      <c r="AD36" s="209"/>
      <c r="AE36" s="209"/>
      <c r="AF36" s="209"/>
      <c r="AG36" s="209" t="s">
        <v>139</v>
      </c>
      <c r="AH36" s="209">
        <v>0</v>
      </c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1" x14ac:dyDescent="0.25">
      <c r="A37" s="241">
        <v>11</v>
      </c>
      <c r="B37" s="242" t="s">
        <v>203</v>
      </c>
      <c r="C37" s="255" t="s">
        <v>179</v>
      </c>
      <c r="D37" s="243" t="s">
        <v>133</v>
      </c>
      <c r="E37" s="244">
        <v>40.11</v>
      </c>
      <c r="F37" s="245"/>
      <c r="G37" s="246">
        <f>ROUND(E37*F37,2)</f>
        <v>0</v>
      </c>
      <c r="H37" s="229">
        <v>0</v>
      </c>
      <c r="I37" s="228">
        <f>ROUND(E37*H37,2)</f>
        <v>0</v>
      </c>
      <c r="J37" s="229">
        <v>95.7</v>
      </c>
      <c r="K37" s="228">
        <f>ROUND(E37*J37,2)</f>
        <v>3838.53</v>
      </c>
      <c r="L37" s="228">
        <v>15</v>
      </c>
      <c r="M37" s="228">
        <f>G37*(1+L37/100)</f>
        <v>0</v>
      </c>
      <c r="N37" s="228">
        <v>2.5999999999999998E-4</v>
      </c>
      <c r="O37" s="228">
        <f>ROUND(E37*N37,2)</f>
        <v>0.01</v>
      </c>
      <c r="P37" s="228">
        <v>0</v>
      </c>
      <c r="Q37" s="228">
        <f>ROUND(E37*P37,2)</f>
        <v>0</v>
      </c>
      <c r="R37" s="228"/>
      <c r="S37" s="228" t="s">
        <v>204</v>
      </c>
      <c r="T37" s="228" t="s">
        <v>135</v>
      </c>
      <c r="U37" s="228">
        <v>0.08</v>
      </c>
      <c r="V37" s="228">
        <f>ROUND(E37*U37,2)</f>
        <v>3.21</v>
      </c>
      <c r="W37" s="228"/>
      <c r="X37" s="228" t="s">
        <v>136</v>
      </c>
      <c r="Y37" s="209"/>
      <c r="Z37" s="209"/>
      <c r="AA37" s="209"/>
      <c r="AB37" s="209"/>
      <c r="AC37" s="209"/>
      <c r="AD37" s="209"/>
      <c r="AE37" s="209"/>
      <c r="AF37" s="209"/>
      <c r="AG37" s="209" t="s">
        <v>137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1" x14ac:dyDescent="0.25">
      <c r="A38" s="226"/>
      <c r="B38" s="227"/>
      <c r="C38" s="256" t="s">
        <v>624</v>
      </c>
      <c r="D38" s="230"/>
      <c r="E38" s="231">
        <v>4.33</v>
      </c>
      <c r="F38" s="228"/>
      <c r="G38" s="228"/>
      <c r="H38" s="228"/>
      <c r="I38" s="228"/>
      <c r="J38" s="228"/>
      <c r="K38" s="228"/>
      <c r="L38" s="228"/>
      <c r="M38" s="228"/>
      <c r="N38" s="228"/>
      <c r="O38" s="228"/>
      <c r="P38" s="228"/>
      <c r="Q38" s="228"/>
      <c r="R38" s="228"/>
      <c r="S38" s="228"/>
      <c r="T38" s="228"/>
      <c r="U38" s="228"/>
      <c r="V38" s="228"/>
      <c r="W38" s="228"/>
      <c r="X38" s="228"/>
      <c r="Y38" s="209"/>
      <c r="Z38" s="209"/>
      <c r="AA38" s="209"/>
      <c r="AB38" s="209"/>
      <c r="AC38" s="209"/>
      <c r="AD38" s="209"/>
      <c r="AE38" s="209"/>
      <c r="AF38" s="209"/>
      <c r="AG38" s="209" t="s">
        <v>139</v>
      </c>
      <c r="AH38" s="209">
        <v>0</v>
      </c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1" x14ac:dyDescent="0.25">
      <c r="A39" s="226"/>
      <c r="B39" s="227"/>
      <c r="C39" s="256" t="s">
        <v>625</v>
      </c>
      <c r="D39" s="230"/>
      <c r="E39" s="231">
        <v>21.15</v>
      </c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28"/>
      <c r="X39" s="228"/>
      <c r="Y39" s="209"/>
      <c r="Z39" s="209"/>
      <c r="AA39" s="209"/>
      <c r="AB39" s="209"/>
      <c r="AC39" s="209"/>
      <c r="AD39" s="209"/>
      <c r="AE39" s="209"/>
      <c r="AF39" s="209"/>
      <c r="AG39" s="209" t="s">
        <v>139</v>
      </c>
      <c r="AH39" s="209">
        <v>0</v>
      </c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1" x14ac:dyDescent="0.25">
      <c r="A40" s="226"/>
      <c r="B40" s="227"/>
      <c r="C40" s="256" t="s">
        <v>627</v>
      </c>
      <c r="D40" s="230"/>
      <c r="E40" s="231">
        <v>11.58</v>
      </c>
      <c r="F40" s="228"/>
      <c r="G40" s="228"/>
      <c r="H40" s="228"/>
      <c r="I40" s="228"/>
      <c r="J40" s="228"/>
      <c r="K40" s="228"/>
      <c r="L40" s="228"/>
      <c r="M40" s="228"/>
      <c r="N40" s="228"/>
      <c r="O40" s="228"/>
      <c r="P40" s="228"/>
      <c r="Q40" s="228"/>
      <c r="R40" s="228"/>
      <c r="S40" s="228"/>
      <c r="T40" s="228"/>
      <c r="U40" s="228"/>
      <c r="V40" s="228"/>
      <c r="W40" s="228"/>
      <c r="X40" s="228"/>
      <c r="Y40" s="209"/>
      <c r="Z40" s="209"/>
      <c r="AA40" s="209"/>
      <c r="AB40" s="209"/>
      <c r="AC40" s="209"/>
      <c r="AD40" s="209"/>
      <c r="AE40" s="209"/>
      <c r="AF40" s="209"/>
      <c r="AG40" s="209" t="s">
        <v>139</v>
      </c>
      <c r="AH40" s="209">
        <v>0</v>
      </c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1" x14ac:dyDescent="0.25">
      <c r="A41" s="226"/>
      <c r="B41" s="227"/>
      <c r="C41" s="256" t="s">
        <v>628</v>
      </c>
      <c r="D41" s="230"/>
      <c r="E41" s="231">
        <v>1.99</v>
      </c>
      <c r="F41" s="228"/>
      <c r="G41" s="228"/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  <c r="S41" s="228"/>
      <c r="T41" s="228"/>
      <c r="U41" s="228"/>
      <c r="V41" s="228"/>
      <c r="W41" s="228"/>
      <c r="X41" s="228"/>
      <c r="Y41" s="209"/>
      <c r="Z41" s="209"/>
      <c r="AA41" s="209"/>
      <c r="AB41" s="209"/>
      <c r="AC41" s="209"/>
      <c r="AD41" s="209"/>
      <c r="AE41" s="209"/>
      <c r="AF41" s="209"/>
      <c r="AG41" s="209" t="s">
        <v>139</v>
      </c>
      <c r="AH41" s="209">
        <v>0</v>
      </c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1" x14ac:dyDescent="0.25">
      <c r="A42" s="226"/>
      <c r="B42" s="227"/>
      <c r="C42" s="256" t="s">
        <v>629</v>
      </c>
      <c r="D42" s="230"/>
      <c r="E42" s="231">
        <v>1.06</v>
      </c>
      <c r="F42" s="228"/>
      <c r="G42" s="228"/>
      <c r="H42" s="228"/>
      <c r="I42" s="228"/>
      <c r="J42" s="228"/>
      <c r="K42" s="228"/>
      <c r="L42" s="228"/>
      <c r="M42" s="228"/>
      <c r="N42" s="228"/>
      <c r="O42" s="228"/>
      <c r="P42" s="228"/>
      <c r="Q42" s="228"/>
      <c r="R42" s="228"/>
      <c r="S42" s="228"/>
      <c r="T42" s="228"/>
      <c r="U42" s="228"/>
      <c r="V42" s="228"/>
      <c r="W42" s="228"/>
      <c r="X42" s="228"/>
      <c r="Y42" s="209"/>
      <c r="Z42" s="209"/>
      <c r="AA42" s="209"/>
      <c r="AB42" s="209"/>
      <c r="AC42" s="209"/>
      <c r="AD42" s="209"/>
      <c r="AE42" s="209"/>
      <c r="AF42" s="209"/>
      <c r="AG42" s="209" t="s">
        <v>139</v>
      </c>
      <c r="AH42" s="209">
        <v>0</v>
      </c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x14ac:dyDescent="0.25">
      <c r="A43" s="235" t="s">
        <v>129</v>
      </c>
      <c r="B43" s="236" t="s">
        <v>55</v>
      </c>
      <c r="C43" s="254" t="s">
        <v>56</v>
      </c>
      <c r="D43" s="237"/>
      <c r="E43" s="238"/>
      <c r="F43" s="239"/>
      <c r="G43" s="240">
        <f>SUMIF(AG44:AG44,"&lt;&gt;NOR",G44:G44)</f>
        <v>0</v>
      </c>
      <c r="H43" s="234"/>
      <c r="I43" s="234">
        <f>SUM(I44:I44)</f>
        <v>1167</v>
      </c>
      <c r="J43" s="234"/>
      <c r="K43" s="234">
        <f>SUM(K44:K44)</f>
        <v>1033</v>
      </c>
      <c r="L43" s="234"/>
      <c r="M43" s="234">
        <f>SUM(M44:M44)</f>
        <v>0</v>
      </c>
      <c r="N43" s="234"/>
      <c r="O43" s="234">
        <f>SUM(O44:O44)</f>
        <v>0.03</v>
      </c>
      <c r="P43" s="234"/>
      <c r="Q43" s="234">
        <f>SUM(Q44:Q44)</f>
        <v>0</v>
      </c>
      <c r="R43" s="234"/>
      <c r="S43" s="234"/>
      <c r="T43" s="234"/>
      <c r="U43" s="234"/>
      <c r="V43" s="234">
        <f>SUM(V44:V44)</f>
        <v>1.86</v>
      </c>
      <c r="W43" s="234"/>
      <c r="X43" s="234"/>
      <c r="AG43" t="s">
        <v>130</v>
      </c>
    </row>
    <row r="44" spans="1:60" ht="30.6" outlineLevel="1" x14ac:dyDescent="0.25">
      <c r="A44" s="247">
        <v>12</v>
      </c>
      <c r="B44" s="248" t="s">
        <v>205</v>
      </c>
      <c r="C44" s="257" t="s">
        <v>208</v>
      </c>
      <c r="D44" s="249" t="s">
        <v>207</v>
      </c>
      <c r="E44" s="250">
        <v>1</v>
      </c>
      <c r="F44" s="251"/>
      <c r="G44" s="252">
        <f>ROUND(E44*F44,2)</f>
        <v>0</v>
      </c>
      <c r="H44" s="229">
        <v>1167</v>
      </c>
      <c r="I44" s="228">
        <f>ROUND(E44*H44,2)</f>
        <v>1167</v>
      </c>
      <c r="J44" s="229">
        <v>1033</v>
      </c>
      <c r="K44" s="228">
        <f>ROUND(E44*J44,2)</f>
        <v>1033</v>
      </c>
      <c r="L44" s="228">
        <v>15</v>
      </c>
      <c r="M44" s="228">
        <f>G44*(1+L44/100)</f>
        <v>0</v>
      </c>
      <c r="N44" s="228">
        <v>2.937E-2</v>
      </c>
      <c r="O44" s="228">
        <f>ROUND(E44*N44,2)</f>
        <v>0.03</v>
      </c>
      <c r="P44" s="228">
        <v>0</v>
      </c>
      <c r="Q44" s="228">
        <f>ROUND(E44*P44,2)</f>
        <v>0</v>
      </c>
      <c r="R44" s="228"/>
      <c r="S44" s="228" t="s">
        <v>134</v>
      </c>
      <c r="T44" s="228" t="s">
        <v>135</v>
      </c>
      <c r="U44" s="228">
        <v>1.86</v>
      </c>
      <c r="V44" s="228">
        <f>ROUND(E44*U44,2)</f>
        <v>1.86</v>
      </c>
      <c r="W44" s="228"/>
      <c r="X44" s="228" t="s">
        <v>136</v>
      </c>
      <c r="Y44" s="209"/>
      <c r="Z44" s="209"/>
      <c r="AA44" s="209"/>
      <c r="AB44" s="209"/>
      <c r="AC44" s="209"/>
      <c r="AD44" s="209"/>
      <c r="AE44" s="209"/>
      <c r="AF44" s="209"/>
      <c r="AG44" s="209" t="s">
        <v>137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x14ac:dyDescent="0.25">
      <c r="A45" s="235" t="s">
        <v>129</v>
      </c>
      <c r="B45" s="236" t="s">
        <v>57</v>
      </c>
      <c r="C45" s="254" t="s">
        <v>58</v>
      </c>
      <c r="D45" s="237"/>
      <c r="E45" s="238"/>
      <c r="F45" s="239"/>
      <c r="G45" s="240">
        <f>SUMIF(AG46:AG47,"&lt;&gt;NOR",G46:G47)</f>
        <v>0</v>
      </c>
      <c r="H45" s="234"/>
      <c r="I45" s="234">
        <f>SUM(I46:I47)</f>
        <v>686.69</v>
      </c>
      <c r="J45" s="234"/>
      <c r="K45" s="234">
        <f>SUM(K46:K47)</f>
        <v>1346.51</v>
      </c>
      <c r="L45" s="234"/>
      <c r="M45" s="234">
        <f>SUM(M46:M47)</f>
        <v>0</v>
      </c>
      <c r="N45" s="234"/>
      <c r="O45" s="234">
        <f>SUM(O46:O47)</f>
        <v>0.02</v>
      </c>
      <c r="P45" s="234"/>
      <c r="Q45" s="234">
        <f>SUM(Q46:Q47)</f>
        <v>0</v>
      </c>
      <c r="R45" s="234"/>
      <c r="S45" s="234"/>
      <c r="T45" s="234"/>
      <c r="U45" s="234"/>
      <c r="V45" s="234">
        <f>SUM(V46:V47)</f>
        <v>3.13</v>
      </c>
      <c r="W45" s="234"/>
      <c r="X45" s="234"/>
      <c r="AG45" t="s">
        <v>130</v>
      </c>
    </row>
    <row r="46" spans="1:60" outlineLevel="1" x14ac:dyDescent="0.25">
      <c r="A46" s="241">
        <v>13</v>
      </c>
      <c r="B46" s="242" t="s">
        <v>215</v>
      </c>
      <c r="C46" s="255" t="s">
        <v>216</v>
      </c>
      <c r="D46" s="243" t="s">
        <v>133</v>
      </c>
      <c r="E46" s="244">
        <v>17.68</v>
      </c>
      <c r="F46" s="245"/>
      <c r="G46" s="246">
        <f>ROUND(E46*F46,2)</f>
        <v>0</v>
      </c>
      <c r="H46" s="229">
        <v>38.840000000000003</v>
      </c>
      <c r="I46" s="228">
        <f>ROUND(E46*H46,2)</f>
        <v>686.69</v>
      </c>
      <c r="J46" s="229">
        <v>76.16</v>
      </c>
      <c r="K46" s="228">
        <f>ROUND(E46*J46,2)</f>
        <v>1346.51</v>
      </c>
      <c r="L46" s="228">
        <v>15</v>
      </c>
      <c r="M46" s="228">
        <f>G46*(1+L46/100)</f>
        <v>0</v>
      </c>
      <c r="N46" s="228">
        <v>1.2099999999999999E-3</v>
      </c>
      <c r="O46" s="228">
        <f>ROUND(E46*N46,2)</f>
        <v>0.02</v>
      </c>
      <c r="P46" s="228">
        <v>0</v>
      </c>
      <c r="Q46" s="228">
        <f>ROUND(E46*P46,2)</f>
        <v>0</v>
      </c>
      <c r="R46" s="228"/>
      <c r="S46" s="228" t="s">
        <v>134</v>
      </c>
      <c r="T46" s="228" t="s">
        <v>134</v>
      </c>
      <c r="U46" s="228">
        <v>0.17699999999999999</v>
      </c>
      <c r="V46" s="228">
        <f>ROUND(E46*U46,2)</f>
        <v>3.13</v>
      </c>
      <c r="W46" s="228"/>
      <c r="X46" s="228" t="s">
        <v>136</v>
      </c>
      <c r="Y46" s="209"/>
      <c r="Z46" s="209"/>
      <c r="AA46" s="209"/>
      <c r="AB46" s="209"/>
      <c r="AC46" s="209"/>
      <c r="AD46" s="209"/>
      <c r="AE46" s="209"/>
      <c r="AF46" s="209"/>
      <c r="AG46" s="209" t="s">
        <v>137</v>
      </c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1" x14ac:dyDescent="0.25">
      <c r="A47" s="226"/>
      <c r="B47" s="227"/>
      <c r="C47" s="256" t="s">
        <v>676</v>
      </c>
      <c r="D47" s="230"/>
      <c r="E47" s="231">
        <v>17.68</v>
      </c>
      <c r="F47" s="228"/>
      <c r="G47" s="228"/>
      <c r="H47" s="228"/>
      <c r="I47" s="228"/>
      <c r="J47" s="228"/>
      <c r="K47" s="228"/>
      <c r="L47" s="228"/>
      <c r="M47" s="228"/>
      <c r="N47" s="228"/>
      <c r="O47" s="228"/>
      <c r="P47" s="228"/>
      <c r="Q47" s="228"/>
      <c r="R47" s="228"/>
      <c r="S47" s="228"/>
      <c r="T47" s="228"/>
      <c r="U47" s="228"/>
      <c r="V47" s="228"/>
      <c r="W47" s="228"/>
      <c r="X47" s="228"/>
      <c r="Y47" s="209"/>
      <c r="Z47" s="209"/>
      <c r="AA47" s="209"/>
      <c r="AB47" s="209"/>
      <c r="AC47" s="209"/>
      <c r="AD47" s="209"/>
      <c r="AE47" s="209"/>
      <c r="AF47" s="209"/>
      <c r="AG47" s="209" t="s">
        <v>139</v>
      </c>
      <c r="AH47" s="209">
        <v>0</v>
      </c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ht="26.4" x14ac:dyDescent="0.25">
      <c r="A48" s="235" t="s">
        <v>129</v>
      </c>
      <c r="B48" s="236" t="s">
        <v>59</v>
      </c>
      <c r="C48" s="254" t="s">
        <v>60</v>
      </c>
      <c r="D48" s="237"/>
      <c r="E48" s="238"/>
      <c r="F48" s="239"/>
      <c r="G48" s="240">
        <f>SUMIF(AG49:AG53,"&lt;&gt;NOR",G49:G53)</f>
        <v>0</v>
      </c>
      <c r="H48" s="234"/>
      <c r="I48" s="234">
        <f>SUM(I49:I53)</f>
        <v>41.3</v>
      </c>
      <c r="J48" s="234"/>
      <c r="K48" s="234">
        <f>SUM(K49:K53)</f>
        <v>3423.07</v>
      </c>
      <c r="L48" s="234"/>
      <c r="M48" s="234">
        <f>SUM(M49:M53)</f>
        <v>0</v>
      </c>
      <c r="N48" s="234"/>
      <c r="O48" s="234">
        <f>SUM(O49:O53)</f>
        <v>0</v>
      </c>
      <c r="P48" s="234"/>
      <c r="Q48" s="234">
        <f>SUM(Q49:Q53)</f>
        <v>0</v>
      </c>
      <c r="R48" s="234"/>
      <c r="S48" s="234"/>
      <c r="T48" s="234"/>
      <c r="U48" s="234"/>
      <c r="V48" s="234">
        <f>SUM(V49:V53)</f>
        <v>5.98</v>
      </c>
      <c r="W48" s="234"/>
      <c r="X48" s="234"/>
      <c r="AG48" t="s">
        <v>130</v>
      </c>
    </row>
    <row r="49" spans="1:60" outlineLevel="1" x14ac:dyDescent="0.25">
      <c r="A49" s="241">
        <v>14</v>
      </c>
      <c r="B49" s="242" t="s">
        <v>217</v>
      </c>
      <c r="C49" s="255" t="s">
        <v>218</v>
      </c>
      <c r="D49" s="243" t="s">
        <v>133</v>
      </c>
      <c r="E49" s="244">
        <v>17.68</v>
      </c>
      <c r="F49" s="245"/>
      <c r="G49" s="246">
        <f>ROUND(E49*F49,2)</f>
        <v>0</v>
      </c>
      <c r="H49" s="229">
        <v>1.55</v>
      </c>
      <c r="I49" s="228">
        <f>ROUND(E49*H49,2)</f>
        <v>27.4</v>
      </c>
      <c r="J49" s="229">
        <v>141.15</v>
      </c>
      <c r="K49" s="228">
        <f>ROUND(E49*J49,2)</f>
        <v>2495.5300000000002</v>
      </c>
      <c r="L49" s="228">
        <v>15</v>
      </c>
      <c r="M49" s="228">
        <f>G49*(1+L49/100)</f>
        <v>0</v>
      </c>
      <c r="N49" s="228">
        <v>4.0000000000000003E-5</v>
      </c>
      <c r="O49" s="228">
        <f>ROUND(E49*N49,2)</f>
        <v>0</v>
      </c>
      <c r="P49" s="228">
        <v>0</v>
      </c>
      <c r="Q49" s="228">
        <f>ROUND(E49*P49,2)</f>
        <v>0</v>
      </c>
      <c r="R49" s="228"/>
      <c r="S49" s="228" t="s">
        <v>134</v>
      </c>
      <c r="T49" s="228" t="s">
        <v>135</v>
      </c>
      <c r="U49" s="228">
        <v>0.308</v>
      </c>
      <c r="V49" s="228">
        <f>ROUND(E49*U49,2)</f>
        <v>5.45</v>
      </c>
      <c r="W49" s="228"/>
      <c r="X49" s="228" t="s">
        <v>136</v>
      </c>
      <c r="Y49" s="209"/>
      <c r="Z49" s="209"/>
      <c r="AA49" s="209"/>
      <c r="AB49" s="209"/>
      <c r="AC49" s="209"/>
      <c r="AD49" s="209"/>
      <c r="AE49" s="209"/>
      <c r="AF49" s="209"/>
      <c r="AG49" s="209" t="s">
        <v>137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1" x14ac:dyDescent="0.25">
      <c r="A50" s="226"/>
      <c r="B50" s="227"/>
      <c r="C50" s="256" t="s">
        <v>676</v>
      </c>
      <c r="D50" s="230"/>
      <c r="E50" s="231">
        <v>17.68</v>
      </c>
      <c r="F50" s="228"/>
      <c r="G50" s="228"/>
      <c r="H50" s="228"/>
      <c r="I50" s="228"/>
      <c r="J50" s="228"/>
      <c r="K50" s="228"/>
      <c r="L50" s="228"/>
      <c r="M50" s="228"/>
      <c r="N50" s="228"/>
      <c r="O50" s="228"/>
      <c r="P50" s="228"/>
      <c r="Q50" s="228"/>
      <c r="R50" s="228"/>
      <c r="S50" s="228"/>
      <c r="T50" s="228"/>
      <c r="U50" s="228"/>
      <c r="V50" s="228"/>
      <c r="W50" s="228"/>
      <c r="X50" s="228"/>
      <c r="Y50" s="209"/>
      <c r="Z50" s="209"/>
      <c r="AA50" s="209"/>
      <c r="AB50" s="209"/>
      <c r="AC50" s="209"/>
      <c r="AD50" s="209"/>
      <c r="AE50" s="209"/>
      <c r="AF50" s="209"/>
      <c r="AG50" s="209" t="s">
        <v>139</v>
      </c>
      <c r="AH50" s="209">
        <v>0</v>
      </c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ht="30.6" outlineLevel="1" x14ac:dyDescent="0.25">
      <c r="A51" s="247">
        <v>15</v>
      </c>
      <c r="B51" s="248" t="s">
        <v>219</v>
      </c>
      <c r="C51" s="257" t="s">
        <v>220</v>
      </c>
      <c r="D51" s="249" t="s">
        <v>221</v>
      </c>
      <c r="E51" s="250">
        <v>2</v>
      </c>
      <c r="F51" s="251"/>
      <c r="G51" s="252">
        <f>ROUND(E51*F51,2)</f>
        <v>0</v>
      </c>
      <c r="H51" s="229">
        <v>6.95</v>
      </c>
      <c r="I51" s="228">
        <f>ROUND(E51*H51,2)</f>
        <v>13.9</v>
      </c>
      <c r="J51" s="229">
        <v>393.05</v>
      </c>
      <c r="K51" s="228">
        <f>ROUND(E51*J51,2)</f>
        <v>786.1</v>
      </c>
      <c r="L51" s="228">
        <v>15</v>
      </c>
      <c r="M51" s="228">
        <f>G51*(1+L51/100)</f>
        <v>0</v>
      </c>
      <c r="N51" s="228">
        <v>1.0000000000000001E-5</v>
      </c>
      <c r="O51" s="228">
        <f>ROUND(E51*N51,2)</f>
        <v>0</v>
      </c>
      <c r="P51" s="228">
        <v>0</v>
      </c>
      <c r="Q51" s="228">
        <f>ROUND(E51*P51,2)</f>
        <v>0</v>
      </c>
      <c r="R51" s="228"/>
      <c r="S51" s="228" t="s">
        <v>134</v>
      </c>
      <c r="T51" s="228" t="s">
        <v>135</v>
      </c>
      <c r="U51" s="228">
        <v>0.13</v>
      </c>
      <c r="V51" s="228">
        <f>ROUND(E51*U51,2)</f>
        <v>0.26</v>
      </c>
      <c r="W51" s="228"/>
      <c r="X51" s="228" t="s">
        <v>136</v>
      </c>
      <c r="Y51" s="209"/>
      <c r="Z51" s="209"/>
      <c r="AA51" s="209"/>
      <c r="AB51" s="209"/>
      <c r="AC51" s="209"/>
      <c r="AD51" s="209"/>
      <c r="AE51" s="209"/>
      <c r="AF51" s="209"/>
      <c r="AG51" s="209" t="s">
        <v>137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1" x14ac:dyDescent="0.25">
      <c r="A52" s="241">
        <v>16</v>
      </c>
      <c r="B52" s="242" t="s">
        <v>222</v>
      </c>
      <c r="C52" s="255" t="s">
        <v>223</v>
      </c>
      <c r="D52" s="243" t="s">
        <v>133</v>
      </c>
      <c r="E52" s="244">
        <v>17.68</v>
      </c>
      <c r="F52" s="245"/>
      <c r="G52" s="246">
        <f>ROUND(E52*F52,2)</f>
        <v>0</v>
      </c>
      <c r="H52" s="229">
        <v>0</v>
      </c>
      <c r="I52" s="228">
        <f>ROUND(E52*H52,2)</f>
        <v>0</v>
      </c>
      <c r="J52" s="229">
        <v>8</v>
      </c>
      <c r="K52" s="228">
        <f>ROUND(E52*J52,2)</f>
        <v>141.44</v>
      </c>
      <c r="L52" s="228">
        <v>15</v>
      </c>
      <c r="M52" s="228">
        <f>G52*(1+L52/100)</f>
        <v>0</v>
      </c>
      <c r="N52" s="228">
        <v>0</v>
      </c>
      <c r="O52" s="228">
        <f>ROUND(E52*N52,2)</f>
        <v>0</v>
      </c>
      <c r="P52" s="228">
        <v>0</v>
      </c>
      <c r="Q52" s="228">
        <f>ROUND(E52*P52,2)</f>
        <v>0</v>
      </c>
      <c r="R52" s="228"/>
      <c r="S52" s="228" t="s">
        <v>134</v>
      </c>
      <c r="T52" s="228" t="s">
        <v>135</v>
      </c>
      <c r="U52" s="228">
        <v>1.4999999999999999E-2</v>
      </c>
      <c r="V52" s="228">
        <f>ROUND(E52*U52,2)</f>
        <v>0.27</v>
      </c>
      <c r="W52" s="228"/>
      <c r="X52" s="228" t="s">
        <v>136</v>
      </c>
      <c r="Y52" s="209"/>
      <c r="Z52" s="209"/>
      <c r="AA52" s="209"/>
      <c r="AB52" s="209"/>
      <c r="AC52" s="209"/>
      <c r="AD52" s="209"/>
      <c r="AE52" s="209"/>
      <c r="AF52" s="209"/>
      <c r="AG52" s="209" t="s">
        <v>137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1" x14ac:dyDescent="0.25">
      <c r="A53" s="226"/>
      <c r="B53" s="227"/>
      <c r="C53" s="256" t="s">
        <v>676</v>
      </c>
      <c r="D53" s="230"/>
      <c r="E53" s="231">
        <v>17.68</v>
      </c>
      <c r="F53" s="228"/>
      <c r="G53" s="228"/>
      <c r="H53" s="228"/>
      <c r="I53" s="228"/>
      <c r="J53" s="228"/>
      <c r="K53" s="228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09"/>
      <c r="Z53" s="209"/>
      <c r="AA53" s="209"/>
      <c r="AB53" s="209"/>
      <c r="AC53" s="209"/>
      <c r="AD53" s="209"/>
      <c r="AE53" s="209"/>
      <c r="AF53" s="209"/>
      <c r="AG53" s="209" t="s">
        <v>139</v>
      </c>
      <c r="AH53" s="209">
        <v>0</v>
      </c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x14ac:dyDescent="0.25">
      <c r="A54" s="235" t="s">
        <v>129</v>
      </c>
      <c r="B54" s="236" t="s">
        <v>61</v>
      </c>
      <c r="C54" s="254" t="s">
        <v>62</v>
      </c>
      <c r="D54" s="237"/>
      <c r="E54" s="238"/>
      <c r="F54" s="239"/>
      <c r="G54" s="240">
        <f>SUMIF(AG55:AG64,"&lt;&gt;NOR",G55:G64)</f>
        <v>0</v>
      </c>
      <c r="H54" s="234"/>
      <c r="I54" s="234">
        <f>SUM(I55:I64)</f>
        <v>57.22</v>
      </c>
      <c r="J54" s="234"/>
      <c r="K54" s="234">
        <f>SUM(K55:K64)</f>
        <v>13965.65</v>
      </c>
      <c r="L54" s="234"/>
      <c r="M54" s="234">
        <f>SUM(M55:M64)</f>
        <v>0</v>
      </c>
      <c r="N54" s="234"/>
      <c r="O54" s="234">
        <f>SUM(O55:O64)</f>
        <v>0</v>
      </c>
      <c r="P54" s="234"/>
      <c r="Q54" s="234">
        <f>SUM(Q55:Q64)</f>
        <v>4.2699999999999996</v>
      </c>
      <c r="R54" s="234"/>
      <c r="S54" s="234"/>
      <c r="T54" s="234"/>
      <c r="U54" s="234"/>
      <c r="V54" s="234">
        <f>SUM(V55:V64)</f>
        <v>35.1</v>
      </c>
      <c r="W54" s="234"/>
      <c r="X54" s="234"/>
      <c r="AG54" t="s">
        <v>130</v>
      </c>
    </row>
    <row r="55" spans="1:60" outlineLevel="1" x14ac:dyDescent="0.25">
      <c r="A55" s="241">
        <v>17</v>
      </c>
      <c r="B55" s="242" t="s">
        <v>228</v>
      </c>
      <c r="C55" s="255" t="s">
        <v>229</v>
      </c>
      <c r="D55" s="243" t="s">
        <v>133</v>
      </c>
      <c r="E55" s="244">
        <v>1.8</v>
      </c>
      <c r="F55" s="245"/>
      <c r="G55" s="246">
        <f>ROUND(E55*F55,2)</f>
        <v>0</v>
      </c>
      <c r="H55" s="229">
        <v>31.79</v>
      </c>
      <c r="I55" s="228">
        <f>ROUND(E55*H55,2)</f>
        <v>57.22</v>
      </c>
      <c r="J55" s="229">
        <v>448.21</v>
      </c>
      <c r="K55" s="228">
        <f>ROUND(E55*J55,2)</f>
        <v>806.78</v>
      </c>
      <c r="L55" s="228">
        <v>15</v>
      </c>
      <c r="M55" s="228">
        <f>G55*(1+L55/100)</f>
        <v>0</v>
      </c>
      <c r="N55" s="228">
        <v>1.17E-3</v>
      </c>
      <c r="O55" s="228">
        <f>ROUND(E55*N55,2)</f>
        <v>0</v>
      </c>
      <c r="P55" s="228">
        <v>7.5999999999999998E-2</v>
      </c>
      <c r="Q55" s="228">
        <f>ROUND(E55*P55,2)</f>
        <v>0.14000000000000001</v>
      </c>
      <c r="R55" s="228"/>
      <c r="S55" s="228" t="s">
        <v>134</v>
      </c>
      <c r="T55" s="228" t="s">
        <v>135</v>
      </c>
      <c r="U55" s="228">
        <v>0.93899999999999995</v>
      </c>
      <c r="V55" s="228">
        <f>ROUND(E55*U55,2)</f>
        <v>1.69</v>
      </c>
      <c r="W55" s="228"/>
      <c r="X55" s="228" t="s">
        <v>136</v>
      </c>
      <c r="Y55" s="209"/>
      <c r="Z55" s="209"/>
      <c r="AA55" s="209"/>
      <c r="AB55" s="209"/>
      <c r="AC55" s="209"/>
      <c r="AD55" s="209"/>
      <c r="AE55" s="209"/>
      <c r="AF55" s="209"/>
      <c r="AG55" s="209" t="s">
        <v>137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1" x14ac:dyDescent="0.25">
      <c r="A56" s="226"/>
      <c r="B56" s="227"/>
      <c r="C56" s="256" t="s">
        <v>232</v>
      </c>
      <c r="D56" s="230"/>
      <c r="E56" s="231">
        <v>1.8</v>
      </c>
      <c r="F56" s="228"/>
      <c r="G56" s="228"/>
      <c r="H56" s="228"/>
      <c r="I56" s="228"/>
      <c r="J56" s="228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09"/>
      <c r="Z56" s="209"/>
      <c r="AA56" s="209"/>
      <c r="AB56" s="209"/>
      <c r="AC56" s="209"/>
      <c r="AD56" s="209"/>
      <c r="AE56" s="209"/>
      <c r="AF56" s="209"/>
      <c r="AG56" s="209" t="s">
        <v>139</v>
      </c>
      <c r="AH56" s="209">
        <v>0</v>
      </c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outlineLevel="1" x14ac:dyDescent="0.25">
      <c r="A57" s="241">
        <v>18</v>
      </c>
      <c r="B57" s="242" t="s">
        <v>235</v>
      </c>
      <c r="C57" s="255" t="s">
        <v>236</v>
      </c>
      <c r="D57" s="243" t="s">
        <v>133</v>
      </c>
      <c r="E57" s="244">
        <v>17.68</v>
      </c>
      <c r="F57" s="245"/>
      <c r="G57" s="246">
        <f>ROUND(E57*F57,2)</f>
        <v>0</v>
      </c>
      <c r="H57" s="229">
        <v>0</v>
      </c>
      <c r="I57" s="228">
        <f>ROUND(E57*H57,2)</f>
        <v>0</v>
      </c>
      <c r="J57" s="229">
        <v>38.6</v>
      </c>
      <c r="K57" s="228">
        <f>ROUND(E57*J57,2)</f>
        <v>682.45</v>
      </c>
      <c r="L57" s="228">
        <v>15</v>
      </c>
      <c r="M57" s="228">
        <f>G57*(1+L57/100)</f>
        <v>0</v>
      </c>
      <c r="N57" s="228">
        <v>0</v>
      </c>
      <c r="O57" s="228">
        <f>ROUND(E57*N57,2)</f>
        <v>0</v>
      </c>
      <c r="P57" s="228">
        <v>0.01</v>
      </c>
      <c r="Q57" s="228">
        <f>ROUND(E57*P57,2)</f>
        <v>0.18</v>
      </c>
      <c r="R57" s="228"/>
      <c r="S57" s="228" t="s">
        <v>134</v>
      </c>
      <c r="T57" s="228" t="s">
        <v>135</v>
      </c>
      <c r="U57" s="228">
        <v>0.1</v>
      </c>
      <c r="V57" s="228">
        <f>ROUND(E57*U57,2)</f>
        <v>1.77</v>
      </c>
      <c r="W57" s="228"/>
      <c r="X57" s="228" t="s">
        <v>136</v>
      </c>
      <c r="Y57" s="209"/>
      <c r="Z57" s="209"/>
      <c r="AA57" s="209"/>
      <c r="AB57" s="209"/>
      <c r="AC57" s="209"/>
      <c r="AD57" s="209"/>
      <c r="AE57" s="209"/>
      <c r="AF57" s="209"/>
      <c r="AG57" s="209" t="s">
        <v>137</v>
      </c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outlineLevel="1" x14ac:dyDescent="0.25">
      <c r="A58" s="226"/>
      <c r="B58" s="227"/>
      <c r="C58" s="256" t="s">
        <v>676</v>
      </c>
      <c r="D58" s="230"/>
      <c r="E58" s="231">
        <v>17.68</v>
      </c>
      <c r="F58" s="228"/>
      <c r="G58" s="228"/>
      <c r="H58" s="228"/>
      <c r="I58" s="228"/>
      <c r="J58" s="228"/>
      <c r="K58" s="228"/>
      <c r="L58" s="228"/>
      <c r="M58" s="228"/>
      <c r="N58" s="228"/>
      <c r="O58" s="228"/>
      <c r="P58" s="228"/>
      <c r="Q58" s="228"/>
      <c r="R58" s="228"/>
      <c r="S58" s="228"/>
      <c r="T58" s="228"/>
      <c r="U58" s="228"/>
      <c r="V58" s="228"/>
      <c r="W58" s="228"/>
      <c r="X58" s="228"/>
      <c r="Y58" s="209"/>
      <c r="Z58" s="209"/>
      <c r="AA58" s="209"/>
      <c r="AB58" s="209"/>
      <c r="AC58" s="209"/>
      <c r="AD58" s="209"/>
      <c r="AE58" s="209"/>
      <c r="AF58" s="209"/>
      <c r="AG58" s="209" t="s">
        <v>139</v>
      </c>
      <c r="AH58" s="209">
        <v>0</v>
      </c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ht="20.399999999999999" outlineLevel="1" x14ac:dyDescent="0.25">
      <c r="A59" s="241">
        <v>19</v>
      </c>
      <c r="B59" s="242" t="s">
        <v>237</v>
      </c>
      <c r="C59" s="255" t="s">
        <v>238</v>
      </c>
      <c r="D59" s="243" t="s">
        <v>133</v>
      </c>
      <c r="E59" s="244">
        <v>65.908199999999994</v>
      </c>
      <c r="F59" s="245"/>
      <c r="G59" s="246">
        <f>ROUND(E59*F59,2)</f>
        <v>0</v>
      </c>
      <c r="H59" s="229">
        <v>0</v>
      </c>
      <c r="I59" s="228">
        <f>ROUND(E59*H59,2)</f>
        <v>0</v>
      </c>
      <c r="J59" s="229">
        <v>100.4</v>
      </c>
      <c r="K59" s="228">
        <f>ROUND(E59*J59,2)</f>
        <v>6617.18</v>
      </c>
      <c r="L59" s="228">
        <v>15</v>
      </c>
      <c r="M59" s="228">
        <f>G59*(1+L59/100)</f>
        <v>0</v>
      </c>
      <c r="N59" s="228">
        <v>0</v>
      </c>
      <c r="O59" s="228">
        <f>ROUND(E59*N59,2)</f>
        <v>0</v>
      </c>
      <c r="P59" s="228">
        <v>4.5999999999999999E-2</v>
      </c>
      <c r="Q59" s="228">
        <f>ROUND(E59*P59,2)</f>
        <v>3.03</v>
      </c>
      <c r="R59" s="228"/>
      <c r="S59" s="228" t="s">
        <v>134</v>
      </c>
      <c r="T59" s="228" t="s">
        <v>135</v>
      </c>
      <c r="U59" s="228">
        <v>0.26</v>
      </c>
      <c r="V59" s="228">
        <f>ROUND(E59*U59,2)</f>
        <v>17.14</v>
      </c>
      <c r="W59" s="228"/>
      <c r="X59" s="228" t="s">
        <v>136</v>
      </c>
      <c r="Y59" s="209"/>
      <c r="Z59" s="209"/>
      <c r="AA59" s="209"/>
      <c r="AB59" s="209"/>
      <c r="AC59" s="209"/>
      <c r="AD59" s="209"/>
      <c r="AE59" s="209"/>
      <c r="AF59" s="209"/>
      <c r="AG59" s="209" t="s">
        <v>137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1" x14ac:dyDescent="0.25">
      <c r="A60" s="226"/>
      <c r="B60" s="227"/>
      <c r="C60" s="256" t="s">
        <v>674</v>
      </c>
      <c r="D60" s="230"/>
      <c r="E60" s="231">
        <v>71.227199999999996</v>
      </c>
      <c r="F60" s="228"/>
      <c r="G60" s="228"/>
      <c r="H60" s="228"/>
      <c r="I60" s="228"/>
      <c r="J60" s="228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8"/>
      <c r="V60" s="228"/>
      <c r="W60" s="228"/>
      <c r="X60" s="228"/>
      <c r="Y60" s="209"/>
      <c r="Z60" s="209"/>
      <c r="AA60" s="209"/>
      <c r="AB60" s="209"/>
      <c r="AC60" s="209"/>
      <c r="AD60" s="209"/>
      <c r="AE60" s="209"/>
      <c r="AF60" s="209"/>
      <c r="AG60" s="209" t="s">
        <v>139</v>
      </c>
      <c r="AH60" s="209">
        <v>0</v>
      </c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1" x14ac:dyDescent="0.25">
      <c r="A61" s="226"/>
      <c r="B61" s="227"/>
      <c r="C61" s="256" t="s">
        <v>675</v>
      </c>
      <c r="D61" s="230"/>
      <c r="E61" s="231">
        <v>-5.319</v>
      </c>
      <c r="F61" s="228"/>
      <c r="G61" s="228"/>
      <c r="H61" s="228"/>
      <c r="I61" s="228"/>
      <c r="J61" s="228"/>
      <c r="K61" s="228"/>
      <c r="L61" s="228"/>
      <c r="M61" s="228"/>
      <c r="N61" s="228"/>
      <c r="O61" s="228"/>
      <c r="P61" s="228"/>
      <c r="Q61" s="228"/>
      <c r="R61" s="228"/>
      <c r="S61" s="228"/>
      <c r="T61" s="228"/>
      <c r="U61" s="228"/>
      <c r="V61" s="228"/>
      <c r="W61" s="228"/>
      <c r="X61" s="228"/>
      <c r="Y61" s="209"/>
      <c r="Z61" s="209"/>
      <c r="AA61" s="209"/>
      <c r="AB61" s="209"/>
      <c r="AC61" s="209"/>
      <c r="AD61" s="209"/>
      <c r="AE61" s="209"/>
      <c r="AF61" s="209"/>
      <c r="AG61" s="209" t="s">
        <v>139</v>
      </c>
      <c r="AH61" s="209">
        <v>0</v>
      </c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1" x14ac:dyDescent="0.25">
      <c r="A62" s="241">
        <v>20</v>
      </c>
      <c r="B62" s="242" t="s">
        <v>239</v>
      </c>
      <c r="C62" s="255" t="s">
        <v>240</v>
      </c>
      <c r="D62" s="243" t="s">
        <v>133</v>
      </c>
      <c r="E62" s="244">
        <v>65.908199999999994</v>
      </c>
      <c r="F62" s="245"/>
      <c r="G62" s="246">
        <f>ROUND(E62*F62,2)</f>
        <v>0</v>
      </c>
      <c r="H62" s="229">
        <v>0</v>
      </c>
      <c r="I62" s="228">
        <f>ROUND(E62*H62,2)</f>
        <v>0</v>
      </c>
      <c r="J62" s="229">
        <v>88.9</v>
      </c>
      <c r="K62" s="228">
        <f>ROUND(E62*J62,2)</f>
        <v>5859.24</v>
      </c>
      <c r="L62" s="228">
        <v>15</v>
      </c>
      <c r="M62" s="228">
        <f>G62*(1+L62/100)</f>
        <v>0</v>
      </c>
      <c r="N62" s="228">
        <v>0</v>
      </c>
      <c r="O62" s="228">
        <f>ROUND(E62*N62,2)</f>
        <v>0</v>
      </c>
      <c r="P62" s="228">
        <v>1.4E-2</v>
      </c>
      <c r="Q62" s="228">
        <f>ROUND(E62*P62,2)</f>
        <v>0.92</v>
      </c>
      <c r="R62" s="228"/>
      <c r="S62" s="228" t="s">
        <v>134</v>
      </c>
      <c r="T62" s="228" t="s">
        <v>135</v>
      </c>
      <c r="U62" s="228">
        <v>0.22</v>
      </c>
      <c r="V62" s="228">
        <f>ROUND(E62*U62,2)</f>
        <v>14.5</v>
      </c>
      <c r="W62" s="228"/>
      <c r="X62" s="228" t="s">
        <v>136</v>
      </c>
      <c r="Y62" s="209"/>
      <c r="Z62" s="209"/>
      <c r="AA62" s="209"/>
      <c r="AB62" s="209"/>
      <c r="AC62" s="209"/>
      <c r="AD62" s="209"/>
      <c r="AE62" s="209"/>
      <c r="AF62" s="209"/>
      <c r="AG62" s="209" t="s">
        <v>137</v>
      </c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1" x14ac:dyDescent="0.25">
      <c r="A63" s="226"/>
      <c r="B63" s="227"/>
      <c r="C63" s="256" t="s">
        <v>674</v>
      </c>
      <c r="D63" s="230"/>
      <c r="E63" s="231">
        <v>71.227199999999996</v>
      </c>
      <c r="F63" s="228"/>
      <c r="G63" s="228"/>
      <c r="H63" s="228"/>
      <c r="I63" s="228"/>
      <c r="J63" s="228"/>
      <c r="K63" s="228"/>
      <c r="L63" s="228"/>
      <c r="M63" s="228"/>
      <c r="N63" s="228"/>
      <c r="O63" s="228"/>
      <c r="P63" s="228"/>
      <c r="Q63" s="228"/>
      <c r="R63" s="228"/>
      <c r="S63" s="228"/>
      <c r="T63" s="228"/>
      <c r="U63" s="228"/>
      <c r="V63" s="228"/>
      <c r="W63" s="228"/>
      <c r="X63" s="228"/>
      <c r="Y63" s="209"/>
      <c r="Z63" s="209"/>
      <c r="AA63" s="209"/>
      <c r="AB63" s="209"/>
      <c r="AC63" s="209"/>
      <c r="AD63" s="209"/>
      <c r="AE63" s="209"/>
      <c r="AF63" s="209"/>
      <c r="AG63" s="209" t="s">
        <v>139</v>
      </c>
      <c r="AH63" s="209">
        <v>0</v>
      </c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1" x14ac:dyDescent="0.25">
      <c r="A64" s="226"/>
      <c r="B64" s="227"/>
      <c r="C64" s="256" t="s">
        <v>675</v>
      </c>
      <c r="D64" s="230"/>
      <c r="E64" s="231">
        <v>-5.319</v>
      </c>
      <c r="F64" s="228"/>
      <c r="G64" s="228"/>
      <c r="H64" s="228"/>
      <c r="I64" s="228"/>
      <c r="J64" s="228"/>
      <c r="K64" s="228"/>
      <c r="L64" s="228"/>
      <c r="M64" s="228"/>
      <c r="N64" s="228"/>
      <c r="O64" s="228"/>
      <c r="P64" s="228"/>
      <c r="Q64" s="228"/>
      <c r="R64" s="228"/>
      <c r="S64" s="228"/>
      <c r="T64" s="228"/>
      <c r="U64" s="228"/>
      <c r="V64" s="228"/>
      <c r="W64" s="228"/>
      <c r="X64" s="228"/>
      <c r="Y64" s="209"/>
      <c r="Z64" s="209"/>
      <c r="AA64" s="209"/>
      <c r="AB64" s="209"/>
      <c r="AC64" s="209"/>
      <c r="AD64" s="209"/>
      <c r="AE64" s="209"/>
      <c r="AF64" s="209"/>
      <c r="AG64" s="209" t="s">
        <v>139</v>
      </c>
      <c r="AH64" s="209">
        <v>0</v>
      </c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60" x14ac:dyDescent="0.25">
      <c r="A65" s="235" t="s">
        <v>129</v>
      </c>
      <c r="B65" s="236" t="s">
        <v>63</v>
      </c>
      <c r="C65" s="254" t="s">
        <v>64</v>
      </c>
      <c r="D65" s="237"/>
      <c r="E65" s="238"/>
      <c r="F65" s="239"/>
      <c r="G65" s="240">
        <f>SUMIF(AG66:AG66,"&lt;&gt;NOR",G66:G66)</f>
        <v>0</v>
      </c>
      <c r="H65" s="234"/>
      <c r="I65" s="234">
        <f>SUM(I66:I66)</f>
        <v>0</v>
      </c>
      <c r="J65" s="234"/>
      <c r="K65" s="234">
        <f>SUM(K66:K66)</f>
        <v>3486.52</v>
      </c>
      <c r="L65" s="234"/>
      <c r="M65" s="234">
        <f>SUM(M66:M66)</f>
        <v>0</v>
      </c>
      <c r="N65" s="234"/>
      <c r="O65" s="234">
        <f>SUM(O66:O66)</f>
        <v>0</v>
      </c>
      <c r="P65" s="234"/>
      <c r="Q65" s="234">
        <f>SUM(Q66:Q66)</f>
        <v>0</v>
      </c>
      <c r="R65" s="234"/>
      <c r="S65" s="234"/>
      <c r="T65" s="234"/>
      <c r="U65" s="234"/>
      <c r="V65" s="234">
        <f>SUM(V66:V66)</f>
        <v>7.16</v>
      </c>
      <c r="W65" s="234"/>
      <c r="X65" s="234"/>
      <c r="AG65" t="s">
        <v>130</v>
      </c>
    </row>
    <row r="66" spans="1:60" outlineLevel="1" x14ac:dyDescent="0.25">
      <c r="A66" s="247">
        <v>21</v>
      </c>
      <c r="B66" s="248" t="s">
        <v>243</v>
      </c>
      <c r="C66" s="257" t="s">
        <v>244</v>
      </c>
      <c r="D66" s="249" t="s">
        <v>193</v>
      </c>
      <c r="E66" s="250">
        <v>3.4108000000000001</v>
      </c>
      <c r="F66" s="251"/>
      <c r="G66" s="252">
        <f>ROUND(E66*F66,2)</f>
        <v>0</v>
      </c>
      <c r="H66" s="229">
        <v>0</v>
      </c>
      <c r="I66" s="228">
        <f>ROUND(E66*H66,2)</f>
        <v>0</v>
      </c>
      <c r="J66" s="229">
        <v>1022.2</v>
      </c>
      <c r="K66" s="228">
        <f>ROUND(E66*J66,2)</f>
        <v>3486.52</v>
      </c>
      <c r="L66" s="228">
        <v>15</v>
      </c>
      <c r="M66" s="228">
        <f>G66*(1+L66/100)</f>
        <v>0</v>
      </c>
      <c r="N66" s="228">
        <v>0</v>
      </c>
      <c r="O66" s="228">
        <f>ROUND(E66*N66,2)</f>
        <v>0</v>
      </c>
      <c r="P66" s="228">
        <v>0</v>
      </c>
      <c r="Q66" s="228">
        <f>ROUND(E66*P66,2)</f>
        <v>0</v>
      </c>
      <c r="R66" s="228"/>
      <c r="S66" s="228" t="s">
        <v>134</v>
      </c>
      <c r="T66" s="228" t="s">
        <v>135</v>
      </c>
      <c r="U66" s="228">
        <v>2.1</v>
      </c>
      <c r="V66" s="228">
        <f>ROUND(E66*U66,2)</f>
        <v>7.16</v>
      </c>
      <c r="W66" s="228"/>
      <c r="X66" s="228" t="s">
        <v>245</v>
      </c>
      <c r="Y66" s="209"/>
      <c r="Z66" s="209"/>
      <c r="AA66" s="209"/>
      <c r="AB66" s="209"/>
      <c r="AC66" s="209"/>
      <c r="AD66" s="209"/>
      <c r="AE66" s="209"/>
      <c r="AF66" s="209"/>
      <c r="AG66" s="209" t="s">
        <v>246</v>
      </c>
      <c r="AH66" s="209"/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x14ac:dyDescent="0.25">
      <c r="A67" s="235" t="s">
        <v>129</v>
      </c>
      <c r="B67" s="236" t="s">
        <v>83</v>
      </c>
      <c r="C67" s="254" t="s">
        <v>84</v>
      </c>
      <c r="D67" s="237"/>
      <c r="E67" s="238"/>
      <c r="F67" s="239"/>
      <c r="G67" s="240">
        <f>SUMIF(AG68:AG70,"&lt;&gt;NOR",G68:G70)</f>
        <v>0</v>
      </c>
      <c r="H67" s="234"/>
      <c r="I67" s="234">
        <f>SUM(I68:I70)</f>
        <v>3200</v>
      </c>
      <c r="J67" s="234"/>
      <c r="K67" s="234">
        <f>SUM(K68:K70)</f>
        <v>696.2</v>
      </c>
      <c r="L67" s="234"/>
      <c r="M67" s="234">
        <f>SUM(M68:M70)</f>
        <v>0</v>
      </c>
      <c r="N67" s="234"/>
      <c r="O67" s="234">
        <f>SUM(O68:O70)</f>
        <v>0.02</v>
      </c>
      <c r="P67" s="234"/>
      <c r="Q67" s="234">
        <f>SUM(Q68:Q70)</f>
        <v>0</v>
      </c>
      <c r="R67" s="234"/>
      <c r="S67" s="234"/>
      <c r="T67" s="234"/>
      <c r="U67" s="234"/>
      <c r="V67" s="234">
        <f>SUM(V68:V70)</f>
        <v>1.45</v>
      </c>
      <c r="W67" s="234"/>
      <c r="X67" s="234"/>
      <c r="AG67" t="s">
        <v>130</v>
      </c>
    </row>
    <row r="68" spans="1:60" outlineLevel="1" x14ac:dyDescent="0.25">
      <c r="A68" s="247">
        <v>22</v>
      </c>
      <c r="B68" s="248" t="s">
        <v>380</v>
      </c>
      <c r="C68" s="257" t="s">
        <v>381</v>
      </c>
      <c r="D68" s="249" t="s">
        <v>207</v>
      </c>
      <c r="E68" s="250">
        <v>1</v>
      </c>
      <c r="F68" s="251"/>
      <c r="G68" s="252">
        <f>ROUND(E68*F68,2)</f>
        <v>0</v>
      </c>
      <c r="H68" s="229">
        <v>0</v>
      </c>
      <c r="I68" s="228">
        <f>ROUND(E68*H68,2)</f>
        <v>0</v>
      </c>
      <c r="J68" s="229">
        <v>650</v>
      </c>
      <c r="K68" s="228">
        <f>ROUND(E68*J68,2)</f>
        <v>650</v>
      </c>
      <c r="L68" s="228">
        <v>15</v>
      </c>
      <c r="M68" s="228">
        <f>G68*(1+L68/100)</f>
        <v>0</v>
      </c>
      <c r="N68" s="228">
        <v>0</v>
      </c>
      <c r="O68" s="228">
        <f>ROUND(E68*N68,2)</f>
        <v>0</v>
      </c>
      <c r="P68" s="228">
        <v>0</v>
      </c>
      <c r="Q68" s="228">
        <f>ROUND(E68*P68,2)</f>
        <v>0</v>
      </c>
      <c r="R68" s="228"/>
      <c r="S68" s="228" t="s">
        <v>134</v>
      </c>
      <c r="T68" s="228" t="s">
        <v>135</v>
      </c>
      <c r="U68" s="228">
        <v>1.45</v>
      </c>
      <c r="V68" s="228">
        <f>ROUND(E68*U68,2)</f>
        <v>1.45</v>
      </c>
      <c r="W68" s="228"/>
      <c r="X68" s="228" t="s">
        <v>136</v>
      </c>
      <c r="Y68" s="209"/>
      <c r="Z68" s="209"/>
      <c r="AA68" s="209"/>
      <c r="AB68" s="209"/>
      <c r="AC68" s="209"/>
      <c r="AD68" s="209"/>
      <c r="AE68" s="209"/>
      <c r="AF68" s="209"/>
      <c r="AG68" s="209" t="s">
        <v>137</v>
      </c>
      <c r="AH68" s="209"/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outlineLevel="1" x14ac:dyDescent="0.25">
      <c r="A69" s="247">
        <v>23</v>
      </c>
      <c r="B69" s="248" t="s">
        <v>390</v>
      </c>
      <c r="C69" s="257" t="s">
        <v>391</v>
      </c>
      <c r="D69" s="249" t="s">
        <v>207</v>
      </c>
      <c r="E69" s="250">
        <v>1</v>
      </c>
      <c r="F69" s="251"/>
      <c r="G69" s="252">
        <f>ROUND(E69*F69,2)</f>
        <v>0</v>
      </c>
      <c r="H69" s="229">
        <v>3200</v>
      </c>
      <c r="I69" s="228">
        <f>ROUND(E69*H69,2)</f>
        <v>3200</v>
      </c>
      <c r="J69" s="229">
        <v>0</v>
      </c>
      <c r="K69" s="228">
        <f>ROUND(E69*J69,2)</f>
        <v>0</v>
      </c>
      <c r="L69" s="228">
        <v>15</v>
      </c>
      <c r="M69" s="228">
        <f>G69*(1+L69/100)</f>
        <v>0</v>
      </c>
      <c r="N69" s="228">
        <v>1.6E-2</v>
      </c>
      <c r="O69" s="228">
        <f>ROUND(E69*N69,2)</f>
        <v>0.02</v>
      </c>
      <c r="P69" s="228">
        <v>0</v>
      </c>
      <c r="Q69" s="228">
        <f>ROUND(E69*P69,2)</f>
        <v>0</v>
      </c>
      <c r="R69" s="228" t="s">
        <v>260</v>
      </c>
      <c r="S69" s="228" t="s">
        <v>134</v>
      </c>
      <c r="T69" s="228" t="s">
        <v>135</v>
      </c>
      <c r="U69" s="228">
        <v>0</v>
      </c>
      <c r="V69" s="228">
        <f>ROUND(E69*U69,2)</f>
        <v>0</v>
      </c>
      <c r="W69" s="228"/>
      <c r="X69" s="228" t="s">
        <v>261</v>
      </c>
      <c r="Y69" s="209"/>
      <c r="Z69" s="209"/>
      <c r="AA69" s="209"/>
      <c r="AB69" s="209"/>
      <c r="AC69" s="209"/>
      <c r="AD69" s="209"/>
      <c r="AE69" s="209"/>
      <c r="AF69" s="209"/>
      <c r="AG69" s="209" t="s">
        <v>262</v>
      </c>
      <c r="AH69" s="209"/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</row>
    <row r="70" spans="1:60" outlineLevel="1" x14ac:dyDescent="0.25">
      <c r="A70" s="247">
        <v>24</v>
      </c>
      <c r="B70" s="248" t="s">
        <v>417</v>
      </c>
      <c r="C70" s="257" t="s">
        <v>418</v>
      </c>
      <c r="D70" s="249" t="s">
        <v>0</v>
      </c>
      <c r="E70" s="250">
        <v>38.5</v>
      </c>
      <c r="F70" s="251"/>
      <c r="G70" s="252">
        <f>ROUND(E70*F70,2)</f>
        <v>0</v>
      </c>
      <c r="H70" s="229">
        <v>0</v>
      </c>
      <c r="I70" s="228">
        <f>ROUND(E70*H70,2)</f>
        <v>0</v>
      </c>
      <c r="J70" s="229">
        <v>1.2</v>
      </c>
      <c r="K70" s="228">
        <f>ROUND(E70*J70,2)</f>
        <v>46.2</v>
      </c>
      <c r="L70" s="228">
        <v>15</v>
      </c>
      <c r="M70" s="228">
        <f>G70*(1+L70/100)</f>
        <v>0</v>
      </c>
      <c r="N70" s="228">
        <v>0</v>
      </c>
      <c r="O70" s="228">
        <f>ROUND(E70*N70,2)</f>
        <v>0</v>
      </c>
      <c r="P70" s="228">
        <v>0</v>
      </c>
      <c r="Q70" s="228">
        <f>ROUND(E70*P70,2)</f>
        <v>0</v>
      </c>
      <c r="R70" s="228"/>
      <c r="S70" s="228" t="s">
        <v>134</v>
      </c>
      <c r="T70" s="228" t="s">
        <v>135</v>
      </c>
      <c r="U70" s="228">
        <v>0</v>
      </c>
      <c r="V70" s="228">
        <f>ROUND(E70*U70,2)</f>
        <v>0</v>
      </c>
      <c r="W70" s="228"/>
      <c r="X70" s="228" t="s">
        <v>245</v>
      </c>
      <c r="Y70" s="209"/>
      <c r="Z70" s="209"/>
      <c r="AA70" s="209"/>
      <c r="AB70" s="209"/>
      <c r="AC70" s="209"/>
      <c r="AD70" s="209"/>
      <c r="AE70" s="209"/>
      <c r="AF70" s="209"/>
      <c r="AG70" s="209" t="s">
        <v>246</v>
      </c>
      <c r="AH70" s="209"/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</row>
    <row r="71" spans="1:60" x14ac:dyDescent="0.25">
      <c r="A71" s="235" t="s">
        <v>129</v>
      </c>
      <c r="B71" s="236" t="s">
        <v>85</v>
      </c>
      <c r="C71" s="254" t="s">
        <v>86</v>
      </c>
      <c r="D71" s="237"/>
      <c r="E71" s="238"/>
      <c r="F71" s="239"/>
      <c r="G71" s="240">
        <f>SUMIF(AG72:AG136,"&lt;&gt;NOR",G72:G136)</f>
        <v>0</v>
      </c>
      <c r="H71" s="234"/>
      <c r="I71" s="234">
        <f>SUM(I72:I136)</f>
        <v>15949.69</v>
      </c>
      <c r="J71" s="234"/>
      <c r="K71" s="234">
        <f>SUM(K72:K136)</f>
        <v>22144.799999999999</v>
      </c>
      <c r="L71" s="234"/>
      <c r="M71" s="234">
        <f>SUM(M72:M136)</f>
        <v>0</v>
      </c>
      <c r="N71" s="234"/>
      <c r="O71" s="234">
        <f>SUM(O72:O136)</f>
        <v>0.13</v>
      </c>
      <c r="P71" s="234"/>
      <c r="Q71" s="234">
        <f>SUM(Q72:Q136)</f>
        <v>0</v>
      </c>
      <c r="R71" s="234"/>
      <c r="S71" s="234"/>
      <c r="T71" s="234"/>
      <c r="U71" s="234"/>
      <c r="V71" s="234">
        <f>SUM(V72:V136)</f>
        <v>26.549999999999997</v>
      </c>
      <c r="W71" s="234"/>
      <c r="X71" s="234"/>
      <c r="AG71" t="s">
        <v>130</v>
      </c>
    </row>
    <row r="72" spans="1:60" outlineLevel="1" x14ac:dyDescent="0.25">
      <c r="A72" s="241">
        <v>25</v>
      </c>
      <c r="B72" s="242" t="s">
        <v>419</v>
      </c>
      <c r="C72" s="255" t="s">
        <v>420</v>
      </c>
      <c r="D72" s="243" t="s">
        <v>133</v>
      </c>
      <c r="E72" s="244">
        <v>13.313700000000001</v>
      </c>
      <c r="F72" s="245"/>
      <c r="G72" s="246">
        <f>ROUND(E72*F72,2)</f>
        <v>0</v>
      </c>
      <c r="H72" s="229">
        <v>0</v>
      </c>
      <c r="I72" s="228">
        <f>ROUND(E72*H72,2)</f>
        <v>0</v>
      </c>
      <c r="J72" s="229">
        <v>7.8</v>
      </c>
      <c r="K72" s="228">
        <f>ROUND(E72*J72,2)</f>
        <v>103.85</v>
      </c>
      <c r="L72" s="228">
        <v>15</v>
      </c>
      <c r="M72" s="228">
        <f>G72*(1+L72/100)</f>
        <v>0</v>
      </c>
      <c r="N72" s="228">
        <v>0</v>
      </c>
      <c r="O72" s="228">
        <f>ROUND(E72*N72,2)</f>
        <v>0</v>
      </c>
      <c r="P72" s="228">
        <v>0</v>
      </c>
      <c r="Q72" s="228">
        <f>ROUND(E72*P72,2)</f>
        <v>0</v>
      </c>
      <c r="R72" s="228"/>
      <c r="S72" s="228" t="s">
        <v>134</v>
      </c>
      <c r="T72" s="228" t="s">
        <v>135</v>
      </c>
      <c r="U72" s="228">
        <v>1.6E-2</v>
      </c>
      <c r="V72" s="228">
        <f>ROUND(E72*U72,2)</f>
        <v>0.21</v>
      </c>
      <c r="W72" s="228"/>
      <c r="X72" s="228" t="s">
        <v>136</v>
      </c>
      <c r="Y72" s="209"/>
      <c r="Z72" s="209"/>
      <c r="AA72" s="209"/>
      <c r="AB72" s="209"/>
      <c r="AC72" s="209"/>
      <c r="AD72" s="209"/>
      <c r="AE72" s="209"/>
      <c r="AF72" s="209"/>
      <c r="AG72" s="209" t="s">
        <v>137</v>
      </c>
      <c r="AH72" s="209"/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outlineLevel="1" x14ac:dyDescent="0.25">
      <c r="A73" s="226"/>
      <c r="B73" s="227"/>
      <c r="C73" s="256" t="s">
        <v>680</v>
      </c>
      <c r="D73" s="230"/>
      <c r="E73" s="231">
        <v>5.8032000000000004</v>
      </c>
      <c r="F73" s="228"/>
      <c r="G73" s="228"/>
      <c r="H73" s="228"/>
      <c r="I73" s="228"/>
      <c r="J73" s="228"/>
      <c r="K73" s="228"/>
      <c r="L73" s="228"/>
      <c r="M73" s="228"/>
      <c r="N73" s="228"/>
      <c r="O73" s="228"/>
      <c r="P73" s="228"/>
      <c r="Q73" s="228"/>
      <c r="R73" s="228"/>
      <c r="S73" s="228"/>
      <c r="T73" s="228"/>
      <c r="U73" s="228"/>
      <c r="V73" s="228"/>
      <c r="W73" s="228"/>
      <c r="X73" s="228"/>
      <c r="Y73" s="209"/>
      <c r="Z73" s="209"/>
      <c r="AA73" s="209"/>
      <c r="AB73" s="209"/>
      <c r="AC73" s="209"/>
      <c r="AD73" s="209"/>
      <c r="AE73" s="209"/>
      <c r="AF73" s="209"/>
      <c r="AG73" s="209" t="s">
        <v>139</v>
      </c>
      <c r="AH73" s="209">
        <v>0</v>
      </c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outlineLevel="1" x14ac:dyDescent="0.25">
      <c r="A74" s="226"/>
      <c r="B74" s="227"/>
      <c r="C74" s="256" t="s">
        <v>681</v>
      </c>
      <c r="D74" s="230"/>
      <c r="E74" s="231">
        <v>0.44</v>
      </c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09"/>
      <c r="Z74" s="209"/>
      <c r="AA74" s="209"/>
      <c r="AB74" s="209"/>
      <c r="AC74" s="209"/>
      <c r="AD74" s="209"/>
      <c r="AE74" s="209"/>
      <c r="AF74" s="209"/>
      <c r="AG74" s="209" t="s">
        <v>139</v>
      </c>
      <c r="AH74" s="209">
        <v>0</v>
      </c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1" x14ac:dyDescent="0.25">
      <c r="A75" s="226"/>
      <c r="B75" s="227"/>
      <c r="C75" s="256" t="s">
        <v>682</v>
      </c>
      <c r="D75" s="230"/>
      <c r="E75" s="231">
        <v>5.78925</v>
      </c>
      <c r="F75" s="228"/>
      <c r="G75" s="228"/>
      <c r="H75" s="228"/>
      <c r="I75" s="228"/>
      <c r="J75" s="228"/>
      <c r="K75" s="228"/>
      <c r="L75" s="228"/>
      <c r="M75" s="228"/>
      <c r="N75" s="228"/>
      <c r="O75" s="228"/>
      <c r="P75" s="228"/>
      <c r="Q75" s="228"/>
      <c r="R75" s="228"/>
      <c r="S75" s="228"/>
      <c r="T75" s="228"/>
      <c r="U75" s="228"/>
      <c r="V75" s="228"/>
      <c r="W75" s="228"/>
      <c r="X75" s="228"/>
      <c r="Y75" s="209"/>
      <c r="Z75" s="209"/>
      <c r="AA75" s="209"/>
      <c r="AB75" s="209"/>
      <c r="AC75" s="209"/>
      <c r="AD75" s="209"/>
      <c r="AE75" s="209"/>
      <c r="AF75" s="209"/>
      <c r="AG75" s="209" t="s">
        <v>139</v>
      </c>
      <c r="AH75" s="209">
        <v>0</v>
      </c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outlineLevel="1" x14ac:dyDescent="0.25">
      <c r="A76" s="226"/>
      <c r="B76" s="227"/>
      <c r="C76" s="256" t="s">
        <v>683</v>
      </c>
      <c r="D76" s="230"/>
      <c r="E76" s="231">
        <v>1.28125</v>
      </c>
      <c r="F76" s="228"/>
      <c r="G76" s="228"/>
      <c r="H76" s="228"/>
      <c r="I76" s="228"/>
      <c r="J76" s="228"/>
      <c r="K76" s="228"/>
      <c r="L76" s="228"/>
      <c r="M76" s="228"/>
      <c r="N76" s="228"/>
      <c r="O76" s="228"/>
      <c r="P76" s="228"/>
      <c r="Q76" s="228"/>
      <c r="R76" s="228"/>
      <c r="S76" s="228"/>
      <c r="T76" s="228"/>
      <c r="U76" s="228"/>
      <c r="V76" s="228"/>
      <c r="W76" s="228"/>
      <c r="X76" s="228"/>
      <c r="Y76" s="209"/>
      <c r="Z76" s="209"/>
      <c r="AA76" s="209"/>
      <c r="AB76" s="209"/>
      <c r="AC76" s="209"/>
      <c r="AD76" s="209"/>
      <c r="AE76" s="209"/>
      <c r="AF76" s="209"/>
      <c r="AG76" s="209" t="s">
        <v>139</v>
      </c>
      <c r="AH76" s="209">
        <v>0</v>
      </c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09"/>
      <c r="BD76" s="209"/>
      <c r="BE76" s="209"/>
      <c r="BF76" s="209"/>
      <c r="BG76" s="209"/>
      <c r="BH76" s="209"/>
    </row>
    <row r="77" spans="1:60" outlineLevel="1" x14ac:dyDescent="0.25">
      <c r="A77" s="241">
        <v>26</v>
      </c>
      <c r="B77" s="242" t="s">
        <v>421</v>
      </c>
      <c r="C77" s="255" t="s">
        <v>422</v>
      </c>
      <c r="D77" s="243" t="s">
        <v>133</v>
      </c>
      <c r="E77" s="244">
        <v>13.313700000000001</v>
      </c>
      <c r="F77" s="245"/>
      <c r="G77" s="246">
        <f>ROUND(E77*F77,2)</f>
        <v>0</v>
      </c>
      <c r="H77" s="229">
        <v>26.94</v>
      </c>
      <c r="I77" s="228">
        <f>ROUND(E77*H77,2)</f>
        <v>358.67</v>
      </c>
      <c r="J77" s="229">
        <v>28.16</v>
      </c>
      <c r="K77" s="228">
        <f>ROUND(E77*J77,2)</f>
        <v>374.91</v>
      </c>
      <c r="L77" s="228">
        <v>15</v>
      </c>
      <c r="M77" s="228">
        <f>G77*(1+L77/100)</f>
        <v>0</v>
      </c>
      <c r="N77" s="228">
        <v>2.1000000000000001E-4</v>
      </c>
      <c r="O77" s="228">
        <f>ROUND(E77*N77,2)</f>
        <v>0</v>
      </c>
      <c r="P77" s="228">
        <v>0</v>
      </c>
      <c r="Q77" s="228">
        <f>ROUND(E77*P77,2)</f>
        <v>0</v>
      </c>
      <c r="R77" s="228"/>
      <c r="S77" s="228" t="s">
        <v>134</v>
      </c>
      <c r="T77" s="228" t="s">
        <v>135</v>
      </c>
      <c r="U77" s="228">
        <v>0.05</v>
      </c>
      <c r="V77" s="228">
        <f>ROUND(E77*U77,2)</f>
        <v>0.67</v>
      </c>
      <c r="W77" s="228"/>
      <c r="X77" s="228" t="s">
        <v>136</v>
      </c>
      <c r="Y77" s="209"/>
      <c r="Z77" s="209"/>
      <c r="AA77" s="209"/>
      <c r="AB77" s="209"/>
      <c r="AC77" s="209"/>
      <c r="AD77" s="209"/>
      <c r="AE77" s="209"/>
      <c r="AF77" s="209"/>
      <c r="AG77" s="209" t="s">
        <v>137</v>
      </c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1" x14ac:dyDescent="0.25">
      <c r="A78" s="226"/>
      <c r="B78" s="227"/>
      <c r="C78" s="256" t="s">
        <v>680</v>
      </c>
      <c r="D78" s="230"/>
      <c r="E78" s="231">
        <v>5.8032000000000004</v>
      </c>
      <c r="F78" s="228"/>
      <c r="G78" s="228"/>
      <c r="H78" s="228"/>
      <c r="I78" s="228"/>
      <c r="J78" s="228"/>
      <c r="K78" s="228"/>
      <c r="L78" s="228"/>
      <c r="M78" s="228"/>
      <c r="N78" s="228"/>
      <c r="O78" s="228"/>
      <c r="P78" s="228"/>
      <c r="Q78" s="228"/>
      <c r="R78" s="228"/>
      <c r="S78" s="228"/>
      <c r="T78" s="228"/>
      <c r="U78" s="228"/>
      <c r="V78" s="228"/>
      <c r="W78" s="228"/>
      <c r="X78" s="228"/>
      <c r="Y78" s="209"/>
      <c r="Z78" s="209"/>
      <c r="AA78" s="209"/>
      <c r="AB78" s="209"/>
      <c r="AC78" s="209"/>
      <c r="AD78" s="209"/>
      <c r="AE78" s="209"/>
      <c r="AF78" s="209"/>
      <c r="AG78" s="209" t="s">
        <v>139</v>
      </c>
      <c r="AH78" s="209">
        <v>0</v>
      </c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outlineLevel="1" x14ac:dyDescent="0.25">
      <c r="A79" s="226"/>
      <c r="B79" s="227"/>
      <c r="C79" s="256" t="s">
        <v>681</v>
      </c>
      <c r="D79" s="230"/>
      <c r="E79" s="231">
        <v>0.44</v>
      </c>
      <c r="F79" s="228"/>
      <c r="G79" s="228"/>
      <c r="H79" s="228"/>
      <c r="I79" s="228"/>
      <c r="J79" s="228"/>
      <c r="K79" s="228"/>
      <c r="L79" s="228"/>
      <c r="M79" s="228"/>
      <c r="N79" s="228"/>
      <c r="O79" s="228"/>
      <c r="P79" s="228"/>
      <c r="Q79" s="228"/>
      <c r="R79" s="228"/>
      <c r="S79" s="228"/>
      <c r="T79" s="228"/>
      <c r="U79" s="228"/>
      <c r="V79" s="228"/>
      <c r="W79" s="228"/>
      <c r="X79" s="228"/>
      <c r="Y79" s="209"/>
      <c r="Z79" s="209"/>
      <c r="AA79" s="209"/>
      <c r="AB79" s="209"/>
      <c r="AC79" s="209"/>
      <c r="AD79" s="209"/>
      <c r="AE79" s="209"/>
      <c r="AF79" s="209"/>
      <c r="AG79" s="209" t="s">
        <v>139</v>
      </c>
      <c r="AH79" s="209">
        <v>0</v>
      </c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</row>
    <row r="80" spans="1:60" outlineLevel="1" x14ac:dyDescent="0.25">
      <c r="A80" s="226"/>
      <c r="B80" s="227"/>
      <c r="C80" s="256" t="s">
        <v>682</v>
      </c>
      <c r="D80" s="230"/>
      <c r="E80" s="231">
        <v>5.78925</v>
      </c>
      <c r="F80" s="228"/>
      <c r="G80" s="228"/>
      <c r="H80" s="228"/>
      <c r="I80" s="228"/>
      <c r="J80" s="228"/>
      <c r="K80" s="228"/>
      <c r="L80" s="228"/>
      <c r="M80" s="228"/>
      <c r="N80" s="228"/>
      <c r="O80" s="228"/>
      <c r="P80" s="228"/>
      <c r="Q80" s="228"/>
      <c r="R80" s="228"/>
      <c r="S80" s="228"/>
      <c r="T80" s="228"/>
      <c r="U80" s="228"/>
      <c r="V80" s="228"/>
      <c r="W80" s="228"/>
      <c r="X80" s="228"/>
      <c r="Y80" s="209"/>
      <c r="Z80" s="209"/>
      <c r="AA80" s="209"/>
      <c r="AB80" s="209"/>
      <c r="AC80" s="209"/>
      <c r="AD80" s="209"/>
      <c r="AE80" s="209"/>
      <c r="AF80" s="209"/>
      <c r="AG80" s="209" t="s">
        <v>139</v>
      </c>
      <c r="AH80" s="209">
        <v>0</v>
      </c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</row>
    <row r="81" spans="1:60" outlineLevel="1" x14ac:dyDescent="0.25">
      <c r="A81" s="226"/>
      <c r="B81" s="227"/>
      <c r="C81" s="256" t="s">
        <v>683</v>
      </c>
      <c r="D81" s="230"/>
      <c r="E81" s="231">
        <v>1.28125</v>
      </c>
      <c r="F81" s="228"/>
      <c r="G81" s="228"/>
      <c r="H81" s="228"/>
      <c r="I81" s="228"/>
      <c r="J81" s="228"/>
      <c r="K81" s="228"/>
      <c r="L81" s="228"/>
      <c r="M81" s="228"/>
      <c r="N81" s="228"/>
      <c r="O81" s="228"/>
      <c r="P81" s="228"/>
      <c r="Q81" s="228"/>
      <c r="R81" s="228"/>
      <c r="S81" s="228"/>
      <c r="T81" s="228"/>
      <c r="U81" s="228"/>
      <c r="V81" s="228"/>
      <c r="W81" s="228"/>
      <c r="X81" s="228"/>
      <c r="Y81" s="209"/>
      <c r="Z81" s="209"/>
      <c r="AA81" s="209"/>
      <c r="AB81" s="209"/>
      <c r="AC81" s="209"/>
      <c r="AD81" s="209"/>
      <c r="AE81" s="209"/>
      <c r="AF81" s="209"/>
      <c r="AG81" s="209" t="s">
        <v>139</v>
      </c>
      <c r="AH81" s="209">
        <v>0</v>
      </c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outlineLevel="1" x14ac:dyDescent="0.25">
      <c r="A82" s="241">
        <v>27</v>
      </c>
      <c r="B82" s="242" t="s">
        <v>684</v>
      </c>
      <c r="C82" s="255" t="s">
        <v>685</v>
      </c>
      <c r="D82" s="243" t="s">
        <v>212</v>
      </c>
      <c r="E82" s="244">
        <v>4.4000000000000004</v>
      </c>
      <c r="F82" s="245"/>
      <c r="G82" s="246">
        <f>ROUND(E82*F82,2)</f>
        <v>0</v>
      </c>
      <c r="H82" s="229">
        <v>0</v>
      </c>
      <c r="I82" s="228">
        <f>ROUND(E82*H82,2)</f>
        <v>0</v>
      </c>
      <c r="J82" s="229">
        <v>190</v>
      </c>
      <c r="K82" s="228">
        <f>ROUND(E82*J82,2)</f>
        <v>836</v>
      </c>
      <c r="L82" s="228">
        <v>15</v>
      </c>
      <c r="M82" s="228">
        <f>G82*(1+L82/100)</f>
        <v>0</v>
      </c>
      <c r="N82" s="228">
        <v>0</v>
      </c>
      <c r="O82" s="228">
        <f>ROUND(E82*N82,2)</f>
        <v>0</v>
      </c>
      <c r="P82" s="228">
        <v>0</v>
      </c>
      <c r="Q82" s="228">
        <f>ROUND(E82*P82,2)</f>
        <v>0</v>
      </c>
      <c r="R82" s="228"/>
      <c r="S82" s="228" t="s">
        <v>134</v>
      </c>
      <c r="T82" s="228" t="s">
        <v>134</v>
      </c>
      <c r="U82" s="228">
        <v>0.377</v>
      </c>
      <c r="V82" s="228">
        <f>ROUND(E82*U82,2)</f>
        <v>1.66</v>
      </c>
      <c r="W82" s="228"/>
      <c r="X82" s="228" t="s">
        <v>136</v>
      </c>
      <c r="Y82" s="209"/>
      <c r="Z82" s="209"/>
      <c r="AA82" s="209"/>
      <c r="AB82" s="209"/>
      <c r="AC82" s="209"/>
      <c r="AD82" s="209"/>
      <c r="AE82" s="209"/>
      <c r="AF82" s="209"/>
      <c r="AG82" s="209" t="s">
        <v>137</v>
      </c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</row>
    <row r="83" spans="1:60" outlineLevel="1" x14ac:dyDescent="0.25">
      <c r="A83" s="226"/>
      <c r="B83" s="227"/>
      <c r="C83" s="256" t="s">
        <v>686</v>
      </c>
      <c r="D83" s="230"/>
      <c r="E83" s="231">
        <v>4.4000000000000004</v>
      </c>
      <c r="F83" s="228"/>
      <c r="G83" s="228"/>
      <c r="H83" s="228"/>
      <c r="I83" s="228"/>
      <c r="J83" s="228"/>
      <c r="K83" s="228"/>
      <c r="L83" s="228"/>
      <c r="M83" s="228"/>
      <c r="N83" s="228"/>
      <c r="O83" s="228"/>
      <c r="P83" s="228"/>
      <c r="Q83" s="228"/>
      <c r="R83" s="228"/>
      <c r="S83" s="228"/>
      <c r="T83" s="228"/>
      <c r="U83" s="228"/>
      <c r="V83" s="228"/>
      <c r="W83" s="228"/>
      <c r="X83" s="228"/>
      <c r="Y83" s="209"/>
      <c r="Z83" s="209"/>
      <c r="AA83" s="209"/>
      <c r="AB83" s="209"/>
      <c r="AC83" s="209"/>
      <c r="AD83" s="209"/>
      <c r="AE83" s="209"/>
      <c r="AF83" s="209"/>
      <c r="AG83" s="209" t="s">
        <v>139</v>
      </c>
      <c r="AH83" s="209">
        <v>0</v>
      </c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1" x14ac:dyDescent="0.25">
      <c r="A84" s="241">
        <v>28</v>
      </c>
      <c r="B84" s="242" t="s">
        <v>687</v>
      </c>
      <c r="C84" s="255" t="s">
        <v>688</v>
      </c>
      <c r="D84" s="243" t="s">
        <v>212</v>
      </c>
      <c r="E84" s="244">
        <v>6.25</v>
      </c>
      <c r="F84" s="245"/>
      <c r="G84" s="246">
        <f>ROUND(E84*F84,2)</f>
        <v>0</v>
      </c>
      <c r="H84" s="229">
        <v>102.92</v>
      </c>
      <c r="I84" s="228">
        <f>ROUND(E84*H84,2)</f>
        <v>643.25</v>
      </c>
      <c r="J84" s="229">
        <v>230.08</v>
      </c>
      <c r="K84" s="228">
        <f>ROUND(E84*J84,2)</f>
        <v>1438</v>
      </c>
      <c r="L84" s="228">
        <v>15</v>
      </c>
      <c r="M84" s="228">
        <f>G84*(1+L84/100)</f>
        <v>0</v>
      </c>
      <c r="N84" s="228">
        <v>2.4399999999999999E-3</v>
      </c>
      <c r="O84" s="228">
        <f>ROUND(E84*N84,2)</f>
        <v>0.02</v>
      </c>
      <c r="P84" s="228">
        <v>0</v>
      </c>
      <c r="Q84" s="228">
        <f>ROUND(E84*P84,2)</f>
        <v>0</v>
      </c>
      <c r="R84" s="228"/>
      <c r="S84" s="228" t="s">
        <v>134</v>
      </c>
      <c r="T84" s="228" t="s">
        <v>134</v>
      </c>
      <c r="U84" s="228">
        <v>0.45600000000000002</v>
      </c>
      <c r="V84" s="228">
        <f>ROUND(E84*U84,2)</f>
        <v>2.85</v>
      </c>
      <c r="W84" s="228"/>
      <c r="X84" s="228" t="s">
        <v>136</v>
      </c>
      <c r="Y84" s="209"/>
      <c r="Z84" s="209"/>
      <c r="AA84" s="209"/>
      <c r="AB84" s="209"/>
      <c r="AC84" s="209"/>
      <c r="AD84" s="209"/>
      <c r="AE84" s="209"/>
      <c r="AF84" s="209"/>
      <c r="AG84" s="209" t="s">
        <v>689</v>
      </c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outlineLevel="1" x14ac:dyDescent="0.25">
      <c r="A85" s="226"/>
      <c r="B85" s="227"/>
      <c r="C85" s="256" t="s">
        <v>690</v>
      </c>
      <c r="D85" s="230"/>
      <c r="E85" s="231">
        <v>6.25</v>
      </c>
      <c r="F85" s="228"/>
      <c r="G85" s="228"/>
      <c r="H85" s="228"/>
      <c r="I85" s="228"/>
      <c r="J85" s="228"/>
      <c r="K85" s="228"/>
      <c r="L85" s="228"/>
      <c r="M85" s="228"/>
      <c r="N85" s="228"/>
      <c r="O85" s="228"/>
      <c r="P85" s="228"/>
      <c r="Q85" s="228"/>
      <c r="R85" s="228"/>
      <c r="S85" s="228"/>
      <c r="T85" s="228"/>
      <c r="U85" s="228"/>
      <c r="V85" s="228"/>
      <c r="W85" s="228"/>
      <c r="X85" s="228"/>
      <c r="Y85" s="209"/>
      <c r="Z85" s="209"/>
      <c r="AA85" s="209"/>
      <c r="AB85" s="209"/>
      <c r="AC85" s="209"/>
      <c r="AD85" s="209"/>
      <c r="AE85" s="209"/>
      <c r="AF85" s="209"/>
      <c r="AG85" s="209" t="s">
        <v>139</v>
      </c>
      <c r="AH85" s="209">
        <v>0</v>
      </c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</row>
    <row r="86" spans="1:60" outlineLevel="1" x14ac:dyDescent="0.25">
      <c r="A86" s="241">
        <v>29</v>
      </c>
      <c r="B86" s="242" t="s">
        <v>691</v>
      </c>
      <c r="C86" s="255" t="s">
        <v>692</v>
      </c>
      <c r="D86" s="243" t="s">
        <v>212</v>
      </c>
      <c r="E86" s="244">
        <v>6.25</v>
      </c>
      <c r="F86" s="245"/>
      <c r="G86" s="246">
        <f>ROUND(E86*F86,2)</f>
        <v>0</v>
      </c>
      <c r="H86" s="229">
        <v>95.56</v>
      </c>
      <c r="I86" s="228">
        <f>ROUND(E86*H86,2)</f>
        <v>597.25</v>
      </c>
      <c r="J86" s="229">
        <v>115.94</v>
      </c>
      <c r="K86" s="228">
        <f>ROUND(E86*J86,2)</f>
        <v>724.63</v>
      </c>
      <c r="L86" s="228">
        <v>15</v>
      </c>
      <c r="M86" s="228">
        <f>G86*(1+L86/100)</f>
        <v>0</v>
      </c>
      <c r="N86" s="228">
        <v>2.0200000000000001E-3</v>
      </c>
      <c r="O86" s="228">
        <f>ROUND(E86*N86,2)</f>
        <v>0.01</v>
      </c>
      <c r="P86" s="228">
        <v>0</v>
      </c>
      <c r="Q86" s="228">
        <f>ROUND(E86*P86,2)</f>
        <v>0</v>
      </c>
      <c r="R86" s="228"/>
      <c r="S86" s="228" t="s">
        <v>134</v>
      </c>
      <c r="T86" s="228" t="s">
        <v>134</v>
      </c>
      <c r="U86" s="228">
        <v>0.23</v>
      </c>
      <c r="V86" s="228">
        <f>ROUND(E86*U86,2)</f>
        <v>1.44</v>
      </c>
      <c r="W86" s="228"/>
      <c r="X86" s="228" t="s">
        <v>136</v>
      </c>
      <c r="Y86" s="209"/>
      <c r="Z86" s="209"/>
      <c r="AA86" s="209"/>
      <c r="AB86" s="209"/>
      <c r="AC86" s="209"/>
      <c r="AD86" s="209"/>
      <c r="AE86" s="209"/>
      <c r="AF86" s="209"/>
      <c r="AG86" s="209" t="s">
        <v>689</v>
      </c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</row>
    <row r="87" spans="1:60" outlineLevel="1" x14ac:dyDescent="0.25">
      <c r="A87" s="226"/>
      <c r="B87" s="227"/>
      <c r="C87" s="256" t="s">
        <v>690</v>
      </c>
      <c r="D87" s="230"/>
      <c r="E87" s="231">
        <v>6.25</v>
      </c>
      <c r="F87" s="228"/>
      <c r="G87" s="228"/>
      <c r="H87" s="228"/>
      <c r="I87" s="228"/>
      <c r="J87" s="228"/>
      <c r="K87" s="228"/>
      <c r="L87" s="228"/>
      <c r="M87" s="228"/>
      <c r="N87" s="228"/>
      <c r="O87" s="228"/>
      <c r="P87" s="228"/>
      <c r="Q87" s="228"/>
      <c r="R87" s="228"/>
      <c r="S87" s="228"/>
      <c r="T87" s="228"/>
      <c r="U87" s="228"/>
      <c r="V87" s="228"/>
      <c r="W87" s="228"/>
      <c r="X87" s="228"/>
      <c r="Y87" s="209"/>
      <c r="Z87" s="209"/>
      <c r="AA87" s="209"/>
      <c r="AB87" s="209"/>
      <c r="AC87" s="209"/>
      <c r="AD87" s="209"/>
      <c r="AE87" s="209"/>
      <c r="AF87" s="209"/>
      <c r="AG87" s="209" t="s">
        <v>139</v>
      </c>
      <c r="AH87" s="209">
        <v>0</v>
      </c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</row>
    <row r="88" spans="1:60" outlineLevel="1" x14ac:dyDescent="0.25">
      <c r="A88" s="241">
        <v>30</v>
      </c>
      <c r="B88" s="242" t="s">
        <v>693</v>
      </c>
      <c r="C88" s="255" t="s">
        <v>694</v>
      </c>
      <c r="D88" s="243" t="s">
        <v>212</v>
      </c>
      <c r="E88" s="244">
        <v>14.016</v>
      </c>
      <c r="F88" s="245"/>
      <c r="G88" s="246">
        <f>ROUND(E88*F88,2)</f>
        <v>0</v>
      </c>
      <c r="H88" s="229">
        <v>11.29</v>
      </c>
      <c r="I88" s="228">
        <f>ROUND(E88*H88,2)</f>
        <v>158.24</v>
      </c>
      <c r="J88" s="229">
        <v>131.21</v>
      </c>
      <c r="K88" s="228">
        <f>ROUND(E88*J88,2)</f>
        <v>1839.04</v>
      </c>
      <c r="L88" s="228">
        <v>15</v>
      </c>
      <c r="M88" s="228">
        <f>G88*(1+L88/100)</f>
        <v>0</v>
      </c>
      <c r="N88" s="228">
        <v>3.2000000000000003E-4</v>
      </c>
      <c r="O88" s="228">
        <f>ROUND(E88*N88,2)</f>
        <v>0</v>
      </c>
      <c r="P88" s="228">
        <v>0</v>
      </c>
      <c r="Q88" s="228">
        <f>ROUND(E88*P88,2)</f>
        <v>0</v>
      </c>
      <c r="R88" s="228"/>
      <c r="S88" s="228" t="s">
        <v>134</v>
      </c>
      <c r="T88" s="228" t="s">
        <v>135</v>
      </c>
      <c r="U88" s="228">
        <v>0.23599999999999999</v>
      </c>
      <c r="V88" s="228">
        <f>ROUND(E88*U88,2)</f>
        <v>3.31</v>
      </c>
      <c r="W88" s="228"/>
      <c r="X88" s="228" t="s">
        <v>136</v>
      </c>
      <c r="Y88" s="209"/>
      <c r="Z88" s="209"/>
      <c r="AA88" s="209"/>
      <c r="AB88" s="209"/>
      <c r="AC88" s="209"/>
      <c r="AD88" s="209"/>
      <c r="AE88" s="209"/>
      <c r="AF88" s="209"/>
      <c r="AG88" s="209" t="s">
        <v>137</v>
      </c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</row>
    <row r="89" spans="1:60" outlineLevel="1" x14ac:dyDescent="0.25">
      <c r="A89" s="226"/>
      <c r="B89" s="227"/>
      <c r="C89" s="256" t="s">
        <v>695</v>
      </c>
      <c r="D89" s="230"/>
      <c r="E89" s="231">
        <v>6.5259999999999998</v>
      </c>
      <c r="F89" s="228"/>
      <c r="G89" s="228"/>
      <c r="H89" s="228"/>
      <c r="I89" s="228"/>
      <c r="J89" s="228"/>
      <c r="K89" s="228"/>
      <c r="L89" s="228"/>
      <c r="M89" s="228"/>
      <c r="N89" s="228"/>
      <c r="O89" s="228"/>
      <c r="P89" s="228"/>
      <c r="Q89" s="228"/>
      <c r="R89" s="228"/>
      <c r="S89" s="228"/>
      <c r="T89" s="228"/>
      <c r="U89" s="228"/>
      <c r="V89" s="228"/>
      <c r="W89" s="228"/>
      <c r="X89" s="228"/>
      <c r="Y89" s="209"/>
      <c r="Z89" s="209"/>
      <c r="AA89" s="209"/>
      <c r="AB89" s="209"/>
      <c r="AC89" s="209"/>
      <c r="AD89" s="209"/>
      <c r="AE89" s="209"/>
      <c r="AF89" s="209"/>
      <c r="AG89" s="209" t="s">
        <v>139</v>
      </c>
      <c r="AH89" s="209">
        <v>0</v>
      </c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</row>
    <row r="90" spans="1:60" outlineLevel="1" x14ac:dyDescent="0.25">
      <c r="A90" s="226"/>
      <c r="B90" s="227"/>
      <c r="C90" s="256" t="s">
        <v>696</v>
      </c>
      <c r="D90" s="230"/>
      <c r="E90" s="231">
        <v>7.49</v>
      </c>
      <c r="F90" s="228"/>
      <c r="G90" s="228"/>
      <c r="H90" s="228"/>
      <c r="I90" s="228"/>
      <c r="J90" s="228"/>
      <c r="K90" s="228"/>
      <c r="L90" s="228"/>
      <c r="M90" s="228"/>
      <c r="N90" s="228"/>
      <c r="O90" s="228"/>
      <c r="P90" s="228"/>
      <c r="Q90" s="228"/>
      <c r="R90" s="228"/>
      <c r="S90" s="228"/>
      <c r="T90" s="228"/>
      <c r="U90" s="228"/>
      <c r="V90" s="228"/>
      <c r="W90" s="228"/>
      <c r="X90" s="228"/>
      <c r="Y90" s="209"/>
      <c r="Z90" s="209"/>
      <c r="AA90" s="209"/>
      <c r="AB90" s="209"/>
      <c r="AC90" s="209"/>
      <c r="AD90" s="209"/>
      <c r="AE90" s="209"/>
      <c r="AF90" s="209"/>
      <c r="AG90" s="209" t="s">
        <v>139</v>
      </c>
      <c r="AH90" s="209">
        <v>0</v>
      </c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</row>
    <row r="91" spans="1:60" outlineLevel="1" x14ac:dyDescent="0.25">
      <c r="A91" s="241">
        <v>31</v>
      </c>
      <c r="B91" s="242" t="s">
        <v>697</v>
      </c>
      <c r="C91" s="255" t="s">
        <v>698</v>
      </c>
      <c r="D91" s="243" t="s">
        <v>212</v>
      </c>
      <c r="E91" s="244">
        <v>14.016</v>
      </c>
      <c r="F91" s="245"/>
      <c r="G91" s="246">
        <f>ROUND(E91*F91,2)</f>
        <v>0</v>
      </c>
      <c r="H91" s="229">
        <v>5.77</v>
      </c>
      <c r="I91" s="228">
        <f>ROUND(E91*H91,2)</f>
        <v>80.87</v>
      </c>
      <c r="J91" s="229">
        <v>97.73</v>
      </c>
      <c r="K91" s="228">
        <f>ROUND(E91*J91,2)</f>
        <v>1369.78</v>
      </c>
      <c r="L91" s="228">
        <v>15</v>
      </c>
      <c r="M91" s="228">
        <f>G91*(1+L91/100)</f>
        <v>0</v>
      </c>
      <c r="N91" s="228">
        <v>0</v>
      </c>
      <c r="O91" s="228">
        <f>ROUND(E91*N91,2)</f>
        <v>0</v>
      </c>
      <c r="P91" s="228">
        <v>0</v>
      </c>
      <c r="Q91" s="228">
        <f>ROUND(E91*P91,2)</f>
        <v>0</v>
      </c>
      <c r="R91" s="228"/>
      <c r="S91" s="228" t="s">
        <v>134</v>
      </c>
      <c r="T91" s="228" t="s">
        <v>135</v>
      </c>
      <c r="U91" s="228">
        <v>0.154</v>
      </c>
      <c r="V91" s="228">
        <f>ROUND(E91*U91,2)</f>
        <v>2.16</v>
      </c>
      <c r="W91" s="228"/>
      <c r="X91" s="228" t="s">
        <v>136</v>
      </c>
      <c r="Y91" s="209"/>
      <c r="Z91" s="209"/>
      <c r="AA91" s="209"/>
      <c r="AB91" s="209"/>
      <c r="AC91" s="209"/>
      <c r="AD91" s="209"/>
      <c r="AE91" s="209"/>
      <c r="AF91" s="209"/>
      <c r="AG91" s="209" t="s">
        <v>137</v>
      </c>
      <c r="AH91" s="209"/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</row>
    <row r="92" spans="1:60" outlineLevel="1" x14ac:dyDescent="0.25">
      <c r="A92" s="226"/>
      <c r="B92" s="227"/>
      <c r="C92" s="256" t="s">
        <v>695</v>
      </c>
      <c r="D92" s="230"/>
      <c r="E92" s="231">
        <v>6.5259999999999998</v>
      </c>
      <c r="F92" s="228"/>
      <c r="G92" s="228"/>
      <c r="H92" s="228"/>
      <c r="I92" s="228"/>
      <c r="J92" s="228"/>
      <c r="K92" s="228"/>
      <c r="L92" s="228"/>
      <c r="M92" s="228"/>
      <c r="N92" s="228"/>
      <c r="O92" s="228"/>
      <c r="P92" s="228"/>
      <c r="Q92" s="228"/>
      <c r="R92" s="228"/>
      <c r="S92" s="228"/>
      <c r="T92" s="228"/>
      <c r="U92" s="228"/>
      <c r="V92" s="228"/>
      <c r="W92" s="228"/>
      <c r="X92" s="228"/>
      <c r="Y92" s="209"/>
      <c r="Z92" s="209"/>
      <c r="AA92" s="209"/>
      <c r="AB92" s="209"/>
      <c r="AC92" s="209"/>
      <c r="AD92" s="209"/>
      <c r="AE92" s="209"/>
      <c r="AF92" s="209"/>
      <c r="AG92" s="209" t="s">
        <v>139</v>
      </c>
      <c r="AH92" s="209">
        <v>0</v>
      </c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</row>
    <row r="93" spans="1:60" outlineLevel="1" x14ac:dyDescent="0.25">
      <c r="A93" s="226"/>
      <c r="B93" s="227"/>
      <c r="C93" s="256" t="s">
        <v>696</v>
      </c>
      <c r="D93" s="230"/>
      <c r="E93" s="231">
        <v>7.49</v>
      </c>
      <c r="F93" s="228"/>
      <c r="G93" s="228"/>
      <c r="H93" s="228"/>
      <c r="I93" s="228"/>
      <c r="J93" s="228"/>
      <c r="K93" s="228"/>
      <c r="L93" s="228"/>
      <c r="M93" s="228"/>
      <c r="N93" s="228"/>
      <c r="O93" s="228"/>
      <c r="P93" s="228"/>
      <c r="Q93" s="228"/>
      <c r="R93" s="228"/>
      <c r="S93" s="228"/>
      <c r="T93" s="228"/>
      <c r="U93" s="228"/>
      <c r="V93" s="228"/>
      <c r="W93" s="228"/>
      <c r="X93" s="228"/>
      <c r="Y93" s="209"/>
      <c r="Z93" s="209"/>
      <c r="AA93" s="209"/>
      <c r="AB93" s="209"/>
      <c r="AC93" s="209"/>
      <c r="AD93" s="209"/>
      <c r="AE93" s="209"/>
      <c r="AF93" s="209"/>
      <c r="AG93" s="209" t="s">
        <v>139</v>
      </c>
      <c r="AH93" s="209">
        <v>0</v>
      </c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</row>
    <row r="94" spans="1:60" outlineLevel="1" x14ac:dyDescent="0.25">
      <c r="A94" s="241">
        <v>32</v>
      </c>
      <c r="B94" s="242" t="s">
        <v>423</v>
      </c>
      <c r="C94" s="255" t="s">
        <v>424</v>
      </c>
      <c r="D94" s="243" t="s">
        <v>133</v>
      </c>
      <c r="E94" s="244">
        <v>13.313700000000001</v>
      </c>
      <c r="F94" s="245"/>
      <c r="G94" s="246">
        <f>ROUND(E94*F94,2)</f>
        <v>0</v>
      </c>
      <c r="H94" s="229">
        <v>143.43</v>
      </c>
      <c r="I94" s="228">
        <f>ROUND(E94*H94,2)</f>
        <v>1909.58</v>
      </c>
      <c r="J94" s="229">
        <v>584.77</v>
      </c>
      <c r="K94" s="228">
        <f>ROUND(E94*J94,2)</f>
        <v>7785.45</v>
      </c>
      <c r="L94" s="228">
        <v>15</v>
      </c>
      <c r="M94" s="228">
        <f>G94*(1+L94/100)</f>
        <v>0</v>
      </c>
      <c r="N94" s="228">
        <v>5.1500000000000001E-3</v>
      </c>
      <c r="O94" s="228">
        <f>ROUND(E94*N94,2)</f>
        <v>7.0000000000000007E-2</v>
      </c>
      <c r="P94" s="228">
        <v>0</v>
      </c>
      <c r="Q94" s="228">
        <f>ROUND(E94*P94,2)</f>
        <v>0</v>
      </c>
      <c r="R94" s="228"/>
      <c r="S94" s="228" t="s">
        <v>134</v>
      </c>
      <c r="T94" s="228" t="s">
        <v>135</v>
      </c>
      <c r="U94" s="228">
        <v>1.04</v>
      </c>
      <c r="V94" s="228">
        <f>ROUND(E94*U94,2)</f>
        <v>13.85</v>
      </c>
      <c r="W94" s="228"/>
      <c r="X94" s="228" t="s">
        <v>136</v>
      </c>
      <c r="Y94" s="209"/>
      <c r="Z94" s="209"/>
      <c r="AA94" s="209"/>
      <c r="AB94" s="209"/>
      <c r="AC94" s="209"/>
      <c r="AD94" s="209"/>
      <c r="AE94" s="209"/>
      <c r="AF94" s="209"/>
      <c r="AG94" s="209" t="s">
        <v>137</v>
      </c>
      <c r="AH94" s="209"/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</row>
    <row r="95" spans="1:60" outlineLevel="1" x14ac:dyDescent="0.25">
      <c r="A95" s="226"/>
      <c r="B95" s="227"/>
      <c r="C95" s="256" t="s">
        <v>680</v>
      </c>
      <c r="D95" s="230"/>
      <c r="E95" s="231">
        <v>5.8032000000000004</v>
      </c>
      <c r="F95" s="228"/>
      <c r="G95" s="228"/>
      <c r="H95" s="228"/>
      <c r="I95" s="228"/>
      <c r="J95" s="228"/>
      <c r="K95" s="228"/>
      <c r="L95" s="228"/>
      <c r="M95" s="228"/>
      <c r="N95" s="228"/>
      <c r="O95" s="228"/>
      <c r="P95" s="228"/>
      <c r="Q95" s="228"/>
      <c r="R95" s="228"/>
      <c r="S95" s="228"/>
      <c r="T95" s="228"/>
      <c r="U95" s="228"/>
      <c r="V95" s="228"/>
      <c r="W95" s="228"/>
      <c r="X95" s="228"/>
      <c r="Y95" s="209"/>
      <c r="Z95" s="209"/>
      <c r="AA95" s="209"/>
      <c r="AB95" s="209"/>
      <c r="AC95" s="209"/>
      <c r="AD95" s="209"/>
      <c r="AE95" s="209"/>
      <c r="AF95" s="209"/>
      <c r="AG95" s="209" t="s">
        <v>139</v>
      </c>
      <c r="AH95" s="209">
        <v>0</v>
      </c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</row>
    <row r="96" spans="1:60" outlineLevel="1" x14ac:dyDescent="0.25">
      <c r="A96" s="226"/>
      <c r="B96" s="227"/>
      <c r="C96" s="256" t="s">
        <v>681</v>
      </c>
      <c r="D96" s="230"/>
      <c r="E96" s="231">
        <v>0.44</v>
      </c>
      <c r="F96" s="228"/>
      <c r="G96" s="228"/>
      <c r="H96" s="228"/>
      <c r="I96" s="228"/>
      <c r="J96" s="228"/>
      <c r="K96" s="228"/>
      <c r="L96" s="228"/>
      <c r="M96" s="228"/>
      <c r="N96" s="228"/>
      <c r="O96" s="228"/>
      <c r="P96" s="228"/>
      <c r="Q96" s="228"/>
      <c r="R96" s="228"/>
      <c r="S96" s="228"/>
      <c r="T96" s="228"/>
      <c r="U96" s="228"/>
      <c r="V96" s="228"/>
      <c r="W96" s="228"/>
      <c r="X96" s="228"/>
      <c r="Y96" s="209"/>
      <c r="Z96" s="209"/>
      <c r="AA96" s="209"/>
      <c r="AB96" s="209"/>
      <c r="AC96" s="209"/>
      <c r="AD96" s="209"/>
      <c r="AE96" s="209"/>
      <c r="AF96" s="209"/>
      <c r="AG96" s="209" t="s">
        <v>139</v>
      </c>
      <c r="AH96" s="209">
        <v>0</v>
      </c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</row>
    <row r="97" spans="1:60" outlineLevel="1" x14ac:dyDescent="0.25">
      <c r="A97" s="226"/>
      <c r="B97" s="227"/>
      <c r="C97" s="256" t="s">
        <v>682</v>
      </c>
      <c r="D97" s="230"/>
      <c r="E97" s="231">
        <v>5.78925</v>
      </c>
      <c r="F97" s="228"/>
      <c r="G97" s="228"/>
      <c r="H97" s="228"/>
      <c r="I97" s="228"/>
      <c r="J97" s="228"/>
      <c r="K97" s="228"/>
      <c r="L97" s="228"/>
      <c r="M97" s="228"/>
      <c r="N97" s="228"/>
      <c r="O97" s="228"/>
      <c r="P97" s="228"/>
      <c r="Q97" s="228"/>
      <c r="R97" s="228"/>
      <c r="S97" s="228"/>
      <c r="T97" s="228"/>
      <c r="U97" s="228"/>
      <c r="V97" s="228"/>
      <c r="W97" s="228"/>
      <c r="X97" s="228"/>
      <c r="Y97" s="209"/>
      <c r="Z97" s="209"/>
      <c r="AA97" s="209"/>
      <c r="AB97" s="209"/>
      <c r="AC97" s="209"/>
      <c r="AD97" s="209"/>
      <c r="AE97" s="209"/>
      <c r="AF97" s="209"/>
      <c r="AG97" s="209" t="s">
        <v>139</v>
      </c>
      <c r="AH97" s="209">
        <v>0</v>
      </c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</row>
    <row r="98" spans="1:60" outlineLevel="1" x14ac:dyDescent="0.25">
      <c r="A98" s="226"/>
      <c r="B98" s="227"/>
      <c r="C98" s="256" t="s">
        <v>683</v>
      </c>
      <c r="D98" s="230"/>
      <c r="E98" s="231">
        <v>1.28125</v>
      </c>
      <c r="F98" s="228"/>
      <c r="G98" s="228"/>
      <c r="H98" s="228"/>
      <c r="I98" s="228"/>
      <c r="J98" s="228"/>
      <c r="K98" s="228"/>
      <c r="L98" s="228"/>
      <c r="M98" s="228"/>
      <c r="N98" s="228"/>
      <c r="O98" s="228"/>
      <c r="P98" s="228"/>
      <c r="Q98" s="228"/>
      <c r="R98" s="228"/>
      <c r="S98" s="228"/>
      <c r="T98" s="228"/>
      <c r="U98" s="228"/>
      <c r="V98" s="228"/>
      <c r="W98" s="228"/>
      <c r="X98" s="228"/>
      <c r="Y98" s="209"/>
      <c r="Z98" s="209"/>
      <c r="AA98" s="209"/>
      <c r="AB98" s="209"/>
      <c r="AC98" s="209"/>
      <c r="AD98" s="209"/>
      <c r="AE98" s="209"/>
      <c r="AF98" s="209"/>
      <c r="AG98" s="209" t="s">
        <v>139</v>
      </c>
      <c r="AH98" s="209">
        <v>0</v>
      </c>
      <c r="AI98" s="209"/>
      <c r="AJ98" s="209"/>
      <c r="AK98" s="209"/>
      <c r="AL98" s="209"/>
      <c r="AM98" s="209"/>
      <c r="AN98" s="209"/>
      <c r="AO98" s="209"/>
      <c r="AP98" s="209"/>
      <c r="AQ98" s="209"/>
      <c r="AR98" s="209"/>
      <c r="AS98" s="209"/>
      <c r="AT98" s="209"/>
      <c r="AU98" s="209"/>
      <c r="AV98" s="209"/>
      <c r="AW98" s="209"/>
      <c r="AX98" s="209"/>
      <c r="AY98" s="209"/>
      <c r="AZ98" s="209"/>
      <c r="BA98" s="209"/>
      <c r="BB98" s="209"/>
      <c r="BC98" s="209"/>
      <c r="BD98" s="209"/>
      <c r="BE98" s="209"/>
      <c r="BF98" s="209"/>
      <c r="BG98" s="209"/>
      <c r="BH98" s="209"/>
    </row>
    <row r="99" spans="1:60" outlineLevel="1" x14ac:dyDescent="0.25">
      <c r="A99" s="241">
        <v>33</v>
      </c>
      <c r="B99" s="242" t="s">
        <v>425</v>
      </c>
      <c r="C99" s="255" t="s">
        <v>426</v>
      </c>
      <c r="D99" s="243" t="s">
        <v>133</v>
      </c>
      <c r="E99" s="244">
        <v>13.313700000000001</v>
      </c>
      <c r="F99" s="245"/>
      <c r="G99" s="246">
        <f>ROUND(E99*F99,2)</f>
        <v>0</v>
      </c>
      <c r="H99" s="229">
        <v>0</v>
      </c>
      <c r="I99" s="228">
        <f>ROUND(E99*H99,2)</f>
        <v>0</v>
      </c>
      <c r="J99" s="229">
        <v>16.600000000000001</v>
      </c>
      <c r="K99" s="228">
        <f>ROUND(E99*J99,2)</f>
        <v>221.01</v>
      </c>
      <c r="L99" s="228">
        <v>15</v>
      </c>
      <c r="M99" s="228">
        <f>G99*(1+L99/100)</f>
        <v>0</v>
      </c>
      <c r="N99" s="228">
        <v>0</v>
      </c>
      <c r="O99" s="228">
        <f>ROUND(E99*N99,2)</f>
        <v>0</v>
      </c>
      <c r="P99" s="228">
        <v>0</v>
      </c>
      <c r="Q99" s="228">
        <f>ROUND(E99*P99,2)</f>
        <v>0</v>
      </c>
      <c r="R99" s="228"/>
      <c r="S99" s="228" t="s">
        <v>134</v>
      </c>
      <c r="T99" s="228" t="s">
        <v>135</v>
      </c>
      <c r="U99" s="228">
        <v>0.03</v>
      </c>
      <c r="V99" s="228">
        <f>ROUND(E99*U99,2)</f>
        <v>0.4</v>
      </c>
      <c r="W99" s="228"/>
      <c r="X99" s="228" t="s">
        <v>136</v>
      </c>
      <c r="Y99" s="209"/>
      <c r="Z99" s="209"/>
      <c r="AA99" s="209"/>
      <c r="AB99" s="209"/>
      <c r="AC99" s="209"/>
      <c r="AD99" s="209"/>
      <c r="AE99" s="209"/>
      <c r="AF99" s="209"/>
      <c r="AG99" s="209" t="s">
        <v>137</v>
      </c>
      <c r="AH99" s="209"/>
      <c r="AI99" s="209"/>
      <c r="AJ99" s="209"/>
      <c r="AK99" s="209"/>
      <c r="AL99" s="209"/>
      <c r="AM99" s="209"/>
      <c r="AN99" s="209"/>
      <c r="AO99" s="209"/>
      <c r="AP99" s="209"/>
      <c r="AQ99" s="209"/>
      <c r="AR99" s="209"/>
      <c r="AS99" s="209"/>
      <c r="AT99" s="209"/>
      <c r="AU99" s="209"/>
      <c r="AV99" s="209"/>
      <c r="AW99" s="209"/>
      <c r="AX99" s="209"/>
      <c r="AY99" s="209"/>
      <c r="AZ99" s="209"/>
      <c r="BA99" s="209"/>
      <c r="BB99" s="209"/>
      <c r="BC99" s="209"/>
      <c r="BD99" s="209"/>
      <c r="BE99" s="209"/>
      <c r="BF99" s="209"/>
      <c r="BG99" s="209"/>
      <c r="BH99" s="209"/>
    </row>
    <row r="100" spans="1:60" outlineLevel="1" x14ac:dyDescent="0.25">
      <c r="A100" s="226"/>
      <c r="B100" s="227"/>
      <c r="C100" s="256" t="s">
        <v>680</v>
      </c>
      <c r="D100" s="230"/>
      <c r="E100" s="231">
        <v>5.8032000000000004</v>
      </c>
      <c r="F100" s="228"/>
      <c r="G100" s="228"/>
      <c r="H100" s="228"/>
      <c r="I100" s="228"/>
      <c r="J100" s="228"/>
      <c r="K100" s="228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09"/>
      <c r="Z100" s="209"/>
      <c r="AA100" s="209"/>
      <c r="AB100" s="209"/>
      <c r="AC100" s="209"/>
      <c r="AD100" s="209"/>
      <c r="AE100" s="209"/>
      <c r="AF100" s="209"/>
      <c r="AG100" s="209" t="s">
        <v>139</v>
      </c>
      <c r="AH100" s="209">
        <v>0</v>
      </c>
      <c r="AI100" s="209"/>
      <c r="AJ100" s="209"/>
      <c r="AK100" s="209"/>
      <c r="AL100" s="209"/>
      <c r="AM100" s="209"/>
      <c r="AN100" s="209"/>
      <c r="AO100" s="209"/>
      <c r="AP100" s="209"/>
      <c r="AQ100" s="209"/>
      <c r="AR100" s="209"/>
      <c r="AS100" s="209"/>
      <c r="AT100" s="209"/>
      <c r="AU100" s="209"/>
      <c r="AV100" s="209"/>
      <c r="AW100" s="209"/>
      <c r="AX100" s="209"/>
      <c r="AY100" s="209"/>
      <c r="AZ100" s="209"/>
      <c r="BA100" s="209"/>
      <c r="BB100" s="209"/>
      <c r="BC100" s="209"/>
      <c r="BD100" s="209"/>
      <c r="BE100" s="209"/>
      <c r="BF100" s="209"/>
      <c r="BG100" s="209"/>
      <c r="BH100" s="209"/>
    </row>
    <row r="101" spans="1:60" outlineLevel="1" x14ac:dyDescent="0.25">
      <c r="A101" s="226"/>
      <c r="B101" s="227"/>
      <c r="C101" s="256" t="s">
        <v>681</v>
      </c>
      <c r="D101" s="230"/>
      <c r="E101" s="231">
        <v>0.44</v>
      </c>
      <c r="F101" s="228"/>
      <c r="G101" s="228"/>
      <c r="H101" s="228"/>
      <c r="I101" s="228"/>
      <c r="J101" s="228"/>
      <c r="K101" s="228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09"/>
      <c r="Z101" s="209"/>
      <c r="AA101" s="209"/>
      <c r="AB101" s="209"/>
      <c r="AC101" s="209"/>
      <c r="AD101" s="209"/>
      <c r="AE101" s="209"/>
      <c r="AF101" s="209"/>
      <c r="AG101" s="209" t="s">
        <v>139</v>
      </c>
      <c r="AH101" s="209">
        <v>0</v>
      </c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/>
      <c r="AS101" s="209"/>
      <c r="AT101" s="209"/>
      <c r="AU101" s="209"/>
      <c r="AV101" s="209"/>
      <c r="AW101" s="209"/>
      <c r="AX101" s="209"/>
      <c r="AY101" s="209"/>
      <c r="AZ101" s="209"/>
      <c r="BA101" s="209"/>
      <c r="BB101" s="209"/>
      <c r="BC101" s="209"/>
      <c r="BD101" s="209"/>
      <c r="BE101" s="209"/>
      <c r="BF101" s="209"/>
      <c r="BG101" s="209"/>
      <c r="BH101" s="209"/>
    </row>
    <row r="102" spans="1:60" outlineLevel="1" x14ac:dyDescent="0.25">
      <c r="A102" s="226"/>
      <c r="B102" s="227"/>
      <c r="C102" s="256" t="s">
        <v>682</v>
      </c>
      <c r="D102" s="230"/>
      <c r="E102" s="231">
        <v>5.78925</v>
      </c>
      <c r="F102" s="228"/>
      <c r="G102" s="228"/>
      <c r="H102" s="228"/>
      <c r="I102" s="228"/>
      <c r="J102" s="228"/>
      <c r="K102" s="228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09"/>
      <c r="Z102" s="209"/>
      <c r="AA102" s="209"/>
      <c r="AB102" s="209"/>
      <c r="AC102" s="209"/>
      <c r="AD102" s="209"/>
      <c r="AE102" s="209"/>
      <c r="AF102" s="209"/>
      <c r="AG102" s="209" t="s">
        <v>139</v>
      </c>
      <c r="AH102" s="209">
        <v>0</v>
      </c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/>
      <c r="AS102" s="209"/>
      <c r="AT102" s="209"/>
      <c r="AU102" s="209"/>
      <c r="AV102" s="209"/>
      <c r="AW102" s="209"/>
      <c r="AX102" s="209"/>
      <c r="AY102" s="209"/>
      <c r="AZ102" s="209"/>
      <c r="BA102" s="209"/>
      <c r="BB102" s="209"/>
      <c r="BC102" s="209"/>
      <c r="BD102" s="209"/>
      <c r="BE102" s="209"/>
      <c r="BF102" s="209"/>
      <c r="BG102" s="209"/>
      <c r="BH102" s="209"/>
    </row>
    <row r="103" spans="1:60" outlineLevel="1" x14ac:dyDescent="0.25">
      <c r="A103" s="226"/>
      <c r="B103" s="227"/>
      <c r="C103" s="256" t="s">
        <v>683</v>
      </c>
      <c r="D103" s="230"/>
      <c r="E103" s="231">
        <v>1.28125</v>
      </c>
      <c r="F103" s="228"/>
      <c r="G103" s="228"/>
      <c r="H103" s="228"/>
      <c r="I103" s="228"/>
      <c r="J103" s="228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28"/>
      <c r="X103" s="228"/>
      <c r="Y103" s="209"/>
      <c r="Z103" s="209"/>
      <c r="AA103" s="209"/>
      <c r="AB103" s="209"/>
      <c r="AC103" s="209"/>
      <c r="AD103" s="209"/>
      <c r="AE103" s="209"/>
      <c r="AF103" s="209"/>
      <c r="AG103" s="209" t="s">
        <v>139</v>
      </c>
      <c r="AH103" s="209">
        <v>0</v>
      </c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</row>
    <row r="104" spans="1:60" outlineLevel="1" x14ac:dyDescent="0.25">
      <c r="A104" s="241">
        <v>34</v>
      </c>
      <c r="B104" s="242" t="s">
        <v>427</v>
      </c>
      <c r="C104" s="255" t="s">
        <v>428</v>
      </c>
      <c r="D104" s="243" t="s">
        <v>133</v>
      </c>
      <c r="E104" s="244">
        <v>13.313700000000001</v>
      </c>
      <c r="F104" s="245"/>
      <c r="G104" s="246">
        <f>ROUND(E104*F104,2)</f>
        <v>0</v>
      </c>
      <c r="H104" s="229">
        <v>13.5</v>
      </c>
      <c r="I104" s="228">
        <f>ROUND(E104*H104,2)</f>
        <v>179.73</v>
      </c>
      <c r="J104" s="229">
        <v>0</v>
      </c>
      <c r="K104" s="228">
        <f>ROUND(E104*J104,2)</f>
        <v>0</v>
      </c>
      <c r="L104" s="228">
        <v>15</v>
      </c>
      <c r="M104" s="228">
        <f>G104*(1+L104/100)</f>
        <v>0</v>
      </c>
      <c r="N104" s="228">
        <v>1.1999999999999999E-3</v>
      </c>
      <c r="O104" s="228">
        <f>ROUND(E104*N104,2)</f>
        <v>0.02</v>
      </c>
      <c r="P104" s="228">
        <v>0</v>
      </c>
      <c r="Q104" s="228">
        <f>ROUND(E104*P104,2)</f>
        <v>0</v>
      </c>
      <c r="R104" s="228"/>
      <c r="S104" s="228" t="s">
        <v>134</v>
      </c>
      <c r="T104" s="228" t="s">
        <v>135</v>
      </c>
      <c r="U104" s="228">
        <v>0</v>
      </c>
      <c r="V104" s="228">
        <f>ROUND(E104*U104,2)</f>
        <v>0</v>
      </c>
      <c r="W104" s="228"/>
      <c r="X104" s="228" t="s">
        <v>136</v>
      </c>
      <c r="Y104" s="209"/>
      <c r="Z104" s="209"/>
      <c r="AA104" s="209"/>
      <c r="AB104" s="209"/>
      <c r="AC104" s="209"/>
      <c r="AD104" s="209"/>
      <c r="AE104" s="209"/>
      <c r="AF104" s="209"/>
      <c r="AG104" s="209" t="s">
        <v>137</v>
      </c>
      <c r="AH104" s="209"/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</row>
    <row r="105" spans="1:60" outlineLevel="1" x14ac:dyDescent="0.25">
      <c r="A105" s="226"/>
      <c r="B105" s="227"/>
      <c r="C105" s="256" t="s">
        <v>680</v>
      </c>
      <c r="D105" s="230"/>
      <c r="E105" s="231">
        <v>5.8032000000000004</v>
      </c>
      <c r="F105" s="228"/>
      <c r="G105" s="228"/>
      <c r="H105" s="228"/>
      <c r="I105" s="228"/>
      <c r="J105" s="228"/>
      <c r="K105" s="228"/>
      <c r="L105" s="228"/>
      <c r="M105" s="228"/>
      <c r="N105" s="228"/>
      <c r="O105" s="228"/>
      <c r="P105" s="228"/>
      <c r="Q105" s="228"/>
      <c r="R105" s="228"/>
      <c r="S105" s="228"/>
      <c r="T105" s="228"/>
      <c r="U105" s="228"/>
      <c r="V105" s="228"/>
      <c r="W105" s="228"/>
      <c r="X105" s="228"/>
      <c r="Y105" s="209"/>
      <c r="Z105" s="209"/>
      <c r="AA105" s="209"/>
      <c r="AB105" s="209"/>
      <c r="AC105" s="209"/>
      <c r="AD105" s="209"/>
      <c r="AE105" s="209"/>
      <c r="AF105" s="209"/>
      <c r="AG105" s="209" t="s">
        <v>139</v>
      </c>
      <c r="AH105" s="209">
        <v>0</v>
      </c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</row>
    <row r="106" spans="1:60" outlineLevel="1" x14ac:dyDescent="0.25">
      <c r="A106" s="226"/>
      <c r="B106" s="227"/>
      <c r="C106" s="256" t="s">
        <v>681</v>
      </c>
      <c r="D106" s="230"/>
      <c r="E106" s="231">
        <v>0.44</v>
      </c>
      <c r="F106" s="228"/>
      <c r="G106" s="228"/>
      <c r="H106" s="228"/>
      <c r="I106" s="228"/>
      <c r="J106" s="228"/>
      <c r="K106" s="228"/>
      <c r="L106" s="228"/>
      <c r="M106" s="228"/>
      <c r="N106" s="228"/>
      <c r="O106" s="228"/>
      <c r="P106" s="228"/>
      <c r="Q106" s="228"/>
      <c r="R106" s="228"/>
      <c r="S106" s="228"/>
      <c r="T106" s="228"/>
      <c r="U106" s="228"/>
      <c r="V106" s="228"/>
      <c r="W106" s="228"/>
      <c r="X106" s="228"/>
      <c r="Y106" s="209"/>
      <c r="Z106" s="209"/>
      <c r="AA106" s="209"/>
      <c r="AB106" s="209"/>
      <c r="AC106" s="209"/>
      <c r="AD106" s="209"/>
      <c r="AE106" s="209"/>
      <c r="AF106" s="209"/>
      <c r="AG106" s="209" t="s">
        <v>139</v>
      </c>
      <c r="AH106" s="209">
        <v>0</v>
      </c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</row>
    <row r="107" spans="1:60" outlineLevel="1" x14ac:dyDescent="0.25">
      <c r="A107" s="226"/>
      <c r="B107" s="227"/>
      <c r="C107" s="256" t="s">
        <v>682</v>
      </c>
      <c r="D107" s="230"/>
      <c r="E107" s="231">
        <v>5.78925</v>
      </c>
      <c r="F107" s="228"/>
      <c r="G107" s="228"/>
      <c r="H107" s="228"/>
      <c r="I107" s="228"/>
      <c r="J107" s="228"/>
      <c r="K107" s="228"/>
      <c r="L107" s="228"/>
      <c r="M107" s="228"/>
      <c r="N107" s="228"/>
      <c r="O107" s="228"/>
      <c r="P107" s="228"/>
      <c r="Q107" s="228"/>
      <c r="R107" s="228"/>
      <c r="S107" s="228"/>
      <c r="T107" s="228"/>
      <c r="U107" s="228"/>
      <c r="V107" s="228"/>
      <c r="W107" s="228"/>
      <c r="X107" s="228"/>
      <c r="Y107" s="209"/>
      <c r="Z107" s="209"/>
      <c r="AA107" s="209"/>
      <c r="AB107" s="209"/>
      <c r="AC107" s="209"/>
      <c r="AD107" s="209"/>
      <c r="AE107" s="209"/>
      <c r="AF107" s="209"/>
      <c r="AG107" s="209" t="s">
        <v>139</v>
      </c>
      <c r="AH107" s="209">
        <v>0</v>
      </c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</row>
    <row r="108" spans="1:60" outlineLevel="1" x14ac:dyDescent="0.25">
      <c r="A108" s="226"/>
      <c r="B108" s="227"/>
      <c r="C108" s="256" t="s">
        <v>683</v>
      </c>
      <c r="D108" s="230"/>
      <c r="E108" s="231">
        <v>1.28125</v>
      </c>
      <c r="F108" s="228"/>
      <c r="G108" s="228"/>
      <c r="H108" s="228"/>
      <c r="I108" s="228"/>
      <c r="J108" s="228"/>
      <c r="K108" s="228"/>
      <c r="L108" s="228"/>
      <c r="M108" s="228"/>
      <c r="N108" s="228"/>
      <c r="O108" s="228"/>
      <c r="P108" s="228"/>
      <c r="Q108" s="228"/>
      <c r="R108" s="228"/>
      <c r="S108" s="228"/>
      <c r="T108" s="228"/>
      <c r="U108" s="228"/>
      <c r="V108" s="228"/>
      <c r="W108" s="228"/>
      <c r="X108" s="228"/>
      <c r="Y108" s="209"/>
      <c r="Z108" s="209"/>
      <c r="AA108" s="209"/>
      <c r="AB108" s="209"/>
      <c r="AC108" s="209"/>
      <c r="AD108" s="209"/>
      <c r="AE108" s="209"/>
      <c r="AF108" s="209"/>
      <c r="AG108" s="209" t="s">
        <v>139</v>
      </c>
      <c r="AH108" s="209">
        <v>0</v>
      </c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</row>
    <row r="109" spans="1:60" outlineLevel="1" x14ac:dyDescent="0.25">
      <c r="A109" s="241">
        <v>35</v>
      </c>
      <c r="B109" s="242" t="s">
        <v>699</v>
      </c>
      <c r="C109" s="255" t="s">
        <v>700</v>
      </c>
      <c r="D109" s="243" t="s">
        <v>133</v>
      </c>
      <c r="E109" s="244">
        <v>16.063700000000001</v>
      </c>
      <c r="F109" s="245"/>
      <c r="G109" s="246">
        <f>ROUND(E109*F109,2)</f>
        <v>0</v>
      </c>
      <c r="H109" s="229">
        <v>0</v>
      </c>
      <c r="I109" s="228">
        <f>ROUND(E109*H109,2)</f>
        <v>0</v>
      </c>
      <c r="J109" s="229">
        <v>150</v>
      </c>
      <c r="K109" s="228">
        <f>ROUND(E109*J109,2)</f>
        <v>2409.56</v>
      </c>
      <c r="L109" s="228">
        <v>15</v>
      </c>
      <c r="M109" s="228">
        <f>G109*(1+L109/100)</f>
        <v>0</v>
      </c>
      <c r="N109" s="228">
        <v>0</v>
      </c>
      <c r="O109" s="228">
        <f>ROUND(E109*N109,2)</f>
        <v>0</v>
      </c>
      <c r="P109" s="228">
        <v>0</v>
      </c>
      <c r="Q109" s="228">
        <f>ROUND(E109*P109,2)</f>
        <v>0</v>
      </c>
      <c r="R109" s="228"/>
      <c r="S109" s="228" t="s">
        <v>204</v>
      </c>
      <c r="T109" s="228" t="s">
        <v>135</v>
      </c>
      <c r="U109" s="228">
        <v>0</v>
      </c>
      <c r="V109" s="228">
        <f>ROUND(E109*U109,2)</f>
        <v>0</v>
      </c>
      <c r="W109" s="228"/>
      <c r="X109" s="228" t="s">
        <v>136</v>
      </c>
      <c r="Y109" s="209"/>
      <c r="Z109" s="209"/>
      <c r="AA109" s="209"/>
      <c r="AB109" s="209"/>
      <c r="AC109" s="209"/>
      <c r="AD109" s="209"/>
      <c r="AE109" s="209"/>
      <c r="AF109" s="209"/>
      <c r="AG109" s="209" t="s">
        <v>689</v>
      </c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</row>
    <row r="110" spans="1:60" outlineLevel="1" x14ac:dyDescent="0.25">
      <c r="A110" s="226"/>
      <c r="B110" s="227"/>
      <c r="C110" s="256" t="s">
        <v>680</v>
      </c>
      <c r="D110" s="230"/>
      <c r="E110" s="231">
        <v>5.8032000000000004</v>
      </c>
      <c r="F110" s="228"/>
      <c r="G110" s="228"/>
      <c r="H110" s="228"/>
      <c r="I110" s="228"/>
      <c r="J110" s="228"/>
      <c r="K110" s="228"/>
      <c r="L110" s="228"/>
      <c r="M110" s="228"/>
      <c r="N110" s="228"/>
      <c r="O110" s="228"/>
      <c r="P110" s="228"/>
      <c r="Q110" s="228"/>
      <c r="R110" s="228"/>
      <c r="S110" s="228"/>
      <c r="T110" s="228"/>
      <c r="U110" s="228"/>
      <c r="V110" s="228"/>
      <c r="W110" s="228"/>
      <c r="X110" s="228"/>
      <c r="Y110" s="209"/>
      <c r="Z110" s="209"/>
      <c r="AA110" s="209"/>
      <c r="AB110" s="209"/>
      <c r="AC110" s="209"/>
      <c r="AD110" s="209"/>
      <c r="AE110" s="209"/>
      <c r="AF110" s="209"/>
      <c r="AG110" s="209" t="s">
        <v>139</v>
      </c>
      <c r="AH110" s="209">
        <v>0</v>
      </c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09"/>
      <c r="AU110" s="209"/>
      <c r="AV110" s="209"/>
      <c r="AW110" s="209"/>
      <c r="AX110" s="209"/>
      <c r="AY110" s="209"/>
      <c r="AZ110" s="209"/>
      <c r="BA110" s="209"/>
      <c r="BB110" s="209"/>
      <c r="BC110" s="209"/>
      <c r="BD110" s="209"/>
      <c r="BE110" s="209"/>
      <c r="BF110" s="209"/>
      <c r="BG110" s="209"/>
      <c r="BH110" s="209"/>
    </row>
    <row r="111" spans="1:60" outlineLevel="1" x14ac:dyDescent="0.25">
      <c r="A111" s="226"/>
      <c r="B111" s="227"/>
      <c r="C111" s="256" t="s">
        <v>681</v>
      </c>
      <c r="D111" s="230"/>
      <c r="E111" s="231">
        <v>0.44</v>
      </c>
      <c r="F111" s="228"/>
      <c r="G111" s="228"/>
      <c r="H111" s="228"/>
      <c r="I111" s="228"/>
      <c r="J111" s="228"/>
      <c r="K111" s="228"/>
      <c r="L111" s="228"/>
      <c r="M111" s="228"/>
      <c r="N111" s="228"/>
      <c r="O111" s="228"/>
      <c r="P111" s="228"/>
      <c r="Q111" s="228"/>
      <c r="R111" s="228"/>
      <c r="S111" s="228"/>
      <c r="T111" s="228"/>
      <c r="U111" s="228"/>
      <c r="V111" s="228"/>
      <c r="W111" s="228"/>
      <c r="X111" s="228"/>
      <c r="Y111" s="209"/>
      <c r="Z111" s="209"/>
      <c r="AA111" s="209"/>
      <c r="AB111" s="209"/>
      <c r="AC111" s="209"/>
      <c r="AD111" s="209"/>
      <c r="AE111" s="209"/>
      <c r="AF111" s="209"/>
      <c r="AG111" s="209" t="s">
        <v>139</v>
      </c>
      <c r="AH111" s="209">
        <v>0</v>
      </c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09"/>
      <c r="BC111" s="209"/>
      <c r="BD111" s="209"/>
      <c r="BE111" s="209"/>
      <c r="BF111" s="209"/>
      <c r="BG111" s="209"/>
      <c r="BH111" s="209"/>
    </row>
    <row r="112" spans="1:60" outlineLevel="1" x14ac:dyDescent="0.25">
      <c r="A112" s="226"/>
      <c r="B112" s="227"/>
      <c r="C112" s="256" t="s">
        <v>682</v>
      </c>
      <c r="D112" s="230"/>
      <c r="E112" s="231">
        <v>5.78925</v>
      </c>
      <c r="F112" s="228"/>
      <c r="G112" s="228"/>
      <c r="H112" s="228"/>
      <c r="I112" s="228"/>
      <c r="J112" s="228"/>
      <c r="K112" s="228"/>
      <c r="L112" s="228"/>
      <c r="M112" s="228"/>
      <c r="N112" s="228"/>
      <c r="O112" s="228"/>
      <c r="P112" s="228"/>
      <c r="Q112" s="228"/>
      <c r="R112" s="228"/>
      <c r="S112" s="228"/>
      <c r="T112" s="228"/>
      <c r="U112" s="228"/>
      <c r="V112" s="228"/>
      <c r="W112" s="228"/>
      <c r="X112" s="228"/>
      <c r="Y112" s="209"/>
      <c r="Z112" s="209"/>
      <c r="AA112" s="209"/>
      <c r="AB112" s="209"/>
      <c r="AC112" s="209"/>
      <c r="AD112" s="209"/>
      <c r="AE112" s="209"/>
      <c r="AF112" s="209"/>
      <c r="AG112" s="209" t="s">
        <v>139</v>
      </c>
      <c r="AH112" s="209">
        <v>0</v>
      </c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09"/>
      <c r="BF112" s="209"/>
      <c r="BG112" s="209"/>
      <c r="BH112" s="209"/>
    </row>
    <row r="113" spans="1:60" outlineLevel="1" x14ac:dyDescent="0.25">
      <c r="A113" s="226"/>
      <c r="B113" s="227"/>
      <c r="C113" s="256" t="s">
        <v>683</v>
      </c>
      <c r="D113" s="230"/>
      <c r="E113" s="231">
        <v>1.28125</v>
      </c>
      <c r="F113" s="228"/>
      <c r="G113" s="228"/>
      <c r="H113" s="228"/>
      <c r="I113" s="228"/>
      <c r="J113" s="228"/>
      <c r="K113" s="228"/>
      <c r="L113" s="228"/>
      <c r="M113" s="228"/>
      <c r="N113" s="228"/>
      <c r="O113" s="228"/>
      <c r="P113" s="228"/>
      <c r="Q113" s="228"/>
      <c r="R113" s="228"/>
      <c r="S113" s="228"/>
      <c r="T113" s="228"/>
      <c r="U113" s="228"/>
      <c r="V113" s="228"/>
      <c r="W113" s="228"/>
      <c r="X113" s="228"/>
      <c r="Y113" s="209"/>
      <c r="Z113" s="209"/>
      <c r="AA113" s="209"/>
      <c r="AB113" s="209"/>
      <c r="AC113" s="209"/>
      <c r="AD113" s="209"/>
      <c r="AE113" s="209"/>
      <c r="AF113" s="209"/>
      <c r="AG113" s="209" t="s">
        <v>139</v>
      </c>
      <c r="AH113" s="209">
        <v>0</v>
      </c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09"/>
      <c r="BF113" s="209"/>
      <c r="BG113" s="209"/>
      <c r="BH113" s="209"/>
    </row>
    <row r="114" spans="1:60" outlineLevel="1" x14ac:dyDescent="0.25">
      <c r="A114" s="226"/>
      <c r="B114" s="227"/>
      <c r="C114" s="256" t="s">
        <v>701</v>
      </c>
      <c r="D114" s="230"/>
      <c r="E114" s="231">
        <v>2.75</v>
      </c>
      <c r="F114" s="228"/>
      <c r="G114" s="228"/>
      <c r="H114" s="228"/>
      <c r="I114" s="228"/>
      <c r="J114" s="228"/>
      <c r="K114" s="228"/>
      <c r="L114" s="228"/>
      <c r="M114" s="228"/>
      <c r="N114" s="228"/>
      <c r="O114" s="228"/>
      <c r="P114" s="228"/>
      <c r="Q114" s="228"/>
      <c r="R114" s="228"/>
      <c r="S114" s="228"/>
      <c r="T114" s="228"/>
      <c r="U114" s="228"/>
      <c r="V114" s="228"/>
      <c r="W114" s="228"/>
      <c r="X114" s="228"/>
      <c r="Y114" s="209"/>
      <c r="Z114" s="209"/>
      <c r="AA114" s="209"/>
      <c r="AB114" s="209"/>
      <c r="AC114" s="209"/>
      <c r="AD114" s="209"/>
      <c r="AE114" s="209"/>
      <c r="AF114" s="209"/>
      <c r="AG114" s="209" t="s">
        <v>139</v>
      </c>
      <c r="AH114" s="209">
        <v>0</v>
      </c>
      <c r="AI114" s="209"/>
      <c r="AJ114" s="209"/>
      <c r="AK114" s="209"/>
      <c r="AL114" s="209"/>
      <c r="AM114" s="209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09"/>
      <c r="BF114" s="209"/>
      <c r="BG114" s="209"/>
      <c r="BH114" s="209"/>
    </row>
    <row r="115" spans="1:60" outlineLevel="1" x14ac:dyDescent="0.25">
      <c r="A115" s="241">
        <v>36</v>
      </c>
      <c r="B115" s="242" t="s">
        <v>702</v>
      </c>
      <c r="C115" s="255" t="s">
        <v>703</v>
      </c>
      <c r="D115" s="243" t="s">
        <v>133</v>
      </c>
      <c r="E115" s="244">
        <v>16.063700000000001</v>
      </c>
      <c r="F115" s="245"/>
      <c r="G115" s="246">
        <f>ROUND(E115*F115,2)</f>
        <v>0</v>
      </c>
      <c r="H115" s="229">
        <v>0</v>
      </c>
      <c r="I115" s="228">
        <f>ROUND(E115*H115,2)</f>
        <v>0</v>
      </c>
      <c r="J115" s="229">
        <v>165</v>
      </c>
      <c r="K115" s="228">
        <f>ROUND(E115*J115,2)</f>
        <v>2650.51</v>
      </c>
      <c r="L115" s="228">
        <v>15</v>
      </c>
      <c r="M115" s="228">
        <f>G115*(1+L115/100)</f>
        <v>0</v>
      </c>
      <c r="N115" s="228">
        <v>0</v>
      </c>
      <c r="O115" s="228">
        <f>ROUND(E115*N115,2)</f>
        <v>0</v>
      </c>
      <c r="P115" s="228">
        <v>0</v>
      </c>
      <c r="Q115" s="228">
        <f>ROUND(E115*P115,2)</f>
        <v>0</v>
      </c>
      <c r="R115" s="228"/>
      <c r="S115" s="228" t="s">
        <v>204</v>
      </c>
      <c r="T115" s="228" t="s">
        <v>135</v>
      </c>
      <c r="U115" s="228">
        <v>0</v>
      </c>
      <c r="V115" s="228">
        <f>ROUND(E115*U115,2)</f>
        <v>0</v>
      </c>
      <c r="W115" s="228"/>
      <c r="X115" s="228" t="s">
        <v>136</v>
      </c>
      <c r="Y115" s="209"/>
      <c r="Z115" s="209"/>
      <c r="AA115" s="209"/>
      <c r="AB115" s="209"/>
      <c r="AC115" s="209"/>
      <c r="AD115" s="209"/>
      <c r="AE115" s="209"/>
      <c r="AF115" s="209"/>
      <c r="AG115" s="209" t="s">
        <v>689</v>
      </c>
      <c r="AH115" s="209"/>
      <c r="AI115" s="209"/>
      <c r="AJ115" s="209"/>
      <c r="AK115" s="209"/>
      <c r="AL115" s="209"/>
      <c r="AM115" s="209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09"/>
      <c r="BF115" s="209"/>
      <c r="BG115" s="209"/>
      <c r="BH115" s="209"/>
    </row>
    <row r="116" spans="1:60" outlineLevel="1" x14ac:dyDescent="0.25">
      <c r="A116" s="226"/>
      <c r="B116" s="227"/>
      <c r="C116" s="256" t="s">
        <v>680</v>
      </c>
      <c r="D116" s="230"/>
      <c r="E116" s="231">
        <v>5.8032000000000004</v>
      </c>
      <c r="F116" s="228"/>
      <c r="G116" s="228"/>
      <c r="H116" s="228"/>
      <c r="I116" s="228"/>
      <c r="J116" s="228"/>
      <c r="K116" s="228"/>
      <c r="L116" s="228"/>
      <c r="M116" s="228"/>
      <c r="N116" s="228"/>
      <c r="O116" s="228"/>
      <c r="P116" s="228"/>
      <c r="Q116" s="228"/>
      <c r="R116" s="228"/>
      <c r="S116" s="228"/>
      <c r="T116" s="228"/>
      <c r="U116" s="228"/>
      <c r="V116" s="228"/>
      <c r="W116" s="228"/>
      <c r="X116" s="228"/>
      <c r="Y116" s="209"/>
      <c r="Z116" s="209"/>
      <c r="AA116" s="209"/>
      <c r="AB116" s="209"/>
      <c r="AC116" s="209"/>
      <c r="AD116" s="209"/>
      <c r="AE116" s="209"/>
      <c r="AF116" s="209"/>
      <c r="AG116" s="209" t="s">
        <v>139</v>
      </c>
      <c r="AH116" s="209">
        <v>0</v>
      </c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09"/>
      <c r="BF116" s="209"/>
      <c r="BG116" s="209"/>
      <c r="BH116" s="209"/>
    </row>
    <row r="117" spans="1:60" outlineLevel="1" x14ac:dyDescent="0.25">
      <c r="A117" s="226"/>
      <c r="B117" s="227"/>
      <c r="C117" s="256" t="s">
        <v>681</v>
      </c>
      <c r="D117" s="230"/>
      <c r="E117" s="231">
        <v>0.44</v>
      </c>
      <c r="F117" s="228"/>
      <c r="G117" s="228"/>
      <c r="H117" s="228"/>
      <c r="I117" s="228"/>
      <c r="J117" s="228"/>
      <c r="K117" s="228"/>
      <c r="L117" s="228"/>
      <c r="M117" s="228"/>
      <c r="N117" s="228"/>
      <c r="O117" s="228"/>
      <c r="P117" s="228"/>
      <c r="Q117" s="228"/>
      <c r="R117" s="228"/>
      <c r="S117" s="228"/>
      <c r="T117" s="228"/>
      <c r="U117" s="228"/>
      <c r="V117" s="228"/>
      <c r="W117" s="228"/>
      <c r="X117" s="228"/>
      <c r="Y117" s="209"/>
      <c r="Z117" s="209"/>
      <c r="AA117" s="209"/>
      <c r="AB117" s="209"/>
      <c r="AC117" s="209"/>
      <c r="AD117" s="209"/>
      <c r="AE117" s="209"/>
      <c r="AF117" s="209"/>
      <c r="AG117" s="209" t="s">
        <v>139</v>
      </c>
      <c r="AH117" s="209">
        <v>0</v>
      </c>
      <c r="AI117" s="209"/>
      <c r="AJ117" s="209"/>
      <c r="AK117" s="209"/>
      <c r="AL117" s="209"/>
      <c r="AM117" s="209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09"/>
      <c r="BF117" s="209"/>
      <c r="BG117" s="209"/>
      <c r="BH117" s="209"/>
    </row>
    <row r="118" spans="1:60" outlineLevel="1" x14ac:dyDescent="0.25">
      <c r="A118" s="226"/>
      <c r="B118" s="227"/>
      <c r="C118" s="256" t="s">
        <v>682</v>
      </c>
      <c r="D118" s="230"/>
      <c r="E118" s="231">
        <v>5.78925</v>
      </c>
      <c r="F118" s="228"/>
      <c r="G118" s="228"/>
      <c r="H118" s="228"/>
      <c r="I118" s="228"/>
      <c r="J118" s="228"/>
      <c r="K118" s="228"/>
      <c r="L118" s="228"/>
      <c r="M118" s="228"/>
      <c r="N118" s="228"/>
      <c r="O118" s="228"/>
      <c r="P118" s="228"/>
      <c r="Q118" s="228"/>
      <c r="R118" s="228"/>
      <c r="S118" s="228"/>
      <c r="T118" s="228"/>
      <c r="U118" s="228"/>
      <c r="V118" s="228"/>
      <c r="W118" s="228"/>
      <c r="X118" s="228"/>
      <c r="Y118" s="209"/>
      <c r="Z118" s="209"/>
      <c r="AA118" s="209"/>
      <c r="AB118" s="209"/>
      <c r="AC118" s="209"/>
      <c r="AD118" s="209"/>
      <c r="AE118" s="209"/>
      <c r="AF118" s="209"/>
      <c r="AG118" s="209" t="s">
        <v>139</v>
      </c>
      <c r="AH118" s="209">
        <v>0</v>
      </c>
      <c r="AI118" s="209"/>
      <c r="AJ118" s="209"/>
      <c r="AK118" s="209"/>
      <c r="AL118" s="209"/>
      <c r="AM118" s="209"/>
      <c r="AN118" s="209"/>
      <c r="AO118" s="209"/>
      <c r="AP118" s="209"/>
      <c r="AQ118" s="209"/>
      <c r="AR118" s="209"/>
      <c r="AS118" s="209"/>
      <c r="AT118" s="209"/>
      <c r="AU118" s="209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09"/>
      <c r="BF118" s="209"/>
      <c r="BG118" s="209"/>
      <c r="BH118" s="209"/>
    </row>
    <row r="119" spans="1:60" outlineLevel="1" x14ac:dyDescent="0.25">
      <c r="A119" s="226"/>
      <c r="B119" s="227"/>
      <c r="C119" s="256" t="s">
        <v>683</v>
      </c>
      <c r="D119" s="230"/>
      <c r="E119" s="231">
        <v>1.28125</v>
      </c>
      <c r="F119" s="228"/>
      <c r="G119" s="228"/>
      <c r="H119" s="228"/>
      <c r="I119" s="228"/>
      <c r="J119" s="228"/>
      <c r="K119" s="228"/>
      <c r="L119" s="228"/>
      <c r="M119" s="228"/>
      <c r="N119" s="228"/>
      <c r="O119" s="228"/>
      <c r="P119" s="228"/>
      <c r="Q119" s="228"/>
      <c r="R119" s="228"/>
      <c r="S119" s="228"/>
      <c r="T119" s="228"/>
      <c r="U119" s="228"/>
      <c r="V119" s="228"/>
      <c r="W119" s="228"/>
      <c r="X119" s="228"/>
      <c r="Y119" s="209"/>
      <c r="Z119" s="209"/>
      <c r="AA119" s="209"/>
      <c r="AB119" s="209"/>
      <c r="AC119" s="209"/>
      <c r="AD119" s="209"/>
      <c r="AE119" s="209"/>
      <c r="AF119" s="209"/>
      <c r="AG119" s="209" t="s">
        <v>139</v>
      </c>
      <c r="AH119" s="209">
        <v>0</v>
      </c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209"/>
      <c r="AT119" s="209"/>
      <c r="AU119" s="209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09"/>
      <c r="BF119" s="209"/>
      <c r="BG119" s="209"/>
      <c r="BH119" s="209"/>
    </row>
    <row r="120" spans="1:60" outlineLevel="1" x14ac:dyDescent="0.25">
      <c r="A120" s="226"/>
      <c r="B120" s="227"/>
      <c r="C120" s="256" t="s">
        <v>701</v>
      </c>
      <c r="D120" s="230"/>
      <c r="E120" s="231">
        <v>2.75</v>
      </c>
      <c r="F120" s="228"/>
      <c r="G120" s="228"/>
      <c r="H120" s="228"/>
      <c r="I120" s="228"/>
      <c r="J120" s="228"/>
      <c r="K120" s="228"/>
      <c r="L120" s="228"/>
      <c r="M120" s="228"/>
      <c r="N120" s="228"/>
      <c r="O120" s="228"/>
      <c r="P120" s="228"/>
      <c r="Q120" s="228"/>
      <c r="R120" s="228"/>
      <c r="S120" s="228"/>
      <c r="T120" s="228"/>
      <c r="U120" s="228"/>
      <c r="V120" s="228"/>
      <c r="W120" s="228"/>
      <c r="X120" s="228"/>
      <c r="Y120" s="209"/>
      <c r="Z120" s="209"/>
      <c r="AA120" s="209"/>
      <c r="AB120" s="209"/>
      <c r="AC120" s="209"/>
      <c r="AD120" s="209"/>
      <c r="AE120" s="209"/>
      <c r="AF120" s="209"/>
      <c r="AG120" s="209" t="s">
        <v>139</v>
      </c>
      <c r="AH120" s="209">
        <v>0</v>
      </c>
      <c r="AI120" s="209"/>
      <c r="AJ120" s="209"/>
      <c r="AK120" s="209"/>
      <c r="AL120" s="209"/>
      <c r="AM120" s="209"/>
      <c r="AN120" s="209"/>
      <c r="AO120" s="209"/>
      <c r="AP120" s="209"/>
      <c r="AQ120" s="209"/>
      <c r="AR120" s="209"/>
      <c r="AS120" s="209"/>
      <c r="AT120" s="209"/>
      <c r="AU120" s="209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09"/>
      <c r="BF120" s="209"/>
      <c r="BG120" s="209"/>
      <c r="BH120" s="209"/>
    </row>
    <row r="121" spans="1:60" outlineLevel="1" x14ac:dyDescent="0.25">
      <c r="A121" s="241">
        <v>37</v>
      </c>
      <c r="B121" s="242" t="s">
        <v>429</v>
      </c>
      <c r="C121" s="255" t="s">
        <v>430</v>
      </c>
      <c r="D121" s="243" t="s">
        <v>133</v>
      </c>
      <c r="E121" s="244">
        <v>16.18683</v>
      </c>
      <c r="F121" s="245"/>
      <c r="G121" s="246">
        <f>ROUND(E121*F121,2)</f>
        <v>0</v>
      </c>
      <c r="H121" s="229">
        <v>600</v>
      </c>
      <c r="I121" s="228">
        <f>ROUND(E121*H121,2)</f>
        <v>9712.1</v>
      </c>
      <c r="J121" s="229">
        <v>0</v>
      </c>
      <c r="K121" s="228">
        <f>ROUND(E121*J121,2)</f>
        <v>0</v>
      </c>
      <c r="L121" s="228">
        <v>15</v>
      </c>
      <c r="M121" s="228">
        <f>G121*(1+L121/100)</f>
        <v>0</v>
      </c>
      <c r="N121" s="228">
        <v>0</v>
      </c>
      <c r="O121" s="228">
        <f>ROUND(E121*N121,2)</f>
        <v>0</v>
      </c>
      <c r="P121" s="228">
        <v>0</v>
      </c>
      <c r="Q121" s="228">
        <f>ROUND(E121*P121,2)</f>
        <v>0</v>
      </c>
      <c r="R121" s="228"/>
      <c r="S121" s="228" t="s">
        <v>204</v>
      </c>
      <c r="T121" s="228" t="s">
        <v>135</v>
      </c>
      <c r="U121" s="228">
        <v>0</v>
      </c>
      <c r="V121" s="228">
        <f>ROUND(E121*U121,2)</f>
        <v>0</v>
      </c>
      <c r="W121" s="228"/>
      <c r="X121" s="228" t="s">
        <v>347</v>
      </c>
      <c r="Y121" s="209"/>
      <c r="Z121" s="209"/>
      <c r="AA121" s="209"/>
      <c r="AB121" s="209"/>
      <c r="AC121" s="209"/>
      <c r="AD121" s="209"/>
      <c r="AE121" s="209"/>
      <c r="AF121" s="209"/>
      <c r="AG121" s="209" t="s">
        <v>431</v>
      </c>
      <c r="AH121" s="209"/>
      <c r="AI121" s="209"/>
      <c r="AJ121" s="209"/>
      <c r="AK121" s="209"/>
      <c r="AL121" s="209"/>
      <c r="AM121" s="209"/>
      <c r="AN121" s="209"/>
      <c r="AO121" s="209"/>
      <c r="AP121" s="209"/>
      <c r="AQ121" s="209"/>
      <c r="AR121" s="209"/>
      <c r="AS121" s="209"/>
      <c r="AT121" s="209"/>
      <c r="AU121" s="209"/>
      <c r="AV121" s="209"/>
      <c r="AW121" s="209"/>
      <c r="AX121" s="209"/>
      <c r="AY121" s="209"/>
      <c r="AZ121" s="209"/>
      <c r="BA121" s="209"/>
      <c r="BB121" s="209"/>
      <c r="BC121" s="209"/>
      <c r="BD121" s="209"/>
      <c r="BE121" s="209"/>
      <c r="BF121" s="209"/>
      <c r="BG121" s="209"/>
      <c r="BH121" s="209"/>
    </row>
    <row r="122" spans="1:60" outlineLevel="1" x14ac:dyDescent="0.25">
      <c r="A122" s="226"/>
      <c r="B122" s="227"/>
      <c r="C122" s="258" t="s">
        <v>183</v>
      </c>
      <c r="D122" s="232"/>
      <c r="E122" s="233"/>
      <c r="F122" s="228"/>
      <c r="G122" s="228"/>
      <c r="H122" s="228"/>
      <c r="I122" s="228"/>
      <c r="J122" s="228"/>
      <c r="K122" s="228"/>
      <c r="L122" s="228"/>
      <c r="M122" s="228"/>
      <c r="N122" s="228"/>
      <c r="O122" s="228"/>
      <c r="P122" s="228"/>
      <c r="Q122" s="228"/>
      <c r="R122" s="228"/>
      <c r="S122" s="228"/>
      <c r="T122" s="228"/>
      <c r="U122" s="228"/>
      <c r="V122" s="228"/>
      <c r="W122" s="228"/>
      <c r="X122" s="228"/>
      <c r="Y122" s="209"/>
      <c r="Z122" s="209"/>
      <c r="AA122" s="209"/>
      <c r="AB122" s="209"/>
      <c r="AC122" s="209"/>
      <c r="AD122" s="209"/>
      <c r="AE122" s="209"/>
      <c r="AF122" s="209"/>
      <c r="AG122" s="209" t="s">
        <v>139</v>
      </c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</row>
    <row r="123" spans="1:60" outlineLevel="1" x14ac:dyDescent="0.25">
      <c r="A123" s="226"/>
      <c r="B123" s="227"/>
      <c r="C123" s="259" t="s">
        <v>704</v>
      </c>
      <c r="D123" s="232"/>
      <c r="E123" s="233">
        <v>5.8032000000000004</v>
      </c>
      <c r="F123" s="228"/>
      <c r="G123" s="228"/>
      <c r="H123" s="228"/>
      <c r="I123" s="228"/>
      <c r="J123" s="228"/>
      <c r="K123" s="228"/>
      <c r="L123" s="228"/>
      <c r="M123" s="228"/>
      <c r="N123" s="228"/>
      <c r="O123" s="228"/>
      <c r="P123" s="228"/>
      <c r="Q123" s="228"/>
      <c r="R123" s="228"/>
      <c r="S123" s="228"/>
      <c r="T123" s="228"/>
      <c r="U123" s="228"/>
      <c r="V123" s="228"/>
      <c r="W123" s="228"/>
      <c r="X123" s="228"/>
      <c r="Y123" s="209"/>
      <c r="Z123" s="209"/>
      <c r="AA123" s="209"/>
      <c r="AB123" s="209"/>
      <c r="AC123" s="209"/>
      <c r="AD123" s="209"/>
      <c r="AE123" s="209"/>
      <c r="AF123" s="209"/>
      <c r="AG123" s="209" t="s">
        <v>139</v>
      </c>
      <c r="AH123" s="209">
        <v>2</v>
      </c>
      <c r="AI123" s="209"/>
      <c r="AJ123" s="209"/>
      <c r="AK123" s="209"/>
      <c r="AL123" s="209"/>
      <c r="AM123" s="209"/>
      <c r="AN123" s="209"/>
      <c r="AO123" s="209"/>
      <c r="AP123" s="209"/>
      <c r="AQ123" s="209"/>
      <c r="AR123" s="209"/>
      <c r="AS123" s="209"/>
      <c r="AT123" s="209"/>
      <c r="AU123" s="209"/>
      <c r="AV123" s="209"/>
      <c r="AW123" s="209"/>
      <c r="AX123" s="209"/>
      <c r="AY123" s="209"/>
      <c r="AZ123" s="209"/>
      <c r="BA123" s="209"/>
      <c r="BB123" s="209"/>
      <c r="BC123" s="209"/>
      <c r="BD123" s="209"/>
      <c r="BE123" s="209"/>
      <c r="BF123" s="209"/>
      <c r="BG123" s="209"/>
      <c r="BH123" s="209"/>
    </row>
    <row r="124" spans="1:60" outlineLevel="1" x14ac:dyDescent="0.25">
      <c r="A124" s="226"/>
      <c r="B124" s="227"/>
      <c r="C124" s="259" t="s">
        <v>705</v>
      </c>
      <c r="D124" s="232"/>
      <c r="E124" s="233">
        <v>0.44</v>
      </c>
      <c r="F124" s="228"/>
      <c r="G124" s="228"/>
      <c r="H124" s="228"/>
      <c r="I124" s="228"/>
      <c r="J124" s="228"/>
      <c r="K124" s="228"/>
      <c r="L124" s="228"/>
      <c r="M124" s="228"/>
      <c r="N124" s="228"/>
      <c r="O124" s="228"/>
      <c r="P124" s="228"/>
      <c r="Q124" s="228"/>
      <c r="R124" s="228"/>
      <c r="S124" s="228"/>
      <c r="T124" s="228"/>
      <c r="U124" s="228"/>
      <c r="V124" s="228"/>
      <c r="W124" s="228"/>
      <c r="X124" s="228"/>
      <c r="Y124" s="209"/>
      <c r="Z124" s="209"/>
      <c r="AA124" s="209"/>
      <c r="AB124" s="209"/>
      <c r="AC124" s="209"/>
      <c r="AD124" s="209"/>
      <c r="AE124" s="209"/>
      <c r="AF124" s="209"/>
      <c r="AG124" s="209" t="s">
        <v>139</v>
      </c>
      <c r="AH124" s="209">
        <v>2</v>
      </c>
      <c r="AI124" s="209"/>
      <c r="AJ124" s="209"/>
      <c r="AK124" s="209"/>
      <c r="AL124" s="209"/>
      <c r="AM124" s="209"/>
      <c r="AN124" s="209"/>
      <c r="AO124" s="209"/>
      <c r="AP124" s="209"/>
      <c r="AQ124" s="209"/>
      <c r="AR124" s="209"/>
      <c r="AS124" s="209"/>
      <c r="AT124" s="209"/>
      <c r="AU124" s="209"/>
      <c r="AV124" s="209"/>
      <c r="AW124" s="209"/>
      <c r="AX124" s="209"/>
      <c r="AY124" s="209"/>
      <c r="AZ124" s="209"/>
      <c r="BA124" s="209"/>
      <c r="BB124" s="209"/>
      <c r="BC124" s="209"/>
      <c r="BD124" s="209"/>
      <c r="BE124" s="209"/>
      <c r="BF124" s="209"/>
      <c r="BG124" s="209"/>
      <c r="BH124" s="209"/>
    </row>
    <row r="125" spans="1:60" outlineLevel="1" x14ac:dyDescent="0.25">
      <c r="A125" s="226"/>
      <c r="B125" s="227"/>
      <c r="C125" s="259" t="s">
        <v>706</v>
      </c>
      <c r="D125" s="232"/>
      <c r="E125" s="233">
        <v>5.78925</v>
      </c>
      <c r="F125" s="228"/>
      <c r="G125" s="228"/>
      <c r="H125" s="228"/>
      <c r="I125" s="228"/>
      <c r="J125" s="228"/>
      <c r="K125" s="228"/>
      <c r="L125" s="228"/>
      <c r="M125" s="228"/>
      <c r="N125" s="228"/>
      <c r="O125" s="228"/>
      <c r="P125" s="228"/>
      <c r="Q125" s="228"/>
      <c r="R125" s="228"/>
      <c r="S125" s="228"/>
      <c r="T125" s="228"/>
      <c r="U125" s="228"/>
      <c r="V125" s="228"/>
      <c r="W125" s="228"/>
      <c r="X125" s="228"/>
      <c r="Y125" s="209"/>
      <c r="Z125" s="209"/>
      <c r="AA125" s="209"/>
      <c r="AB125" s="209"/>
      <c r="AC125" s="209"/>
      <c r="AD125" s="209"/>
      <c r="AE125" s="209"/>
      <c r="AF125" s="209"/>
      <c r="AG125" s="209" t="s">
        <v>139</v>
      </c>
      <c r="AH125" s="209">
        <v>2</v>
      </c>
      <c r="AI125" s="209"/>
      <c r="AJ125" s="209"/>
      <c r="AK125" s="209"/>
      <c r="AL125" s="209"/>
      <c r="AM125" s="209"/>
      <c r="AN125" s="209"/>
      <c r="AO125" s="209"/>
      <c r="AP125" s="209"/>
      <c r="AQ125" s="209"/>
      <c r="AR125" s="209"/>
      <c r="AS125" s="209"/>
      <c r="AT125" s="209"/>
      <c r="AU125" s="209"/>
      <c r="AV125" s="209"/>
      <c r="AW125" s="209"/>
      <c r="AX125" s="209"/>
      <c r="AY125" s="209"/>
      <c r="AZ125" s="209"/>
      <c r="BA125" s="209"/>
      <c r="BB125" s="209"/>
      <c r="BC125" s="209"/>
      <c r="BD125" s="209"/>
      <c r="BE125" s="209"/>
      <c r="BF125" s="209"/>
      <c r="BG125" s="209"/>
      <c r="BH125" s="209"/>
    </row>
    <row r="126" spans="1:60" outlineLevel="1" x14ac:dyDescent="0.25">
      <c r="A126" s="226"/>
      <c r="B126" s="227"/>
      <c r="C126" s="259" t="s">
        <v>707</v>
      </c>
      <c r="D126" s="232"/>
      <c r="E126" s="233">
        <v>1.28125</v>
      </c>
      <c r="F126" s="228"/>
      <c r="G126" s="228"/>
      <c r="H126" s="228"/>
      <c r="I126" s="228"/>
      <c r="J126" s="228"/>
      <c r="K126" s="228"/>
      <c r="L126" s="228"/>
      <c r="M126" s="228"/>
      <c r="N126" s="228"/>
      <c r="O126" s="228"/>
      <c r="P126" s="228"/>
      <c r="Q126" s="228"/>
      <c r="R126" s="228"/>
      <c r="S126" s="228"/>
      <c r="T126" s="228"/>
      <c r="U126" s="228"/>
      <c r="V126" s="228"/>
      <c r="W126" s="228"/>
      <c r="X126" s="228"/>
      <c r="Y126" s="209"/>
      <c r="Z126" s="209"/>
      <c r="AA126" s="209"/>
      <c r="AB126" s="209"/>
      <c r="AC126" s="209"/>
      <c r="AD126" s="209"/>
      <c r="AE126" s="209"/>
      <c r="AF126" s="209"/>
      <c r="AG126" s="209" t="s">
        <v>139</v>
      </c>
      <c r="AH126" s="209">
        <v>2</v>
      </c>
      <c r="AI126" s="209"/>
      <c r="AJ126" s="209"/>
      <c r="AK126" s="209"/>
      <c r="AL126" s="209"/>
      <c r="AM126" s="209"/>
      <c r="AN126" s="209"/>
      <c r="AO126" s="209"/>
      <c r="AP126" s="209"/>
      <c r="AQ126" s="209"/>
      <c r="AR126" s="209"/>
      <c r="AS126" s="209"/>
      <c r="AT126" s="209"/>
      <c r="AU126" s="209"/>
      <c r="AV126" s="209"/>
      <c r="AW126" s="209"/>
      <c r="AX126" s="209"/>
      <c r="AY126" s="209"/>
      <c r="AZ126" s="209"/>
      <c r="BA126" s="209"/>
      <c r="BB126" s="209"/>
      <c r="BC126" s="209"/>
      <c r="BD126" s="209"/>
      <c r="BE126" s="209"/>
      <c r="BF126" s="209"/>
      <c r="BG126" s="209"/>
      <c r="BH126" s="209"/>
    </row>
    <row r="127" spans="1:60" outlineLevel="1" x14ac:dyDescent="0.25">
      <c r="A127" s="226"/>
      <c r="B127" s="227"/>
      <c r="C127" s="258" t="s">
        <v>189</v>
      </c>
      <c r="D127" s="232"/>
      <c r="E127" s="233"/>
      <c r="F127" s="228"/>
      <c r="G127" s="228"/>
      <c r="H127" s="228"/>
      <c r="I127" s="228"/>
      <c r="J127" s="228"/>
      <c r="K127" s="228"/>
      <c r="L127" s="228"/>
      <c r="M127" s="228"/>
      <c r="N127" s="228"/>
      <c r="O127" s="228"/>
      <c r="P127" s="228"/>
      <c r="Q127" s="228"/>
      <c r="R127" s="228"/>
      <c r="S127" s="228"/>
      <c r="T127" s="228"/>
      <c r="U127" s="228"/>
      <c r="V127" s="228"/>
      <c r="W127" s="228"/>
      <c r="X127" s="228"/>
      <c r="Y127" s="209"/>
      <c r="Z127" s="209"/>
      <c r="AA127" s="209"/>
      <c r="AB127" s="209"/>
      <c r="AC127" s="209"/>
      <c r="AD127" s="209"/>
      <c r="AE127" s="209"/>
      <c r="AF127" s="209"/>
      <c r="AG127" s="209" t="s">
        <v>139</v>
      </c>
      <c r="AH127" s="209"/>
      <c r="AI127" s="209"/>
      <c r="AJ127" s="209"/>
      <c r="AK127" s="209"/>
      <c r="AL127" s="209"/>
      <c r="AM127" s="209"/>
      <c r="AN127" s="209"/>
      <c r="AO127" s="209"/>
      <c r="AP127" s="209"/>
      <c r="AQ127" s="209"/>
      <c r="AR127" s="209"/>
      <c r="AS127" s="209"/>
      <c r="AT127" s="209"/>
      <c r="AU127" s="209"/>
      <c r="AV127" s="209"/>
      <c r="AW127" s="209"/>
      <c r="AX127" s="209"/>
      <c r="AY127" s="209"/>
      <c r="AZ127" s="209"/>
      <c r="BA127" s="209"/>
      <c r="BB127" s="209"/>
      <c r="BC127" s="209"/>
      <c r="BD127" s="209"/>
      <c r="BE127" s="209"/>
      <c r="BF127" s="209"/>
      <c r="BG127" s="209"/>
      <c r="BH127" s="209"/>
    </row>
    <row r="128" spans="1:60" outlineLevel="1" x14ac:dyDescent="0.25">
      <c r="A128" s="226"/>
      <c r="B128" s="227"/>
      <c r="C128" s="256" t="s">
        <v>708</v>
      </c>
      <c r="D128" s="230"/>
      <c r="E128" s="231">
        <v>14.64507</v>
      </c>
      <c r="F128" s="228"/>
      <c r="G128" s="228"/>
      <c r="H128" s="228"/>
      <c r="I128" s="228"/>
      <c r="J128" s="228"/>
      <c r="K128" s="228"/>
      <c r="L128" s="228"/>
      <c r="M128" s="228"/>
      <c r="N128" s="228"/>
      <c r="O128" s="228"/>
      <c r="P128" s="228"/>
      <c r="Q128" s="228"/>
      <c r="R128" s="228"/>
      <c r="S128" s="228"/>
      <c r="T128" s="228"/>
      <c r="U128" s="228"/>
      <c r="V128" s="228"/>
      <c r="W128" s="228"/>
      <c r="X128" s="228"/>
      <c r="Y128" s="209"/>
      <c r="Z128" s="209"/>
      <c r="AA128" s="209"/>
      <c r="AB128" s="209"/>
      <c r="AC128" s="209"/>
      <c r="AD128" s="209"/>
      <c r="AE128" s="209"/>
      <c r="AF128" s="209"/>
      <c r="AG128" s="209" t="s">
        <v>139</v>
      </c>
      <c r="AH128" s="209">
        <v>0</v>
      </c>
      <c r="AI128" s="209"/>
      <c r="AJ128" s="209"/>
      <c r="AK128" s="209"/>
      <c r="AL128" s="209"/>
      <c r="AM128" s="209"/>
      <c r="AN128" s="209"/>
      <c r="AO128" s="209"/>
      <c r="AP128" s="209"/>
      <c r="AQ128" s="209"/>
      <c r="AR128" s="209"/>
      <c r="AS128" s="209"/>
      <c r="AT128" s="209"/>
      <c r="AU128" s="209"/>
      <c r="AV128" s="209"/>
      <c r="AW128" s="209"/>
      <c r="AX128" s="209"/>
      <c r="AY128" s="209"/>
      <c r="AZ128" s="209"/>
      <c r="BA128" s="209"/>
      <c r="BB128" s="209"/>
      <c r="BC128" s="209"/>
      <c r="BD128" s="209"/>
      <c r="BE128" s="209"/>
      <c r="BF128" s="209"/>
      <c r="BG128" s="209"/>
      <c r="BH128" s="209"/>
    </row>
    <row r="129" spans="1:60" outlineLevel="1" x14ac:dyDescent="0.25">
      <c r="A129" s="226"/>
      <c r="B129" s="227"/>
      <c r="C129" s="258" t="s">
        <v>183</v>
      </c>
      <c r="D129" s="232"/>
      <c r="E129" s="233"/>
      <c r="F129" s="228"/>
      <c r="G129" s="228"/>
      <c r="H129" s="228"/>
      <c r="I129" s="228"/>
      <c r="J129" s="228"/>
      <c r="K129" s="228"/>
      <c r="L129" s="228"/>
      <c r="M129" s="228"/>
      <c r="N129" s="228"/>
      <c r="O129" s="228"/>
      <c r="P129" s="228"/>
      <c r="Q129" s="228"/>
      <c r="R129" s="228"/>
      <c r="S129" s="228"/>
      <c r="T129" s="228"/>
      <c r="U129" s="228"/>
      <c r="V129" s="228"/>
      <c r="W129" s="228"/>
      <c r="X129" s="228"/>
      <c r="Y129" s="209"/>
      <c r="Z129" s="209"/>
      <c r="AA129" s="209"/>
      <c r="AB129" s="209"/>
      <c r="AC129" s="209"/>
      <c r="AD129" s="209"/>
      <c r="AE129" s="209"/>
      <c r="AF129" s="209"/>
      <c r="AG129" s="209" t="s">
        <v>139</v>
      </c>
      <c r="AH129" s="209"/>
      <c r="AI129" s="209"/>
      <c r="AJ129" s="209"/>
      <c r="AK129" s="209"/>
      <c r="AL129" s="209"/>
      <c r="AM129" s="209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209"/>
      <c r="AY129" s="209"/>
      <c r="AZ129" s="209"/>
      <c r="BA129" s="209"/>
      <c r="BB129" s="209"/>
      <c r="BC129" s="209"/>
      <c r="BD129" s="209"/>
      <c r="BE129" s="209"/>
      <c r="BF129" s="209"/>
      <c r="BG129" s="209"/>
      <c r="BH129" s="209"/>
    </row>
    <row r="130" spans="1:60" outlineLevel="1" x14ac:dyDescent="0.25">
      <c r="A130" s="226"/>
      <c r="B130" s="227"/>
      <c r="C130" s="259" t="s">
        <v>709</v>
      </c>
      <c r="D130" s="232"/>
      <c r="E130" s="233">
        <v>6.5259999999999998</v>
      </c>
      <c r="F130" s="228"/>
      <c r="G130" s="228"/>
      <c r="H130" s="228"/>
      <c r="I130" s="228"/>
      <c r="J130" s="228"/>
      <c r="K130" s="228"/>
      <c r="L130" s="228"/>
      <c r="M130" s="228"/>
      <c r="N130" s="228"/>
      <c r="O130" s="228"/>
      <c r="P130" s="228"/>
      <c r="Q130" s="228"/>
      <c r="R130" s="228"/>
      <c r="S130" s="228"/>
      <c r="T130" s="228"/>
      <c r="U130" s="228"/>
      <c r="V130" s="228"/>
      <c r="W130" s="228"/>
      <c r="X130" s="228"/>
      <c r="Y130" s="209"/>
      <c r="Z130" s="209"/>
      <c r="AA130" s="209"/>
      <c r="AB130" s="209"/>
      <c r="AC130" s="209"/>
      <c r="AD130" s="209"/>
      <c r="AE130" s="209"/>
      <c r="AF130" s="209"/>
      <c r="AG130" s="209" t="s">
        <v>139</v>
      </c>
      <c r="AH130" s="209">
        <v>2</v>
      </c>
      <c r="AI130" s="209"/>
      <c r="AJ130" s="209"/>
      <c r="AK130" s="209"/>
      <c r="AL130" s="209"/>
      <c r="AM130" s="209"/>
      <c r="AN130" s="209"/>
      <c r="AO130" s="209"/>
      <c r="AP130" s="209"/>
      <c r="AQ130" s="209"/>
      <c r="AR130" s="209"/>
      <c r="AS130" s="209"/>
      <c r="AT130" s="209"/>
      <c r="AU130" s="209"/>
      <c r="AV130" s="209"/>
      <c r="AW130" s="209"/>
      <c r="AX130" s="209"/>
      <c r="AY130" s="209"/>
      <c r="AZ130" s="209"/>
      <c r="BA130" s="209"/>
      <c r="BB130" s="209"/>
      <c r="BC130" s="209"/>
      <c r="BD130" s="209"/>
      <c r="BE130" s="209"/>
      <c r="BF130" s="209"/>
      <c r="BG130" s="209"/>
      <c r="BH130" s="209"/>
    </row>
    <row r="131" spans="1:60" outlineLevel="1" x14ac:dyDescent="0.25">
      <c r="A131" s="226"/>
      <c r="B131" s="227"/>
      <c r="C131" s="259" t="s">
        <v>710</v>
      </c>
      <c r="D131" s="232"/>
      <c r="E131" s="233">
        <v>7.49</v>
      </c>
      <c r="F131" s="228"/>
      <c r="G131" s="228"/>
      <c r="H131" s="228"/>
      <c r="I131" s="228"/>
      <c r="J131" s="228"/>
      <c r="K131" s="228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09"/>
      <c r="Z131" s="209"/>
      <c r="AA131" s="209"/>
      <c r="AB131" s="209"/>
      <c r="AC131" s="209"/>
      <c r="AD131" s="209"/>
      <c r="AE131" s="209"/>
      <c r="AF131" s="209"/>
      <c r="AG131" s="209" t="s">
        <v>139</v>
      </c>
      <c r="AH131" s="209">
        <v>2</v>
      </c>
      <c r="AI131" s="209"/>
      <c r="AJ131" s="209"/>
      <c r="AK131" s="209"/>
      <c r="AL131" s="209"/>
      <c r="AM131" s="209"/>
      <c r="AN131" s="209"/>
      <c r="AO131" s="209"/>
      <c r="AP131" s="209"/>
      <c r="AQ131" s="209"/>
      <c r="AR131" s="209"/>
      <c r="AS131" s="209"/>
      <c r="AT131" s="209"/>
      <c r="AU131" s="209"/>
      <c r="AV131" s="209"/>
      <c r="AW131" s="209"/>
      <c r="AX131" s="209"/>
      <c r="AY131" s="209"/>
      <c r="AZ131" s="209"/>
      <c r="BA131" s="209"/>
      <c r="BB131" s="209"/>
      <c r="BC131" s="209"/>
      <c r="BD131" s="209"/>
      <c r="BE131" s="209"/>
      <c r="BF131" s="209"/>
      <c r="BG131" s="209"/>
      <c r="BH131" s="209"/>
    </row>
    <row r="132" spans="1:60" outlineLevel="1" x14ac:dyDescent="0.25">
      <c r="A132" s="226"/>
      <c r="B132" s="227"/>
      <c r="C132" s="258" t="s">
        <v>189</v>
      </c>
      <c r="D132" s="232"/>
      <c r="E132" s="233"/>
      <c r="F132" s="228"/>
      <c r="G132" s="228"/>
      <c r="H132" s="228"/>
      <c r="I132" s="228"/>
      <c r="J132" s="228"/>
      <c r="K132" s="228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09"/>
      <c r="Z132" s="209"/>
      <c r="AA132" s="209"/>
      <c r="AB132" s="209"/>
      <c r="AC132" s="209"/>
      <c r="AD132" s="209"/>
      <c r="AE132" s="209"/>
      <c r="AF132" s="209"/>
      <c r="AG132" s="209" t="s">
        <v>139</v>
      </c>
      <c r="AH132" s="209"/>
      <c r="AI132" s="209"/>
      <c r="AJ132" s="209"/>
      <c r="AK132" s="209"/>
      <c r="AL132" s="209"/>
      <c r="AM132" s="209"/>
      <c r="AN132" s="209"/>
      <c r="AO132" s="209"/>
      <c r="AP132" s="209"/>
      <c r="AQ132" s="209"/>
      <c r="AR132" s="209"/>
      <c r="AS132" s="209"/>
      <c r="AT132" s="209"/>
      <c r="AU132" s="209"/>
      <c r="AV132" s="209"/>
      <c r="AW132" s="209"/>
      <c r="AX132" s="209"/>
      <c r="AY132" s="209"/>
      <c r="AZ132" s="209"/>
      <c r="BA132" s="209"/>
      <c r="BB132" s="209"/>
      <c r="BC132" s="209"/>
      <c r="BD132" s="209"/>
      <c r="BE132" s="209"/>
      <c r="BF132" s="209"/>
      <c r="BG132" s="209"/>
      <c r="BH132" s="209"/>
    </row>
    <row r="133" spans="1:60" outlineLevel="1" x14ac:dyDescent="0.25">
      <c r="A133" s="226"/>
      <c r="B133" s="227"/>
      <c r="C133" s="256" t="s">
        <v>711</v>
      </c>
      <c r="D133" s="230"/>
      <c r="E133" s="231">
        <v>1.54176</v>
      </c>
      <c r="F133" s="228"/>
      <c r="G133" s="228"/>
      <c r="H133" s="228"/>
      <c r="I133" s="228"/>
      <c r="J133" s="228"/>
      <c r="K133" s="228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09"/>
      <c r="Z133" s="209"/>
      <c r="AA133" s="209"/>
      <c r="AB133" s="209"/>
      <c r="AC133" s="209"/>
      <c r="AD133" s="209"/>
      <c r="AE133" s="209"/>
      <c r="AF133" s="209"/>
      <c r="AG133" s="209" t="s">
        <v>139</v>
      </c>
      <c r="AH133" s="209">
        <v>0</v>
      </c>
      <c r="AI133" s="209"/>
      <c r="AJ133" s="209"/>
      <c r="AK133" s="209"/>
      <c r="AL133" s="209"/>
      <c r="AM133" s="209"/>
      <c r="AN133" s="209"/>
      <c r="AO133" s="209"/>
      <c r="AP133" s="209"/>
      <c r="AQ133" s="209"/>
      <c r="AR133" s="209"/>
      <c r="AS133" s="209"/>
      <c r="AT133" s="209"/>
      <c r="AU133" s="209"/>
      <c r="AV133" s="209"/>
      <c r="AW133" s="209"/>
      <c r="AX133" s="209"/>
      <c r="AY133" s="209"/>
      <c r="AZ133" s="209"/>
      <c r="BA133" s="209"/>
      <c r="BB133" s="209"/>
      <c r="BC133" s="209"/>
      <c r="BD133" s="209"/>
      <c r="BE133" s="209"/>
      <c r="BF133" s="209"/>
      <c r="BG133" s="209"/>
      <c r="BH133" s="209"/>
    </row>
    <row r="134" spans="1:60" outlineLevel="1" x14ac:dyDescent="0.25">
      <c r="A134" s="241">
        <v>38</v>
      </c>
      <c r="B134" s="242" t="s">
        <v>712</v>
      </c>
      <c r="C134" s="255" t="s">
        <v>713</v>
      </c>
      <c r="D134" s="243" t="s">
        <v>133</v>
      </c>
      <c r="E134" s="244">
        <v>3.3</v>
      </c>
      <c r="F134" s="245"/>
      <c r="G134" s="246">
        <f>ROUND(E134*F134,2)</f>
        <v>0</v>
      </c>
      <c r="H134" s="229">
        <v>700</v>
      </c>
      <c r="I134" s="228">
        <f>ROUND(E134*H134,2)</f>
        <v>2310</v>
      </c>
      <c r="J134" s="229">
        <v>0</v>
      </c>
      <c r="K134" s="228">
        <f>ROUND(E134*J134,2)</f>
        <v>0</v>
      </c>
      <c r="L134" s="228">
        <v>15</v>
      </c>
      <c r="M134" s="228">
        <f>G134*(1+L134/100)</f>
        <v>0</v>
      </c>
      <c r="N134" s="228">
        <v>1.75E-3</v>
      </c>
      <c r="O134" s="228">
        <f>ROUND(E134*N134,2)</f>
        <v>0.01</v>
      </c>
      <c r="P134" s="228">
        <v>0</v>
      </c>
      <c r="Q134" s="228">
        <f>ROUND(E134*P134,2)</f>
        <v>0</v>
      </c>
      <c r="R134" s="228" t="s">
        <v>260</v>
      </c>
      <c r="S134" s="228" t="s">
        <v>134</v>
      </c>
      <c r="T134" s="228" t="s">
        <v>135</v>
      </c>
      <c r="U134" s="228">
        <v>0</v>
      </c>
      <c r="V134" s="228">
        <f>ROUND(E134*U134,2)</f>
        <v>0</v>
      </c>
      <c r="W134" s="228"/>
      <c r="X134" s="228" t="s">
        <v>261</v>
      </c>
      <c r="Y134" s="209"/>
      <c r="Z134" s="209"/>
      <c r="AA134" s="209"/>
      <c r="AB134" s="209"/>
      <c r="AC134" s="209"/>
      <c r="AD134" s="209"/>
      <c r="AE134" s="209"/>
      <c r="AF134" s="209"/>
      <c r="AG134" s="209" t="s">
        <v>262</v>
      </c>
      <c r="AH134" s="209"/>
      <c r="AI134" s="209"/>
      <c r="AJ134" s="209"/>
      <c r="AK134" s="209"/>
      <c r="AL134" s="209"/>
      <c r="AM134" s="209"/>
      <c r="AN134" s="209"/>
      <c r="AO134" s="209"/>
      <c r="AP134" s="209"/>
      <c r="AQ134" s="209"/>
      <c r="AR134" s="209"/>
      <c r="AS134" s="209"/>
      <c r="AT134" s="209"/>
      <c r="AU134" s="209"/>
      <c r="AV134" s="209"/>
      <c r="AW134" s="209"/>
      <c r="AX134" s="209"/>
      <c r="AY134" s="209"/>
      <c r="AZ134" s="209"/>
      <c r="BA134" s="209"/>
      <c r="BB134" s="209"/>
      <c r="BC134" s="209"/>
      <c r="BD134" s="209"/>
      <c r="BE134" s="209"/>
      <c r="BF134" s="209"/>
      <c r="BG134" s="209"/>
      <c r="BH134" s="209"/>
    </row>
    <row r="135" spans="1:60" outlineLevel="1" x14ac:dyDescent="0.25">
      <c r="A135" s="226"/>
      <c r="B135" s="227"/>
      <c r="C135" s="256" t="s">
        <v>714</v>
      </c>
      <c r="D135" s="230"/>
      <c r="E135" s="231">
        <v>3.3</v>
      </c>
      <c r="F135" s="228"/>
      <c r="G135" s="228"/>
      <c r="H135" s="228"/>
      <c r="I135" s="228"/>
      <c r="J135" s="228"/>
      <c r="K135" s="228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09"/>
      <c r="Z135" s="209"/>
      <c r="AA135" s="209"/>
      <c r="AB135" s="209"/>
      <c r="AC135" s="209"/>
      <c r="AD135" s="209"/>
      <c r="AE135" s="209"/>
      <c r="AF135" s="209"/>
      <c r="AG135" s="209" t="s">
        <v>139</v>
      </c>
      <c r="AH135" s="209">
        <v>0</v>
      </c>
      <c r="AI135" s="209"/>
      <c r="AJ135" s="209"/>
      <c r="AK135" s="209"/>
      <c r="AL135" s="209"/>
      <c r="AM135" s="209"/>
      <c r="AN135" s="209"/>
      <c r="AO135" s="209"/>
      <c r="AP135" s="209"/>
      <c r="AQ135" s="209"/>
      <c r="AR135" s="209"/>
      <c r="AS135" s="209"/>
      <c r="AT135" s="209"/>
      <c r="AU135" s="209"/>
      <c r="AV135" s="209"/>
      <c r="AW135" s="209"/>
      <c r="AX135" s="209"/>
      <c r="AY135" s="209"/>
      <c r="AZ135" s="209"/>
      <c r="BA135" s="209"/>
      <c r="BB135" s="209"/>
      <c r="BC135" s="209"/>
      <c r="BD135" s="209"/>
      <c r="BE135" s="209"/>
      <c r="BF135" s="209"/>
      <c r="BG135" s="209"/>
      <c r="BH135" s="209"/>
    </row>
    <row r="136" spans="1:60" outlineLevel="1" x14ac:dyDescent="0.25">
      <c r="A136" s="247">
        <v>39</v>
      </c>
      <c r="B136" s="248" t="s">
        <v>433</v>
      </c>
      <c r="C136" s="257" t="s">
        <v>434</v>
      </c>
      <c r="D136" s="249" t="s">
        <v>0</v>
      </c>
      <c r="E136" s="250">
        <v>357.02449999999999</v>
      </c>
      <c r="F136" s="251"/>
      <c r="G136" s="252">
        <f>ROUND(E136*F136,2)</f>
        <v>0</v>
      </c>
      <c r="H136" s="229">
        <v>0</v>
      </c>
      <c r="I136" s="228">
        <f>ROUND(E136*H136,2)</f>
        <v>0</v>
      </c>
      <c r="J136" s="229">
        <v>6.7</v>
      </c>
      <c r="K136" s="228">
        <f>ROUND(E136*J136,2)</f>
        <v>2392.06</v>
      </c>
      <c r="L136" s="228">
        <v>15</v>
      </c>
      <c r="M136" s="228">
        <f>G136*(1+L136/100)</f>
        <v>0</v>
      </c>
      <c r="N136" s="228">
        <v>0</v>
      </c>
      <c r="O136" s="228">
        <f>ROUND(E136*N136,2)</f>
        <v>0</v>
      </c>
      <c r="P136" s="228">
        <v>0</v>
      </c>
      <c r="Q136" s="228">
        <f>ROUND(E136*P136,2)</f>
        <v>0</v>
      </c>
      <c r="R136" s="228"/>
      <c r="S136" s="228" t="s">
        <v>134</v>
      </c>
      <c r="T136" s="228" t="s">
        <v>135</v>
      </c>
      <c r="U136" s="228">
        <v>0</v>
      </c>
      <c r="V136" s="228">
        <f>ROUND(E136*U136,2)</f>
        <v>0</v>
      </c>
      <c r="W136" s="228"/>
      <c r="X136" s="228" t="s">
        <v>245</v>
      </c>
      <c r="Y136" s="209"/>
      <c r="Z136" s="209"/>
      <c r="AA136" s="209"/>
      <c r="AB136" s="209"/>
      <c r="AC136" s="209"/>
      <c r="AD136" s="209"/>
      <c r="AE136" s="209"/>
      <c r="AF136" s="209"/>
      <c r="AG136" s="209" t="s">
        <v>246</v>
      </c>
      <c r="AH136" s="209"/>
      <c r="AI136" s="209"/>
      <c r="AJ136" s="209"/>
      <c r="AK136" s="209"/>
      <c r="AL136" s="209"/>
      <c r="AM136" s="209"/>
      <c r="AN136" s="209"/>
      <c r="AO136" s="209"/>
      <c r="AP136" s="209"/>
      <c r="AQ136" s="209"/>
      <c r="AR136" s="209"/>
      <c r="AS136" s="209"/>
      <c r="AT136" s="209"/>
      <c r="AU136" s="209"/>
      <c r="AV136" s="209"/>
      <c r="AW136" s="209"/>
      <c r="AX136" s="209"/>
      <c r="AY136" s="209"/>
      <c r="AZ136" s="209"/>
      <c r="BA136" s="209"/>
      <c r="BB136" s="209"/>
      <c r="BC136" s="209"/>
      <c r="BD136" s="209"/>
      <c r="BE136" s="209"/>
      <c r="BF136" s="209"/>
      <c r="BG136" s="209"/>
      <c r="BH136" s="209"/>
    </row>
    <row r="137" spans="1:60" x14ac:dyDescent="0.25">
      <c r="A137" s="235" t="s">
        <v>129</v>
      </c>
      <c r="B137" s="236" t="s">
        <v>93</v>
      </c>
      <c r="C137" s="254" t="s">
        <v>94</v>
      </c>
      <c r="D137" s="237"/>
      <c r="E137" s="238"/>
      <c r="F137" s="239"/>
      <c r="G137" s="240">
        <f>SUMIF(AG138:AG150,"&lt;&gt;NOR",G138:G150)</f>
        <v>0</v>
      </c>
      <c r="H137" s="234"/>
      <c r="I137" s="234">
        <f>SUM(I138:I150)</f>
        <v>1379.9500000000003</v>
      </c>
      <c r="J137" s="234"/>
      <c r="K137" s="234">
        <f>SUM(K138:K150)</f>
        <v>7464.7400000000007</v>
      </c>
      <c r="L137" s="234"/>
      <c r="M137" s="234">
        <f>SUM(M138:M150)</f>
        <v>0</v>
      </c>
      <c r="N137" s="234"/>
      <c r="O137" s="234">
        <f>SUM(O138:O150)</f>
        <v>0.03</v>
      </c>
      <c r="P137" s="234"/>
      <c r="Q137" s="234">
        <f>SUM(Q138:Q150)</f>
        <v>0</v>
      </c>
      <c r="R137" s="234"/>
      <c r="S137" s="234"/>
      <c r="T137" s="234"/>
      <c r="U137" s="234"/>
      <c r="V137" s="234">
        <f>SUM(V138:V150)</f>
        <v>11.84</v>
      </c>
      <c r="W137" s="234"/>
      <c r="X137" s="234"/>
      <c r="AG137" t="s">
        <v>130</v>
      </c>
    </row>
    <row r="138" spans="1:60" outlineLevel="1" x14ac:dyDescent="0.25">
      <c r="A138" s="241">
        <v>40</v>
      </c>
      <c r="B138" s="242" t="s">
        <v>494</v>
      </c>
      <c r="C138" s="255" t="s">
        <v>495</v>
      </c>
      <c r="D138" s="243" t="s">
        <v>133</v>
      </c>
      <c r="E138" s="244">
        <v>17.68</v>
      </c>
      <c r="F138" s="245"/>
      <c r="G138" s="246">
        <f>ROUND(E138*F138,2)</f>
        <v>0</v>
      </c>
      <c r="H138" s="229">
        <v>0.11</v>
      </c>
      <c r="I138" s="228">
        <f>ROUND(E138*H138,2)</f>
        <v>1.94</v>
      </c>
      <c r="J138" s="229">
        <v>37.39</v>
      </c>
      <c r="K138" s="228">
        <f>ROUND(E138*J138,2)</f>
        <v>661.06</v>
      </c>
      <c r="L138" s="228">
        <v>15</v>
      </c>
      <c r="M138" s="228">
        <f>G138*(1+L138/100)</f>
        <v>0</v>
      </c>
      <c r="N138" s="228">
        <v>0</v>
      </c>
      <c r="O138" s="228">
        <f>ROUND(E138*N138,2)</f>
        <v>0</v>
      </c>
      <c r="P138" s="228">
        <v>0</v>
      </c>
      <c r="Q138" s="228">
        <f>ROUND(E138*P138,2)</f>
        <v>0</v>
      </c>
      <c r="R138" s="228"/>
      <c r="S138" s="228" t="s">
        <v>134</v>
      </c>
      <c r="T138" s="228" t="s">
        <v>135</v>
      </c>
      <c r="U138" s="228">
        <v>6.9709999999999994E-2</v>
      </c>
      <c r="V138" s="228">
        <f>ROUND(E138*U138,2)</f>
        <v>1.23</v>
      </c>
      <c r="W138" s="228"/>
      <c r="X138" s="228" t="s">
        <v>136</v>
      </c>
      <c r="Y138" s="209"/>
      <c r="Z138" s="209"/>
      <c r="AA138" s="209"/>
      <c r="AB138" s="209"/>
      <c r="AC138" s="209"/>
      <c r="AD138" s="209"/>
      <c r="AE138" s="209"/>
      <c r="AF138" s="209"/>
      <c r="AG138" s="209" t="s">
        <v>137</v>
      </c>
      <c r="AH138" s="209"/>
      <c r="AI138" s="209"/>
      <c r="AJ138" s="209"/>
      <c r="AK138" s="209"/>
      <c r="AL138" s="209"/>
      <c r="AM138" s="209"/>
      <c r="AN138" s="209"/>
      <c r="AO138" s="209"/>
      <c r="AP138" s="209"/>
      <c r="AQ138" s="209"/>
      <c r="AR138" s="209"/>
      <c r="AS138" s="209"/>
      <c r="AT138" s="209"/>
      <c r="AU138" s="209"/>
      <c r="AV138" s="209"/>
      <c r="AW138" s="209"/>
      <c r="AX138" s="209"/>
      <c r="AY138" s="209"/>
      <c r="AZ138" s="209"/>
      <c r="BA138" s="209"/>
      <c r="BB138" s="209"/>
      <c r="BC138" s="209"/>
      <c r="BD138" s="209"/>
      <c r="BE138" s="209"/>
      <c r="BF138" s="209"/>
      <c r="BG138" s="209"/>
      <c r="BH138" s="209"/>
    </row>
    <row r="139" spans="1:60" outlineLevel="1" x14ac:dyDescent="0.25">
      <c r="A139" s="226"/>
      <c r="B139" s="227"/>
      <c r="C139" s="256" t="s">
        <v>676</v>
      </c>
      <c r="D139" s="230"/>
      <c r="E139" s="231">
        <v>17.68</v>
      </c>
      <c r="F139" s="228"/>
      <c r="G139" s="228"/>
      <c r="H139" s="228"/>
      <c r="I139" s="228"/>
      <c r="J139" s="228"/>
      <c r="K139" s="228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09"/>
      <c r="Z139" s="209"/>
      <c r="AA139" s="209"/>
      <c r="AB139" s="209"/>
      <c r="AC139" s="209"/>
      <c r="AD139" s="209"/>
      <c r="AE139" s="209"/>
      <c r="AF139" s="209"/>
      <c r="AG139" s="209" t="s">
        <v>139</v>
      </c>
      <c r="AH139" s="209">
        <v>0</v>
      </c>
      <c r="AI139" s="209"/>
      <c r="AJ139" s="209"/>
      <c r="AK139" s="209"/>
      <c r="AL139" s="209"/>
      <c r="AM139" s="209"/>
      <c r="AN139" s="209"/>
      <c r="AO139" s="209"/>
      <c r="AP139" s="209"/>
      <c r="AQ139" s="209"/>
      <c r="AR139" s="209"/>
      <c r="AS139" s="209"/>
      <c r="AT139" s="209"/>
      <c r="AU139" s="209"/>
      <c r="AV139" s="209"/>
      <c r="AW139" s="209"/>
      <c r="AX139" s="209"/>
      <c r="AY139" s="209"/>
      <c r="AZ139" s="209"/>
      <c r="BA139" s="209"/>
      <c r="BB139" s="209"/>
      <c r="BC139" s="209"/>
      <c r="BD139" s="209"/>
      <c r="BE139" s="209"/>
      <c r="BF139" s="209"/>
      <c r="BG139" s="209"/>
      <c r="BH139" s="209"/>
    </row>
    <row r="140" spans="1:60" outlineLevel="1" x14ac:dyDescent="0.25">
      <c r="A140" s="241">
        <v>41</v>
      </c>
      <c r="B140" s="242" t="s">
        <v>496</v>
      </c>
      <c r="C140" s="255" t="s">
        <v>497</v>
      </c>
      <c r="D140" s="243" t="s">
        <v>133</v>
      </c>
      <c r="E140" s="244">
        <v>17.68</v>
      </c>
      <c r="F140" s="245"/>
      <c r="G140" s="246">
        <f>ROUND(E140*F140,2)</f>
        <v>0</v>
      </c>
      <c r="H140" s="229">
        <v>0.11</v>
      </c>
      <c r="I140" s="228">
        <f>ROUND(E140*H140,2)</f>
        <v>1.94</v>
      </c>
      <c r="J140" s="229">
        <v>23.19</v>
      </c>
      <c r="K140" s="228">
        <f>ROUND(E140*J140,2)</f>
        <v>410</v>
      </c>
      <c r="L140" s="228">
        <v>15</v>
      </c>
      <c r="M140" s="228">
        <f>G140*(1+L140/100)</f>
        <v>0</v>
      </c>
      <c r="N140" s="228">
        <v>0</v>
      </c>
      <c r="O140" s="228">
        <f>ROUND(E140*N140,2)</f>
        <v>0</v>
      </c>
      <c r="P140" s="228">
        <v>0</v>
      </c>
      <c r="Q140" s="228">
        <f>ROUND(E140*P140,2)</f>
        <v>0</v>
      </c>
      <c r="R140" s="228"/>
      <c r="S140" s="228" t="s">
        <v>134</v>
      </c>
      <c r="T140" s="228" t="s">
        <v>135</v>
      </c>
      <c r="U140" s="228">
        <v>4.3220000000000001E-2</v>
      </c>
      <c r="V140" s="228">
        <f>ROUND(E140*U140,2)</f>
        <v>0.76</v>
      </c>
      <c r="W140" s="228"/>
      <c r="X140" s="228" t="s">
        <v>136</v>
      </c>
      <c r="Y140" s="209"/>
      <c r="Z140" s="209"/>
      <c r="AA140" s="209"/>
      <c r="AB140" s="209"/>
      <c r="AC140" s="209"/>
      <c r="AD140" s="209"/>
      <c r="AE140" s="209"/>
      <c r="AF140" s="209"/>
      <c r="AG140" s="209" t="s">
        <v>137</v>
      </c>
      <c r="AH140" s="209"/>
      <c r="AI140" s="209"/>
      <c r="AJ140" s="209"/>
      <c r="AK140" s="209"/>
      <c r="AL140" s="209"/>
      <c r="AM140" s="209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09"/>
      <c r="BD140" s="209"/>
      <c r="BE140" s="209"/>
      <c r="BF140" s="209"/>
      <c r="BG140" s="209"/>
      <c r="BH140" s="209"/>
    </row>
    <row r="141" spans="1:60" outlineLevel="1" x14ac:dyDescent="0.25">
      <c r="A141" s="226"/>
      <c r="B141" s="227"/>
      <c r="C141" s="256" t="s">
        <v>676</v>
      </c>
      <c r="D141" s="230"/>
      <c r="E141" s="231">
        <v>17.68</v>
      </c>
      <c r="F141" s="228"/>
      <c r="G141" s="228"/>
      <c r="H141" s="228"/>
      <c r="I141" s="228"/>
      <c r="J141" s="228"/>
      <c r="K141" s="228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09"/>
      <c r="Z141" s="209"/>
      <c r="AA141" s="209"/>
      <c r="AB141" s="209"/>
      <c r="AC141" s="209"/>
      <c r="AD141" s="209"/>
      <c r="AE141" s="209"/>
      <c r="AF141" s="209"/>
      <c r="AG141" s="209" t="s">
        <v>139</v>
      </c>
      <c r="AH141" s="209">
        <v>0</v>
      </c>
      <c r="AI141" s="209"/>
      <c r="AJ141" s="209"/>
      <c r="AK141" s="209"/>
      <c r="AL141" s="209"/>
      <c r="AM141" s="209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09"/>
      <c r="BD141" s="209"/>
      <c r="BE141" s="209"/>
      <c r="BF141" s="209"/>
      <c r="BG141" s="209"/>
      <c r="BH141" s="209"/>
    </row>
    <row r="142" spans="1:60" outlineLevel="1" x14ac:dyDescent="0.25">
      <c r="A142" s="241">
        <v>42</v>
      </c>
      <c r="B142" s="242" t="s">
        <v>498</v>
      </c>
      <c r="C142" s="255" t="s">
        <v>499</v>
      </c>
      <c r="D142" s="243" t="s">
        <v>133</v>
      </c>
      <c r="E142" s="244">
        <v>83.588200000000001</v>
      </c>
      <c r="F142" s="245"/>
      <c r="G142" s="246">
        <f>ROUND(E142*F142,2)</f>
        <v>0</v>
      </c>
      <c r="H142" s="229">
        <v>14.14</v>
      </c>
      <c r="I142" s="228">
        <f>ROUND(E142*H142,2)</f>
        <v>1181.94</v>
      </c>
      <c r="J142" s="229">
        <v>67.86</v>
      </c>
      <c r="K142" s="228">
        <f>ROUND(E142*J142,2)</f>
        <v>5672.3</v>
      </c>
      <c r="L142" s="228">
        <v>15</v>
      </c>
      <c r="M142" s="228">
        <f>G142*(1+L142/100)</f>
        <v>0</v>
      </c>
      <c r="N142" s="228">
        <v>2.7E-4</v>
      </c>
      <c r="O142" s="228">
        <f>ROUND(E142*N142,2)</f>
        <v>0.02</v>
      </c>
      <c r="P142" s="228">
        <v>0</v>
      </c>
      <c r="Q142" s="228">
        <f>ROUND(E142*P142,2)</f>
        <v>0</v>
      </c>
      <c r="R142" s="228"/>
      <c r="S142" s="228" t="s">
        <v>134</v>
      </c>
      <c r="T142" s="228" t="s">
        <v>135</v>
      </c>
      <c r="U142" s="228">
        <v>0.10191</v>
      </c>
      <c r="V142" s="228">
        <f>ROUND(E142*U142,2)</f>
        <v>8.52</v>
      </c>
      <c r="W142" s="228"/>
      <c r="X142" s="228" t="s">
        <v>136</v>
      </c>
      <c r="Y142" s="209"/>
      <c r="Z142" s="209"/>
      <c r="AA142" s="209"/>
      <c r="AB142" s="209"/>
      <c r="AC142" s="209"/>
      <c r="AD142" s="209"/>
      <c r="AE142" s="209"/>
      <c r="AF142" s="209"/>
      <c r="AG142" s="209" t="s">
        <v>137</v>
      </c>
      <c r="AH142" s="209"/>
      <c r="AI142" s="209"/>
      <c r="AJ142" s="209"/>
      <c r="AK142" s="209"/>
      <c r="AL142" s="209"/>
      <c r="AM142" s="209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09"/>
      <c r="BD142" s="209"/>
      <c r="BE142" s="209"/>
      <c r="BF142" s="209"/>
      <c r="BG142" s="209"/>
      <c r="BH142" s="209"/>
    </row>
    <row r="143" spans="1:60" outlineLevel="1" x14ac:dyDescent="0.25">
      <c r="A143" s="226"/>
      <c r="B143" s="227"/>
      <c r="C143" s="256" t="s">
        <v>715</v>
      </c>
      <c r="D143" s="230"/>
      <c r="E143" s="231">
        <v>17.68</v>
      </c>
      <c r="F143" s="228"/>
      <c r="G143" s="228"/>
      <c r="H143" s="228"/>
      <c r="I143" s="228"/>
      <c r="J143" s="228"/>
      <c r="K143" s="228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09"/>
      <c r="Z143" s="209"/>
      <c r="AA143" s="209"/>
      <c r="AB143" s="209"/>
      <c r="AC143" s="209"/>
      <c r="AD143" s="209"/>
      <c r="AE143" s="209"/>
      <c r="AF143" s="209"/>
      <c r="AG143" s="209" t="s">
        <v>139</v>
      </c>
      <c r="AH143" s="209">
        <v>0</v>
      </c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</row>
    <row r="144" spans="1:60" outlineLevel="1" x14ac:dyDescent="0.25">
      <c r="A144" s="226"/>
      <c r="B144" s="227"/>
      <c r="C144" s="256" t="s">
        <v>716</v>
      </c>
      <c r="D144" s="230"/>
      <c r="E144" s="231">
        <v>65.908199999999994</v>
      </c>
      <c r="F144" s="228"/>
      <c r="G144" s="228"/>
      <c r="H144" s="228"/>
      <c r="I144" s="228"/>
      <c r="J144" s="228"/>
      <c r="K144" s="228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09"/>
      <c r="Z144" s="209"/>
      <c r="AA144" s="209"/>
      <c r="AB144" s="209"/>
      <c r="AC144" s="209"/>
      <c r="AD144" s="209"/>
      <c r="AE144" s="209"/>
      <c r="AF144" s="209"/>
      <c r="AG144" s="209" t="s">
        <v>139</v>
      </c>
      <c r="AH144" s="209">
        <v>0</v>
      </c>
      <c r="AI144" s="209"/>
      <c r="AJ144" s="209"/>
      <c r="AK144" s="209"/>
      <c r="AL144" s="209"/>
      <c r="AM144" s="209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09"/>
      <c r="BD144" s="209"/>
      <c r="BE144" s="209"/>
      <c r="BF144" s="209"/>
      <c r="BG144" s="209"/>
      <c r="BH144" s="209"/>
    </row>
    <row r="145" spans="1:60" outlineLevel="1" x14ac:dyDescent="0.25">
      <c r="A145" s="241">
        <v>43</v>
      </c>
      <c r="B145" s="242" t="s">
        <v>502</v>
      </c>
      <c r="C145" s="255" t="s">
        <v>503</v>
      </c>
      <c r="D145" s="243" t="s">
        <v>133</v>
      </c>
      <c r="E145" s="244">
        <v>83.588200000000001</v>
      </c>
      <c r="F145" s="245"/>
      <c r="G145" s="246">
        <f>ROUND(E145*F145,2)</f>
        <v>0</v>
      </c>
      <c r="H145" s="229">
        <v>0</v>
      </c>
      <c r="I145" s="228">
        <f>ROUND(E145*H145,2)</f>
        <v>0</v>
      </c>
      <c r="J145" s="229">
        <v>4</v>
      </c>
      <c r="K145" s="228">
        <f>ROUND(E145*J145,2)</f>
        <v>334.35</v>
      </c>
      <c r="L145" s="228">
        <v>15</v>
      </c>
      <c r="M145" s="228">
        <f>G145*(1+L145/100)</f>
        <v>0</v>
      </c>
      <c r="N145" s="228">
        <v>0</v>
      </c>
      <c r="O145" s="228">
        <f>ROUND(E145*N145,2)</f>
        <v>0</v>
      </c>
      <c r="P145" s="228">
        <v>0</v>
      </c>
      <c r="Q145" s="228">
        <f>ROUND(E145*P145,2)</f>
        <v>0</v>
      </c>
      <c r="R145" s="228"/>
      <c r="S145" s="228" t="s">
        <v>134</v>
      </c>
      <c r="T145" s="228" t="s">
        <v>135</v>
      </c>
      <c r="U145" s="228">
        <v>7.0000000000000001E-3</v>
      </c>
      <c r="V145" s="228">
        <f>ROUND(E145*U145,2)</f>
        <v>0.59</v>
      </c>
      <c r="W145" s="228"/>
      <c r="X145" s="228" t="s">
        <v>136</v>
      </c>
      <c r="Y145" s="209"/>
      <c r="Z145" s="209"/>
      <c r="AA145" s="209"/>
      <c r="AB145" s="209"/>
      <c r="AC145" s="209"/>
      <c r="AD145" s="209"/>
      <c r="AE145" s="209"/>
      <c r="AF145" s="209"/>
      <c r="AG145" s="209" t="s">
        <v>137</v>
      </c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</row>
    <row r="146" spans="1:60" outlineLevel="1" x14ac:dyDescent="0.25">
      <c r="A146" s="226"/>
      <c r="B146" s="227"/>
      <c r="C146" s="256" t="s">
        <v>715</v>
      </c>
      <c r="D146" s="230"/>
      <c r="E146" s="231">
        <v>17.68</v>
      </c>
      <c r="F146" s="228"/>
      <c r="G146" s="228"/>
      <c r="H146" s="228"/>
      <c r="I146" s="228"/>
      <c r="J146" s="228"/>
      <c r="K146" s="228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09"/>
      <c r="Z146" s="209"/>
      <c r="AA146" s="209"/>
      <c r="AB146" s="209"/>
      <c r="AC146" s="209"/>
      <c r="AD146" s="209"/>
      <c r="AE146" s="209"/>
      <c r="AF146" s="209"/>
      <c r="AG146" s="209" t="s">
        <v>139</v>
      </c>
      <c r="AH146" s="209">
        <v>0</v>
      </c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09"/>
      <c r="BD146" s="209"/>
      <c r="BE146" s="209"/>
      <c r="BF146" s="209"/>
      <c r="BG146" s="209"/>
      <c r="BH146" s="209"/>
    </row>
    <row r="147" spans="1:60" outlineLevel="1" x14ac:dyDescent="0.25">
      <c r="A147" s="226"/>
      <c r="B147" s="227"/>
      <c r="C147" s="256" t="s">
        <v>716</v>
      </c>
      <c r="D147" s="230"/>
      <c r="E147" s="231">
        <v>65.908199999999994</v>
      </c>
      <c r="F147" s="228"/>
      <c r="G147" s="228"/>
      <c r="H147" s="228"/>
      <c r="I147" s="228"/>
      <c r="J147" s="228"/>
      <c r="K147" s="228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09"/>
      <c r="Z147" s="209"/>
      <c r="AA147" s="209"/>
      <c r="AB147" s="209"/>
      <c r="AC147" s="209"/>
      <c r="AD147" s="209"/>
      <c r="AE147" s="209"/>
      <c r="AF147" s="209"/>
      <c r="AG147" s="209" t="s">
        <v>139</v>
      </c>
      <c r="AH147" s="209">
        <v>0</v>
      </c>
      <c r="AI147" s="209"/>
      <c r="AJ147" s="209"/>
      <c r="AK147" s="209"/>
      <c r="AL147" s="209"/>
      <c r="AM147" s="209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09"/>
      <c r="BD147" s="209"/>
      <c r="BE147" s="209"/>
      <c r="BF147" s="209"/>
      <c r="BG147" s="209"/>
      <c r="BH147" s="209"/>
    </row>
    <row r="148" spans="1:60" outlineLevel="1" x14ac:dyDescent="0.25">
      <c r="A148" s="241">
        <v>44</v>
      </c>
      <c r="B148" s="242" t="s">
        <v>504</v>
      </c>
      <c r="C148" s="255" t="s">
        <v>505</v>
      </c>
      <c r="D148" s="243" t="s">
        <v>133</v>
      </c>
      <c r="E148" s="244">
        <v>17.68</v>
      </c>
      <c r="F148" s="245"/>
      <c r="G148" s="246">
        <f>ROUND(E148*F148,2)</f>
        <v>0</v>
      </c>
      <c r="H148" s="229">
        <v>10.98</v>
      </c>
      <c r="I148" s="228">
        <f>ROUND(E148*H148,2)</f>
        <v>194.13</v>
      </c>
      <c r="J148" s="229">
        <v>7.92</v>
      </c>
      <c r="K148" s="228">
        <f>ROUND(E148*J148,2)</f>
        <v>140.03</v>
      </c>
      <c r="L148" s="228">
        <v>15</v>
      </c>
      <c r="M148" s="228">
        <f>G148*(1+L148/100)</f>
        <v>0</v>
      </c>
      <c r="N148" s="228">
        <v>3.5E-4</v>
      </c>
      <c r="O148" s="228">
        <f>ROUND(E148*N148,2)</f>
        <v>0.01</v>
      </c>
      <c r="P148" s="228">
        <v>0</v>
      </c>
      <c r="Q148" s="228">
        <f>ROUND(E148*P148,2)</f>
        <v>0</v>
      </c>
      <c r="R148" s="228"/>
      <c r="S148" s="228" t="s">
        <v>134</v>
      </c>
      <c r="T148" s="228" t="s">
        <v>135</v>
      </c>
      <c r="U148" s="228">
        <v>1.35E-2</v>
      </c>
      <c r="V148" s="228">
        <f>ROUND(E148*U148,2)</f>
        <v>0.24</v>
      </c>
      <c r="W148" s="228"/>
      <c r="X148" s="228" t="s">
        <v>136</v>
      </c>
      <c r="Y148" s="209"/>
      <c r="Z148" s="209"/>
      <c r="AA148" s="209"/>
      <c r="AB148" s="209"/>
      <c r="AC148" s="209"/>
      <c r="AD148" s="209"/>
      <c r="AE148" s="209"/>
      <c r="AF148" s="209"/>
      <c r="AG148" s="209" t="s">
        <v>137</v>
      </c>
      <c r="AH148" s="209"/>
      <c r="AI148" s="209"/>
      <c r="AJ148" s="209"/>
      <c r="AK148" s="209"/>
      <c r="AL148" s="209"/>
      <c r="AM148" s="209"/>
      <c r="AN148" s="209"/>
      <c r="AO148" s="209"/>
      <c r="AP148" s="209"/>
      <c r="AQ148" s="209"/>
      <c r="AR148" s="209"/>
      <c r="AS148" s="209"/>
      <c r="AT148" s="209"/>
      <c r="AU148" s="209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09"/>
      <c r="BF148" s="209"/>
      <c r="BG148" s="209"/>
      <c r="BH148" s="209"/>
    </row>
    <row r="149" spans="1:60" outlineLevel="1" x14ac:dyDescent="0.25">
      <c r="A149" s="226"/>
      <c r="B149" s="227"/>
      <c r="C149" s="256" t="s">
        <v>676</v>
      </c>
      <c r="D149" s="230"/>
      <c r="E149" s="231">
        <v>17.68</v>
      </c>
      <c r="F149" s="228"/>
      <c r="G149" s="228"/>
      <c r="H149" s="228"/>
      <c r="I149" s="228"/>
      <c r="J149" s="228"/>
      <c r="K149" s="228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09"/>
      <c r="Z149" s="209"/>
      <c r="AA149" s="209"/>
      <c r="AB149" s="209"/>
      <c r="AC149" s="209"/>
      <c r="AD149" s="209"/>
      <c r="AE149" s="209"/>
      <c r="AF149" s="209"/>
      <c r="AG149" s="209" t="s">
        <v>139</v>
      </c>
      <c r="AH149" s="209">
        <v>0</v>
      </c>
      <c r="AI149" s="209"/>
      <c r="AJ149" s="209"/>
      <c r="AK149" s="209"/>
      <c r="AL149" s="209"/>
      <c r="AM149" s="209"/>
      <c r="AN149" s="209"/>
      <c r="AO149" s="209"/>
      <c r="AP149" s="209"/>
      <c r="AQ149" s="209"/>
      <c r="AR149" s="209"/>
      <c r="AS149" s="209"/>
      <c r="AT149" s="209"/>
      <c r="AU149" s="209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09"/>
      <c r="BF149" s="209"/>
      <c r="BG149" s="209"/>
      <c r="BH149" s="209"/>
    </row>
    <row r="150" spans="1:60" outlineLevel="1" x14ac:dyDescent="0.25">
      <c r="A150" s="247">
        <v>45</v>
      </c>
      <c r="B150" s="248" t="s">
        <v>506</v>
      </c>
      <c r="C150" s="257" t="s">
        <v>507</v>
      </c>
      <c r="D150" s="249" t="s">
        <v>212</v>
      </c>
      <c r="E150" s="250">
        <v>10</v>
      </c>
      <c r="F150" s="251"/>
      <c r="G150" s="252">
        <f>ROUND(E150*F150,2)</f>
        <v>0</v>
      </c>
      <c r="H150" s="229">
        <v>0</v>
      </c>
      <c r="I150" s="228">
        <f>ROUND(E150*H150,2)</f>
        <v>0</v>
      </c>
      <c r="J150" s="229">
        <v>24.7</v>
      </c>
      <c r="K150" s="228">
        <f>ROUND(E150*J150,2)</f>
        <v>247</v>
      </c>
      <c r="L150" s="228">
        <v>15</v>
      </c>
      <c r="M150" s="228">
        <f>G150*(1+L150/100)</f>
        <v>0</v>
      </c>
      <c r="N150" s="228">
        <v>1.0000000000000001E-5</v>
      </c>
      <c r="O150" s="228">
        <f>ROUND(E150*N150,2)</f>
        <v>0</v>
      </c>
      <c r="P150" s="228">
        <v>0</v>
      </c>
      <c r="Q150" s="228">
        <f>ROUND(E150*P150,2)</f>
        <v>0</v>
      </c>
      <c r="R150" s="228"/>
      <c r="S150" s="228" t="s">
        <v>204</v>
      </c>
      <c r="T150" s="228" t="s">
        <v>135</v>
      </c>
      <c r="U150" s="228">
        <v>0.05</v>
      </c>
      <c r="V150" s="228">
        <f>ROUND(E150*U150,2)</f>
        <v>0.5</v>
      </c>
      <c r="W150" s="228"/>
      <c r="X150" s="228" t="s">
        <v>136</v>
      </c>
      <c r="Y150" s="209"/>
      <c r="Z150" s="209"/>
      <c r="AA150" s="209"/>
      <c r="AB150" s="209"/>
      <c r="AC150" s="209"/>
      <c r="AD150" s="209"/>
      <c r="AE150" s="209"/>
      <c r="AF150" s="209"/>
      <c r="AG150" s="209" t="s">
        <v>137</v>
      </c>
      <c r="AH150" s="209"/>
      <c r="AI150" s="209"/>
      <c r="AJ150" s="209"/>
      <c r="AK150" s="209"/>
      <c r="AL150" s="209"/>
      <c r="AM150" s="209"/>
      <c r="AN150" s="209"/>
      <c r="AO150" s="209"/>
      <c r="AP150" s="209"/>
      <c r="AQ150" s="209"/>
      <c r="AR150" s="209"/>
      <c r="AS150" s="209"/>
      <c r="AT150" s="209"/>
      <c r="AU150" s="209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09"/>
      <c r="BF150" s="209"/>
      <c r="BG150" s="209"/>
      <c r="BH150" s="209"/>
    </row>
    <row r="151" spans="1:60" x14ac:dyDescent="0.25">
      <c r="A151" s="235" t="s">
        <v>129</v>
      </c>
      <c r="B151" s="236" t="s">
        <v>95</v>
      </c>
      <c r="C151" s="254" t="s">
        <v>96</v>
      </c>
      <c r="D151" s="237"/>
      <c r="E151" s="238"/>
      <c r="F151" s="239"/>
      <c r="G151" s="240">
        <f>SUMIF(AG152:AG179,"&lt;&gt;NOR",G152:G179)</f>
        <v>0</v>
      </c>
      <c r="H151" s="234"/>
      <c r="I151" s="234">
        <f>SUM(I152:I179)</f>
        <v>7445.85</v>
      </c>
      <c r="J151" s="234"/>
      <c r="K151" s="234">
        <f>SUM(K152:K179)</f>
        <v>8161.75</v>
      </c>
      <c r="L151" s="234"/>
      <c r="M151" s="234">
        <f>SUM(M152:M179)</f>
        <v>0</v>
      </c>
      <c r="N151" s="234"/>
      <c r="O151" s="234">
        <f>SUM(O152:O179)</f>
        <v>5.04</v>
      </c>
      <c r="P151" s="234"/>
      <c r="Q151" s="234">
        <f>SUM(Q152:Q179)</f>
        <v>0</v>
      </c>
      <c r="R151" s="234"/>
      <c r="S151" s="234"/>
      <c r="T151" s="234"/>
      <c r="U151" s="234"/>
      <c r="V151" s="234">
        <f>SUM(V152:V179)</f>
        <v>8.49</v>
      </c>
      <c r="W151" s="234"/>
      <c r="X151" s="234"/>
      <c r="AG151" t="s">
        <v>130</v>
      </c>
    </row>
    <row r="152" spans="1:60" outlineLevel="1" x14ac:dyDescent="0.25">
      <c r="A152" s="247">
        <v>46</v>
      </c>
      <c r="B152" s="248" t="s">
        <v>508</v>
      </c>
      <c r="C152" s="257" t="s">
        <v>509</v>
      </c>
      <c r="D152" s="249" t="s">
        <v>207</v>
      </c>
      <c r="E152" s="250">
        <v>2</v>
      </c>
      <c r="F152" s="251"/>
      <c r="G152" s="252">
        <f>ROUND(E152*F152,2)</f>
        <v>0</v>
      </c>
      <c r="H152" s="229">
        <v>0</v>
      </c>
      <c r="I152" s="228">
        <f>ROUND(E152*H152,2)</f>
        <v>0</v>
      </c>
      <c r="J152" s="229">
        <v>24.9</v>
      </c>
      <c r="K152" s="228">
        <f>ROUND(E152*J152,2)</f>
        <v>49.8</v>
      </c>
      <c r="L152" s="228">
        <v>15</v>
      </c>
      <c r="M152" s="228">
        <f>G152*(1+L152/100)</f>
        <v>0</v>
      </c>
      <c r="N152" s="228">
        <v>0</v>
      </c>
      <c r="O152" s="228">
        <f>ROUND(E152*N152,2)</f>
        <v>0</v>
      </c>
      <c r="P152" s="228">
        <v>0</v>
      </c>
      <c r="Q152" s="228">
        <f>ROUND(E152*P152,2)</f>
        <v>0</v>
      </c>
      <c r="R152" s="228"/>
      <c r="S152" s="228" t="s">
        <v>134</v>
      </c>
      <c r="T152" s="228" t="s">
        <v>135</v>
      </c>
      <c r="U152" s="228">
        <v>5.0500000000000003E-2</v>
      </c>
      <c r="V152" s="228">
        <f>ROUND(E152*U152,2)</f>
        <v>0.1</v>
      </c>
      <c r="W152" s="228"/>
      <c r="X152" s="228" t="s">
        <v>136</v>
      </c>
      <c r="Y152" s="209"/>
      <c r="Z152" s="209"/>
      <c r="AA152" s="209"/>
      <c r="AB152" s="209"/>
      <c r="AC152" s="209"/>
      <c r="AD152" s="209"/>
      <c r="AE152" s="209"/>
      <c r="AF152" s="209"/>
      <c r="AG152" s="209" t="s">
        <v>137</v>
      </c>
      <c r="AH152" s="209"/>
      <c r="AI152" s="209"/>
      <c r="AJ152" s="209"/>
      <c r="AK152" s="209"/>
      <c r="AL152" s="209"/>
      <c r="AM152" s="209"/>
      <c r="AN152" s="209"/>
      <c r="AO152" s="209"/>
      <c r="AP152" s="209"/>
      <c r="AQ152" s="209"/>
      <c r="AR152" s="209"/>
      <c r="AS152" s="209"/>
      <c r="AT152" s="209"/>
      <c r="AU152" s="209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09"/>
      <c r="BF152" s="209"/>
      <c r="BG152" s="209"/>
      <c r="BH152" s="209"/>
    </row>
    <row r="153" spans="1:60" outlineLevel="1" x14ac:dyDescent="0.25">
      <c r="A153" s="247">
        <v>47</v>
      </c>
      <c r="B153" s="248" t="s">
        <v>510</v>
      </c>
      <c r="C153" s="257" t="s">
        <v>511</v>
      </c>
      <c r="D153" s="249" t="s">
        <v>207</v>
      </c>
      <c r="E153" s="250">
        <v>1</v>
      </c>
      <c r="F153" s="251"/>
      <c r="G153" s="252">
        <f>ROUND(E153*F153,2)</f>
        <v>0</v>
      </c>
      <c r="H153" s="229">
        <v>0</v>
      </c>
      <c r="I153" s="228">
        <f>ROUND(E153*H153,2)</f>
        <v>0</v>
      </c>
      <c r="J153" s="229">
        <v>29.6</v>
      </c>
      <c r="K153" s="228">
        <f>ROUND(E153*J153,2)</f>
        <v>29.6</v>
      </c>
      <c r="L153" s="228">
        <v>15</v>
      </c>
      <c r="M153" s="228">
        <f>G153*(1+L153/100)</f>
        <v>0</v>
      </c>
      <c r="N153" s="228">
        <v>0</v>
      </c>
      <c r="O153" s="228">
        <f>ROUND(E153*N153,2)</f>
        <v>0</v>
      </c>
      <c r="P153" s="228">
        <v>0</v>
      </c>
      <c r="Q153" s="228">
        <f>ROUND(E153*P153,2)</f>
        <v>0</v>
      </c>
      <c r="R153" s="228"/>
      <c r="S153" s="228" t="s">
        <v>134</v>
      </c>
      <c r="T153" s="228" t="s">
        <v>135</v>
      </c>
      <c r="U153" s="228">
        <v>0.06</v>
      </c>
      <c r="V153" s="228">
        <f>ROUND(E153*U153,2)</f>
        <v>0.06</v>
      </c>
      <c r="W153" s="228"/>
      <c r="X153" s="228" t="s">
        <v>136</v>
      </c>
      <c r="Y153" s="209"/>
      <c r="Z153" s="209"/>
      <c r="AA153" s="209"/>
      <c r="AB153" s="209"/>
      <c r="AC153" s="209"/>
      <c r="AD153" s="209"/>
      <c r="AE153" s="209"/>
      <c r="AF153" s="209"/>
      <c r="AG153" s="209" t="s">
        <v>137</v>
      </c>
      <c r="AH153" s="209"/>
      <c r="AI153" s="209"/>
      <c r="AJ153" s="209"/>
      <c r="AK153" s="209"/>
      <c r="AL153" s="209"/>
      <c r="AM153" s="209"/>
      <c r="AN153" s="209"/>
      <c r="AO153" s="209"/>
      <c r="AP153" s="209"/>
      <c r="AQ153" s="209"/>
      <c r="AR153" s="209"/>
      <c r="AS153" s="209"/>
      <c r="AT153" s="209"/>
      <c r="AU153" s="209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09"/>
      <c r="BF153" s="209"/>
      <c r="BG153" s="209"/>
      <c r="BH153" s="209"/>
    </row>
    <row r="154" spans="1:60" outlineLevel="1" x14ac:dyDescent="0.25">
      <c r="A154" s="247">
        <v>48</v>
      </c>
      <c r="B154" s="248" t="s">
        <v>512</v>
      </c>
      <c r="C154" s="257" t="s">
        <v>513</v>
      </c>
      <c r="D154" s="249" t="s">
        <v>207</v>
      </c>
      <c r="E154" s="250">
        <v>4</v>
      </c>
      <c r="F154" s="251"/>
      <c r="G154" s="252">
        <f>ROUND(E154*F154,2)</f>
        <v>0</v>
      </c>
      <c r="H154" s="229">
        <v>0</v>
      </c>
      <c r="I154" s="228">
        <f>ROUND(E154*H154,2)</f>
        <v>0</v>
      </c>
      <c r="J154" s="229">
        <v>151</v>
      </c>
      <c r="K154" s="228">
        <f>ROUND(E154*J154,2)</f>
        <v>604</v>
      </c>
      <c r="L154" s="228">
        <v>15</v>
      </c>
      <c r="M154" s="228">
        <f>G154*(1+L154/100)</f>
        <v>0</v>
      </c>
      <c r="N154" s="228">
        <v>0</v>
      </c>
      <c r="O154" s="228">
        <f>ROUND(E154*N154,2)</f>
        <v>0</v>
      </c>
      <c r="P154" s="228">
        <v>0</v>
      </c>
      <c r="Q154" s="228">
        <f>ROUND(E154*P154,2)</f>
        <v>0</v>
      </c>
      <c r="R154" s="228"/>
      <c r="S154" s="228" t="s">
        <v>134</v>
      </c>
      <c r="T154" s="228" t="s">
        <v>135</v>
      </c>
      <c r="U154" s="228">
        <v>0.30567</v>
      </c>
      <c r="V154" s="228">
        <f>ROUND(E154*U154,2)</f>
        <v>1.22</v>
      </c>
      <c r="W154" s="228"/>
      <c r="X154" s="228" t="s">
        <v>136</v>
      </c>
      <c r="Y154" s="209"/>
      <c r="Z154" s="209"/>
      <c r="AA154" s="209"/>
      <c r="AB154" s="209"/>
      <c r="AC154" s="209"/>
      <c r="AD154" s="209"/>
      <c r="AE154" s="209"/>
      <c r="AF154" s="209"/>
      <c r="AG154" s="209" t="s">
        <v>137</v>
      </c>
      <c r="AH154" s="209"/>
      <c r="AI154" s="209"/>
      <c r="AJ154" s="209"/>
      <c r="AK154" s="209"/>
      <c r="AL154" s="209"/>
      <c r="AM154" s="209"/>
      <c r="AN154" s="209"/>
      <c r="AO154" s="209"/>
      <c r="AP154" s="209"/>
      <c r="AQ154" s="209"/>
      <c r="AR154" s="209"/>
      <c r="AS154" s="209"/>
      <c r="AT154" s="209"/>
      <c r="AU154" s="209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09"/>
      <c r="BF154" s="209"/>
      <c r="BG154" s="209"/>
      <c r="BH154" s="209"/>
    </row>
    <row r="155" spans="1:60" outlineLevel="1" x14ac:dyDescent="0.25">
      <c r="A155" s="247">
        <v>49</v>
      </c>
      <c r="B155" s="248" t="s">
        <v>516</v>
      </c>
      <c r="C155" s="257" t="s">
        <v>517</v>
      </c>
      <c r="D155" s="249" t="s">
        <v>207</v>
      </c>
      <c r="E155" s="250">
        <v>4</v>
      </c>
      <c r="F155" s="251"/>
      <c r="G155" s="252">
        <f>ROUND(E155*F155,2)</f>
        <v>0</v>
      </c>
      <c r="H155" s="229">
        <v>0</v>
      </c>
      <c r="I155" s="228">
        <f>ROUND(E155*H155,2)</f>
        <v>0</v>
      </c>
      <c r="J155" s="229">
        <v>167.5</v>
      </c>
      <c r="K155" s="228">
        <f>ROUND(E155*J155,2)</f>
        <v>670</v>
      </c>
      <c r="L155" s="228">
        <v>15</v>
      </c>
      <c r="M155" s="228">
        <f>G155*(1+L155/100)</f>
        <v>0</v>
      </c>
      <c r="N155" s="228">
        <v>0</v>
      </c>
      <c r="O155" s="228">
        <f>ROUND(E155*N155,2)</f>
        <v>0</v>
      </c>
      <c r="P155" s="228">
        <v>0</v>
      </c>
      <c r="Q155" s="228">
        <f>ROUND(E155*P155,2)</f>
        <v>0</v>
      </c>
      <c r="R155" s="228"/>
      <c r="S155" s="228" t="s">
        <v>134</v>
      </c>
      <c r="T155" s="228" t="s">
        <v>135</v>
      </c>
      <c r="U155" s="228">
        <v>0.34</v>
      </c>
      <c r="V155" s="228">
        <f>ROUND(E155*U155,2)</f>
        <v>1.36</v>
      </c>
      <c r="W155" s="228"/>
      <c r="X155" s="228" t="s">
        <v>136</v>
      </c>
      <c r="Y155" s="209"/>
      <c r="Z155" s="209"/>
      <c r="AA155" s="209"/>
      <c r="AB155" s="209"/>
      <c r="AC155" s="209"/>
      <c r="AD155" s="209"/>
      <c r="AE155" s="209"/>
      <c r="AF155" s="209"/>
      <c r="AG155" s="209" t="s">
        <v>137</v>
      </c>
      <c r="AH155" s="209"/>
      <c r="AI155" s="209"/>
      <c r="AJ155" s="209"/>
      <c r="AK155" s="209"/>
      <c r="AL155" s="209"/>
      <c r="AM155" s="209"/>
      <c r="AN155" s="209"/>
      <c r="AO155" s="209"/>
      <c r="AP155" s="209"/>
      <c r="AQ155" s="209"/>
      <c r="AR155" s="209"/>
      <c r="AS155" s="209"/>
      <c r="AT155" s="209"/>
      <c r="AU155" s="209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09"/>
      <c r="BF155" s="209"/>
      <c r="BG155" s="209"/>
      <c r="BH155" s="209"/>
    </row>
    <row r="156" spans="1:60" outlineLevel="1" x14ac:dyDescent="0.25">
      <c r="A156" s="247">
        <v>50</v>
      </c>
      <c r="B156" s="248" t="s">
        <v>518</v>
      </c>
      <c r="C156" s="257" t="s">
        <v>519</v>
      </c>
      <c r="D156" s="249" t="s">
        <v>207</v>
      </c>
      <c r="E156" s="250">
        <v>1</v>
      </c>
      <c r="F156" s="251"/>
      <c r="G156" s="252">
        <f>ROUND(E156*F156,2)</f>
        <v>0</v>
      </c>
      <c r="H156" s="229">
        <v>0</v>
      </c>
      <c r="I156" s="228">
        <f>ROUND(E156*H156,2)</f>
        <v>0</v>
      </c>
      <c r="J156" s="229">
        <v>308.5</v>
      </c>
      <c r="K156" s="228">
        <f>ROUND(E156*J156,2)</f>
        <v>308.5</v>
      </c>
      <c r="L156" s="228">
        <v>15</v>
      </c>
      <c r="M156" s="228">
        <f>G156*(1+L156/100)</f>
        <v>0</v>
      </c>
      <c r="N156" s="228">
        <v>0</v>
      </c>
      <c r="O156" s="228">
        <f>ROUND(E156*N156,2)</f>
        <v>0</v>
      </c>
      <c r="P156" s="228">
        <v>0</v>
      </c>
      <c r="Q156" s="228">
        <f>ROUND(E156*P156,2)</f>
        <v>0</v>
      </c>
      <c r="R156" s="228"/>
      <c r="S156" s="228" t="s">
        <v>134</v>
      </c>
      <c r="T156" s="228" t="s">
        <v>135</v>
      </c>
      <c r="U156" s="228">
        <v>0.625</v>
      </c>
      <c r="V156" s="228">
        <f>ROUND(E156*U156,2)</f>
        <v>0.63</v>
      </c>
      <c r="W156" s="228"/>
      <c r="X156" s="228" t="s">
        <v>136</v>
      </c>
      <c r="Y156" s="209"/>
      <c r="Z156" s="209"/>
      <c r="AA156" s="209"/>
      <c r="AB156" s="209"/>
      <c r="AC156" s="209"/>
      <c r="AD156" s="209"/>
      <c r="AE156" s="209"/>
      <c r="AF156" s="209"/>
      <c r="AG156" s="209" t="s">
        <v>137</v>
      </c>
      <c r="AH156" s="209"/>
      <c r="AI156" s="209"/>
      <c r="AJ156" s="209"/>
      <c r="AK156" s="209"/>
      <c r="AL156" s="209"/>
      <c r="AM156" s="209"/>
      <c r="AN156" s="209"/>
      <c r="AO156" s="209"/>
      <c r="AP156" s="209"/>
      <c r="AQ156" s="209"/>
      <c r="AR156" s="209"/>
      <c r="AS156" s="209"/>
      <c r="AT156" s="209"/>
      <c r="AU156" s="209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09"/>
      <c r="BF156" s="209"/>
      <c r="BG156" s="209"/>
      <c r="BH156" s="209"/>
    </row>
    <row r="157" spans="1:60" outlineLevel="1" x14ac:dyDescent="0.25">
      <c r="A157" s="247">
        <v>51</v>
      </c>
      <c r="B157" s="248" t="s">
        <v>524</v>
      </c>
      <c r="C157" s="257" t="s">
        <v>525</v>
      </c>
      <c r="D157" s="249" t="s">
        <v>207</v>
      </c>
      <c r="E157" s="250">
        <v>2</v>
      </c>
      <c r="F157" s="251"/>
      <c r="G157" s="252">
        <f>ROUND(E157*F157,2)</f>
        <v>0</v>
      </c>
      <c r="H157" s="229">
        <v>0</v>
      </c>
      <c r="I157" s="228">
        <f>ROUND(E157*H157,2)</f>
        <v>0</v>
      </c>
      <c r="J157" s="229">
        <v>212</v>
      </c>
      <c r="K157" s="228">
        <f>ROUND(E157*J157,2)</f>
        <v>424</v>
      </c>
      <c r="L157" s="228">
        <v>15</v>
      </c>
      <c r="M157" s="228">
        <f>G157*(1+L157/100)</f>
        <v>0</v>
      </c>
      <c r="N157" s="228">
        <v>0</v>
      </c>
      <c r="O157" s="228">
        <f>ROUND(E157*N157,2)</f>
        <v>0</v>
      </c>
      <c r="P157" s="228">
        <v>0</v>
      </c>
      <c r="Q157" s="228">
        <f>ROUND(E157*P157,2)</f>
        <v>0</v>
      </c>
      <c r="R157" s="228"/>
      <c r="S157" s="228" t="s">
        <v>134</v>
      </c>
      <c r="T157" s="228" t="s">
        <v>135</v>
      </c>
      <c r="U157" s="228">
        <v>0.43</v>
      </c>
      <c r="V157" s="228">
        <f>ROUND(E157*U157,2)</f>
        <v>0.86</v>
      </c>
      <c r="W157" s="228"/>
      <c r="X157" s="228" t="s">
        <v>136</v>
      </c>
      <c r="Y157" s="209"/>
      <c r="Z157" s="209"/>
      <c r="AA157" s="209"/>
      <c r="AB157" s="209"/>
      <c r="AC157" s="209"/>
      <c r="AD157" s="209"/>
      <c r="AE157" s="209"/>
      <c r="AF157" s="209"/>
      <c r="AG157" s="209" t="s">
        <v>137</v>
      </c>
      <c r="AH157" s="209"/>
      <c r="AI157" s="209"/>
      <c r="AJ157" s="209"/>
      <c r="AK157" s="209"/>
      <c r="AL157" s="209"/>
      <c r="AM157" s="209"/>
      <c r="AN157" s="209"/>
      <c r="AO157" s="209"/>
      <c r="AP157" s="209"/>
      <c r="AQ157" s="209"/>
      <c r="AR157" s="209"/>
      <c r="AS157" s="209"/>
      <c r="AT157" s="209"/>
      <c r="AU157" s="209"/>
      <c r="AV157" s="209"/>
      <c r="AW157" s="209"/>
      <c r="AX157" s="209"/>
      <c r="AY157" s="209"/>
      <c r="AZ157" s="209"/>
      <c r="BA157" s="209"/>
      <c r="BB157" s="209"/>
      <c r="BC157" s="209"/>
      <c r="BD157" s="209"/>
      <c r="BE157" s="209"/>
      <c r="BF157" s="209"/>
      <c r="BG157" s="209"/>
      <c r="BH157" s="209"/>
    </row>
    <row r="158" spans="1:60" outlineLevel="1" x14ac:dyDescent="0.25">
      <c r="A158" s="247">
        <v>52</v>
      </c>
      <c r="B158" s="248" t="s">
        <v>526</v>
      </c>
      <c r="C158" s="257" t="s">
        <v>527</v>
      </c>
      <c r="D158" s="249" t="s">
        <v>212</v>
      </c>
      <c r="E158" s="250">
        <v>12</v>
      </c>
      <c r="F158" s="251"/>
      <c r="G158" s="252">
        <f>ROUND(E158*F158,2)</f>
        <v>0</v>
      </c>
      <c r="H158" s="229">
        <v>0</v>
      </c>
      <c r="I158" s="228">
        <f>ROUND(E158*H158,2)</f>
        <v>0</v>
      </c>
      <c r="J158" s="229">
        <v>31.7</v>
      </c>
      <c r="K158" s="228">
        <f>ROUND(E158*J158,2)</f>
        <v>380.4</v>
      </c>
      <c r="L158" s="228">
        <v>15</v>
      </c>
      <c r="M158" s="228">
        <f>G158*(1+L158/100)</f>
        <v>0</v>
      </c>
      <c r="N158" s="228">
        <v>0</v>
      </c>
      <c r="O158" s="228">
        <f>ROUND(E158*N158,2)</f>
        <v>0</v>
      </c>
      <c r="P158" s="228">
        <v>0</v>
      </c>
      <c r="Q158" s="228">
        <f>ROUND(E158*P158,2)</f>
        <v>0</v>
      </c>
      <c r="R158" s="228"/>
      <c r="S158" s="228" t="s">
        <v>134</v>
      </c>
      <c r="T158" s="228" t="s">
        <v>135</v>
      </c>
      <c r="U158" s="228">
        <v>6.4149999999999999E-2</v>
      </c>
      <c r="V158" s="228">
        <f>ROUND(E158*U158,2)</f>
        <v>0.77</v>
      </c>
      <c r="W158" s="228"/>
      <c r="X158" s="228" t="s">
        <v>136</v>
      </c>
      <c r="Y158" s="209"/>
      <c r="Z158" s="209"/>
      <c r="AA158" s="209"/>
      <c r="AB158" s="209"/>
      <c r="AC158" s="209"/>
      <c r="AD158" s="209"/>
      <c r="AE158" s="209"/>
      <c r="AF158" s="209"/>
      <c r="AG158" s="209" t="s">
        <v>137</v>
      </c>
      <c r="AH158" s="209"/>
      <c r="AI158" s="209"/>
      <c r="AJ158" s="209"/>
      <c r="AK158" s="209"/>
      <c r="AL158" s="209"/>
      <c r="AM158" s="209"/>
      <c r="AN158" s="209"/>
      <c r="AO158" s="209"/>
      <c r="AP158" s="209"/>
      <c r="AQ158" s="209"/>
      <c r="AR158" s="209"/>
      <c r="AS158" s="209"/>
      <c r="AT158" s="209"/>
      <c r="AU158" s="209"/>
      <c r="AV158" s="209"/>
      <c r="AW158" s="209"/>
      <c r="AX158" s="209"/>
      <c r="AY158" s="209"/>
      <c r="AZ158" s="209"/>
      <c r="BA158" s="209"/>
      <c r="BB158" s="209"/>
      <c r="BC158" s="209"/>
      <c r="BD158" s="209"/>
      <c r="BE158" s="209"/>
      <c r="BF158" s="209"/>
      <c r="BG158" s="209"/>
      <c r="BH158" s="209"/>
    </row>
    <row r="159" spans="1:60" outlineLevel="1" x14ac:dyDescent="0.25">
      <c r="A159" s="247">
        <v>53</v>
      </c>
      <c r="B159" s="248" t="s">
        <v>528</v>
      </c>
      <c r="C159" s="257" t="s">
        <v>529</v>
      </c>
      <c r="D159" s="249" t="s">
        <v>212</v>
      </c>
      <c r="E159" s="250">
        <v>0.5</v>
      </c>
      <c r="F159" s="251"/>
      <c r="G159" s="252">
        <f>ROUND(E159*F159,2)</f>
        <v>0</v>
      </c>
      <c r="H159" s="229">
        <v>0</v>
      </c>
      <c r="I159" s="228">
        <f>ROUND(E159*H159,2)</f>
        <v>0</v>
      </c>
      <c r="J159" s="229">
        <v>73.400000000000006</v>
      </c>
      <c r="K159" s="228">
        <f>ROUND(E159*J159,2)</f>
        <v>36.700000000000003</v>
      </c>
      <c r="L159" s="228">
        <v>15</v>
      </c>
      <c r="M159" s="228">
        <f>G159*(1+L159/100)</f>
        <v>0</v>
      </c>
      <c r="N159" s="228">
        <v>0</v>
      </c>
      <c r="O159" s="228">
        <f>ROUND(E159*N159,2)</f>
        <v>0</v>
      </c>
      <c r="P159" s="228">
        <v>0</v>
      </c>
      <c r="Q159" s="228">
        <f>ROUND(E159*P159,2)</f>
        <v>0</v>
      </c>
      <c r="R159" s="228"/>
      <c r="S159" s="228" t="s">
        <v>134</v>
      </c>
      <c r="T159" s="228" t="s">
        <v>135</v>
      </c>
      <c r="U159" s="228">
        <v>0.14868000000000001</v>
      </c>
      <c r="V159" s="228">
        <f>ROUND(E159*U159,2)</f>
        <v>7.0000000000000007E-2</v>
      </c>
      <c r="W159" s="228"/>
      <c r="X159" s="228" t="s">
        <v>136</v>
      </c>
      <c r="Y159" s="209"/>
      <c r="Z159" s="209"/>
      <c r="AA159" s="209"/>
      <c r="AB159" s="209"/>
      <c r="AC159" s="209"/>
      <c r="AD159" s="209"/>
      <c r="AE159" s="209"/>
      <c r="AF159" s="209"/>
      <c r="AG159" s="209" t="s">
        <v>137</v>
      </c>
      <c r="AH159" s="209"/>
      <c r="AI159" s="209"/>
      <c r="AJ159" s="209"/>
      <c r="AK159" s="209"/>
      <c r="AL159" s="209"/>
      <c r="AM159" s="209"/>
      <c r="AN159" s="209"/>
      <c r="AO159" s="209"/>
      <c r="AP159" s="209"/>
      <c r="AQ159" s="209"/>
      <c r="AR159" s="209"/>
      <c r="AS159" s="209"/>
      <c r="AT159" s="209"/>
      <c r="AU159" s="209"/>
      <c r="AV159" s="209"/>
      <c r="AW159" s="209"/>
      <c r="AX159" s="209"/>
      <c r="AY159" s="209"/>
      <c r="AZ159" s="209"/>
      <c r="BA159" s="209"/>
      <c r="BB159" s="209"/>
      <c r="BC159" s="209"/>
      <c r="BD159" s="209"/>
      <c r="BE159" s="209"/>
      <c r="BF159" s="209"/>
      <c r="BG159" s="209"/>
      <c r="BH159" s="209"/>
    </row>
    <row r="160" spans="1:60" ht="20.399999999999999" outlineLevel="1" x14ac:dyDescent="0.25">
      <c r="A160" s="247">
        <v>54</v>
      </c>
      <c r="B160" s="248" t="s">
        <v>530</v>
      </c>
      <c r="C160" s="257" t="s">
        <v>531</v>
      </c>
      <c r="D160" s="249" t="s">
        <v>212</v>
      </c>
      <c r="E160" s="250">
        <v>25</v>
      </c>
      <c r="F160" s="251"/>
      <c r="G160" s="252">
        <f>ROUND(E160*F160,2)</f>
        <v>0</v>
      </c>
      <c r="H160" s="229">
        <v>14.55</v>
      </c>
      <c r="I160" s="228">
        <f>ROUND(E160*H160,2)</f>
        <v>363.75</v>
      </c>
      <c r="J160" s="229">
        <v>38.65</v>
      </c>
      <c r="K160" s="228">
        <f>ROUND(E160*J160,2)</f>
        <v>966.25</v>
      </c>
      <c r="L160" s="228">
        <v>15</v>
      </c>
      <c r="M160" s="228">
        <f>G160*(1+L160/100)</f>
        <v>0</v>
      </c>
      <c r="N160" s="228">
        <v>1.6000000000000001E-4</v>
      </c>
      <c r="O160" s="228">
        <f>ROUND(E160*N160,2)</f>
        <v>0</v>
      </c>
      <c r="P160" s="228">
        <v>0</v>
      </c>
      <c r="Q160" s="228">
        <f>ROUND(E160*P160,2)</f>
        <v>0</v>
      </c>
      <c r="R160" s="228"/>
      <c r="S160" s="228" t="s">
        <v>134</v>
      </c>
      <c r="T160" s="228" t="s">
        <v>135</v>
      </c>
      <c r="U160" s="228">
        <v>7.0000000000000007E-2</v>
      </c>
      <c r="V160" s="228">
        <f>ROUND(E160*U160,2)</f>
        <v>1.75</v>
      </c>
      <c r="W160" s="228"/>
      <c r="X160" s="228" t="s">
        <v>136</v>
      </c>
      <c r="Y160" s="209"/>
      <c r="Z160" s="209"/>
      <c r="AA160" s="209"/>
      <c r="AB160" s="209"/>
      <c r="AC160" s="209"/>
      <c r="AD160" s="209"/>
      <c r="AE160" s="209"/>
      <c r="AF160" s="209"/>
      <c r="AG160" s="209" t="s">
        <v>137</v>
      </c>
      <c r="AH160" s="209"/>
      <c r="AI160" s="209"/>
      <c r="AJ160" s="209"/>
      <c r="AK160" s="209"/>
      <c r="AL160" s="209"/>
      <c r="AM160" s="209"/>
      <c r="AN160" s="209"/>
      <c r="AO160" s="209"/>
      <c r="AP160" s="209"/>
      <c r="AQ160" s="209"/>
      <c r="AR160" s="209"/>
      <c r="AS160" s="209"/>
      <c r="AT160" s="209"/>
      <c r="AU160" s="209"/>
      <c r="AV160" s="209"/>
      <c r="AW160" s="209"/>
      <c r="AX160" s="209"/>
      <c r="AY160" s="209"/>
      <c r="AZ160" s="209"/>
      <c r="BA160" s="209"/>
      <c r="BB160" s="209"/>
      <c r="BC160" s="209"/>
      <c r="BD160" s="209"/>
      <c r="BE160" s="209"/>
      <c r="BF160" s="209"/>
      <c r="BG160" s="209"/>
      <c r="BH160" s="209"/>
    </row>
    <row r="161" spans="1:60" outlineLevel="1" x14ac:dyDescent="0.25">
      <c r="A161" s="247">
        <v>55</v>
      </c>
      <c r="B161" s="248" t="s">
        <v>536</v>
      </c>
      <c r="C161" s="257" t="s">
        <v>537</v>
      </c>
      <c r="D161" s="249" t="s">
        <v>207</v>
      </c>
      <c r="E161" s="250">
        <v>4</v>
      </c>
      <c r="F161" s="251"/>
      <c r="G161" s="252">
        <f>ROUND(E161*F161,2)</f>
        <v>0</v>
      </c>
      <c r="H161" s="229">
        <v>0</v>
      </c>
      <c r="I161" s="228">
        <f>ROUND(E161*H161,2)</f>
        <v>0</v>
      </c>
      <c r="J161" s="229">
        <v>163</v>
      </c>
      <c r="K161" s="228">
        <f>ROUND(E161*J161,2)</f>
        <v>652</v>
      </c>
      <c r="L161" s="228">
        <v>15</v>
      </c>
      <c r="M161" s="228">
        <f>G161*(1+L161/100)</f>
        <v>0</v>
      </c>
      <c r="N161" s="228">
        <v>0</v>
      </c>
      <c r="O161" s="228">
        <f>ROUND(E161*N161,2)</f>
        <v>0</v>
      </c>
      <c r="P161" s="228">
        <v>0</v>
      </c>
      <c r="Q161" s="228">
        <f>ROUND(E161*P161,2)</f>
        <v>0</v>
      </c>
      <c r="R161" s="228"/>
      <c r="S161" s="228" t="s">
        <v>134</v>
      </c>
      <c r="T161" s="228" t="s">
        <v>135</v>
      </c>
      <c r="U161" s="228">
        <v>0.33050000000000002</v>
      </c>
      <c r="V161" s="228">
        <f>ROUND(E161*U161,2)</f>
        <v>1.32</v>
      </c>
      <c r="W161" s="228"/>
      <c r="X161" s="228" t="s">
        <v>136</v>
      </c>
      <c r="Y161" s="209"/>
      <c r="Z161" s="209"/>
      <c r="AA161" s="209"/>
      <c r="AB161" s="209"/>
      <c r="AC161" s="209"/>
      <c r="AD161" s="209"/>
      <c r="AE161" s="209"/>
      <c r="AF161" s="209"/>
      <c r="AG161" s="209" t="s">
        <v>137</v>
      </c>
      <c r="AH161" s="209"/>
      <c r="AI161" s="209"/>
      <c r="AJ161" s="209"/>
      <c r="AK161" s="209"/>
      <c r="AL161" s="209"/>
      <c r="AM161" s="209"/>
      <c r="AN161" s="209"/>
      <c r="AO161" s="209"/>
      <c r="AP161" s="209"/>
      <c r="AQ161" s="209"/>
      <c r="AR161" s="209"/>
      <c r="AS161" s="209"/>
      <c r="AT161" s="209"/>
      <c r="AU161" s="209"/>
      <c r="AV161" s="209"/>
      <c r="AW161" s="209"/>
      <c r="AX161" s="209"/>
      <c r="AY161" s="209"/>
      <c r="AZ161" s="209"/>
      <c r="BA161" s="209"/>
      <c r="BB161" s="209"/>
      <c r="BC161" s="209"/>
      <c r="BD161" s="209"/>
      <c r="BE161" s="209"/>
      <c r="BF161" s="209"/>
      <c r="BG161" s="209"/>
      <c r="BH161" s="209"/>
    </row>
    <row r="162" spans="1:60" outlineLevel="1" x14ac:dyDescent="0.25">
      <c r="A162" s="247">
        <v>56</v>
      </c>
      <c r="B162" s="248" t="s">
        <v>538</v>
      </c>
      <c r="C162" s="257" t="s">
        <v>539</v>
      </c>
      <c r="D162" s="249" t="s">
        <v>207</v>
      </c>
      <c r="E162" s="250">
        <v>1</v>
      </c>
      <c r="F162" s="251"/>
      <c r="G162" s="252">
        <f>ROUND(E162*F162,2)</f>
        <v>0</v>
      </c>
      <c r="H162" s="229">
        <v>0</v>
      </c>
      <c r="I162" s="228">
        <f>ROUND(E162*H162,2)</f>
        <v>0</v>
      </c>
      <c r="J162" s="229">
        <v>172.5</v>
      </c>
      <c r="K162" s="228">
        <f>ROUND(E162*J162,2)</f>
        <v>172.5</v>
      </c>
      <c r="L162" s="228">
        <v>15</v>
      </c>
      <c r="M162" s="228">
        <f>G162*(1+L162/100)</f>
        <v>0</v>
      </c>
      <c r="N162" s="228">
        <v>0</v>
      </c>
      <c r="O162" s="228">
        <f>ROUND(E162*N162,2)</f>
        <v>0</v>
      </c>
      <c r="P162" s="228">
        <v>0</v>
      </c>
      <c r="Q162" s="228">
        <f>ROUND(E162*P162,2)</f>
        <v>0</v>
      </c>
      <c r="R162" s="228"/>
      <c r="S162" s="228" t="s">
        <v>134</v>
      </c>
      <c r="T162" s="228" t="s">
        <v>135</v>
      </c>
      <c r="U162" s="228">
        <v>0.35</v>
      </c>
      <c r="V162" s="228">
        <f>ROUND(E162*U162,2)</f>
        <v>0.35</v>
      </c>
      <c r="W162" s="228"/>
      <c r="X162" s="228" t="s">
        <v>136</v>
      </c>
      <c r="Y162" s="209"/>
      <c r="Z162" s="209"/>
      <c r="AA162" s="209"/>
      <c r="AB162" s="209"/>
      <c r="AC162" s="209"/>
      <c r="AD162" s="209"/>
      <c r="AE162" s="209"/>
      <c r="AF162" s="209"/>
      <c r="AG162" s="209" t="s">
        <v>137</v>
      </c>
      <c r="AH162" s="209"/>
      <c r="AI162" s="209"/>
      <c r="AJ162" s="209"/>
      <c r="AK162" s="209"/>
      <c r="AL162" s="209"/>
      <c r="AM162" s="209"/>
      <c r="AN162" s="209"/>
      <c r="AO162" s="209"/>
      <c r="AP162" s="209"/>
      <c r="AQ162" s="209"/>
      <c r="AR162" s="209"/>
      <c r="AS162" s="209"/>
      <c r="AT162" s="209"/>
      <c r="AU162" s="209"/>
      <c r="AV162" s="209"/>
      <c r="AW162" s="209"/>
      <c r="AX162" s="209"/>
      <c r="AY162" s="209"/>
      <c r="AZ162" s="209"/>
      <c r="BA162" s="209"/>
      <c r="BB162" s="209"/>
      <c r="BC162" s="209"/>
      <c r="BD162" s="209"/>
      <c r="BE162" s="209"/>
      <c r="BF162" s="209"/>
      <c r="BG162" s="209"/>
      <c r="BH162" s="209"/>
    </row>
    <row r="163" spans="1:60" outlineLevel="1" x14ac:dyDescent="0.25">
      <c r="A163" s="247">
        <v>57</v>
      </c>
      <c r="B163" s="248" t="s">
        <v>540</v>
      </c>
      <c r="C163" s="257" t="s">
        <v>541</v>
      </c>
      <c r="D163" s="249" t="s">
        <v>268</v>
      </c>
      <c r="E163" s="250">
        <v>1</v>
      </c>
      <c r="F163" s="251"/>
      <c r="G163" s="252">
        <f>ROUND(E163*F163,2)</f>
        <v>0</v>
      </c>
      <c r="H163" s="229">
        <v>0</v>
      </c>
      <c r="I163" s="228">
        <f>ROUND(E163*H163,2)</f>
        <v>0</v>
      </c>
      <c r="J163" s="229">
        <v>1500</v>
      </c>
      <c r="K163" s="228">
        <f>ROUND(E163*J163,2)</f>
        <v>1500</v>
      </c>
      <c r="L163" s="228">
        <v>15</v>
      </c>
      <c r="M163" s="228">
        <f>G163*(1+L163/100)</f>
        <v>0</v>
      </c>
      <c r="N163" s="228">
        <v>0</v>
      </c>
      <c r="O163" s="228">
        <f>ROUND(E163*N163,2)</f>
        <v>0</v>
      </c>
      <c r="P163" s="228">
        <v>0</v>
      </c>
      <c r="Q163" s="228">
        <f>ROUND(E163*P163,2)</f>
        <v>0</v>
      </c>
      <c r="R163" s="228"/>
      <c r="S163" s="228" t="s">
        <v>204</v>
      </c>
      <c r="T163" s="228" t="s">
        <v>135</v>
      </c>
      <c r="U163" s="228">
        <v>0</v>
      </c>
      <c r="V163" s="228">
        <f>ROUND(E163*U163,2)</f>
        <v>0</v>
      </c>
      <c r="W163" s="228"/>
      <c r="X163" s="228" t="s">
        <v>136</v>
      </c>
      <c r="Y163" s="209"/>
      <c r="Z163" s="209"/>
      <c r="AA163" s="209"/>
      <c r="AB163" s="209"/>
      <c r="AC163" s="209"/>
      <c r="AD163" s="209"/>
      <c r="AE163" s="209"/>
      <c r="AF163" s="209"/>
      <c r="AG163" s="209" t="s">
        <v>137</v>
      </c>
      <c r="AH163" s="209"/>
      <c r="AI163" s="209"/>
      <c r="AJ163" s="209"/>
      <c r="AK163" s="209"/>
      <c r="AL163" s="209"/>
      <c r="AM163" s="209"/>
      <c r="AN163" s="209"/>
      <c r="AO163" s="209"/>
      <c r="AP163" s="209"/>
      <c r="AQ163" s="209"/>
      <c r="AR163" s="209"/>
      <c r="AS163" s="209"/>
      <c r="AT163" s="209"/>
      <c r="AU163" s="209"/>
      <c r="AV163" s="209"/>
      <c r="AW163" s="209"/>
      <c r="AX163" s="209"/>
      <c r="AY163" s="209"/>
      <c r="AZ163" s="209"/>
      <c r="BA163" s="209"/>
      <c r="BB163" s="209"/>
      <c r="BC163" s="209"/>
      <c r="BD163" s="209"/>
      <c r="BE163" s="209"/>
      <c r="BF163" s="209"/>
      <c r="BG163" s="209"/>
      <c r="BH163" s="209"/>
    </row>
    <row r="164" spans="1:60" outlineLevel="1" x14ac:dyDescent="0.25">
      <c r="A164" s="247">
        <v>58</v>
      </c>
      <c r="B164" s="248" t="s">
        <v>542</v>
      </c>
      <c r="C164" s="257" t="s">
        <v>543</v>
      </c>
      <c r="D164" s="249" t="s">
        <v>221</v>
      </c>
      <c r="E164" s="250">
        <v>1</v>
      </c>
      <c r="F164" s="251"/>
      <c r="G164" s="252">
        <f>ROUND(E164*F164,2)</f>
        <v>0</v>
      </c>
      <c r="H164" s="229">
        <v>0</v>
      </c>
      <c r="I164" s="228">
        <f>ROUND(E164*H164,2)</f>
        <v>0</v>
      </c>
      <c r="J164" s="229">
        <v>518</v>
      </c>
      <c r="K164" s="228">
        <f>ROUND(E164*J164,2)</f>
        <v>518</v>
      </c>
      <c r="L164" s="228">
        <v>15</v>
      </c>
      <c r="M164" s="228">
        <f>G164*(1+L164/100)</f>
        <v>0</v>
      </c>
      <c r="N164" s="228">
        <v>0</v>
      </c>
      <c r="O164" s="228">
        <f>ROUND(E164*N164,2)</f>
        <v>0</v>
      </c>
      <c r="P164" s="228">
        <v>0</v>
      </c>
      <c r="Q164" s="228">
        <f>ROUND(E164*P164,2)</f>
        <v>0</v>
      </c>
      <c r="R164" s="228"/>
      <c r="S164" s="228" t="s">
        <v>204</v>
      </c>
      <c r="T164" s="228" t="s">
        <v>135</v>
      </c>
      <c r="U164" s="228">
        <v>0</v>
      </c>
      <c r="V164" s="228">
        <f>ROUND(E164*U164,2)</f>
        <v>0</v>
      </c>
      <c r="W164" s="228"/>
      <c r="X164" s="228" t="s">
        <v>136</v>
      </c>
      <c r="Y164" s="209"/>
      <c r="Z164" s="209"/>
      <c r="AA164" s="209"/>
      <c r="AB164" s="209"/>
      <c r="AC164" s="209"/>
      <c r="AD164" s="209"/>
      <c r="AE164" s="209"/>
      <c r="AF164" s="209"/>
      <c r="AG164" s="209" t="s">
        <v>137</v>
      </c>
      <c r="AH164" s="209"/>
      <c r="AI164" s="209"/>
      <c r="AJ164" s="209"/>
      <c r="AK164" s="209"/>
      <c r="AL164" s="209"/>
      <c r="AM164" s="209"/>
      <c r="AN164" s="209"/>
      <c r="AO164" s="209"/>
      <c r="AP164" s="209"/>
      <c r="AQ164" s="209"/>
      <c r="AR164" s="209"/>
      <c r="AS164" s="209"/>
      <c r="AT164" s="209"/>
      <c r="AU164" s="209"/>
      <c r="AV164" s="209"/>
      <c r="AW164" s="209"/>
      <c r="AX164" s="209"/>
      <c r="AY164" s="209"/>
      <c r="AZ164" s="209"/>
      <c r="BA164" s="209"/>
      <c r="BB164" s="209"/>
      <c r="BC164" s="209"/>
      <c r="BD164" s="209"/>
      <c r="BE164" s="209"/>
      <c r="BF164" s="209"/>
      <c r="BG164" s="209"/>
      <c r="BH164" s="209"/>
    </row>
    <row r="165" spans="1:60" outlineLevel="1" x14ac:dyDescent="0.25">
      <c r="A165" s="247">
        <v>59</v>
      </c>
      <c r="B165" s="248" t="s">
        <v>544</v>
      </c>
      <c r="C165" s="257" t="s">
        <v>545</v>
      </c>
      <c r="D165" s="249" t="s">
        <v>221</v>
      </c>
      <c r="E165" s="250">
        <v>1</v>
      </c>
      <c r="F165" s="251"/>
      <c r="G165" s="252">
        <f>ROUND(E165*F165,2)</f>
        <v>0</v>
      </c>
      <c r="H165" s="229">
        <v>0</v>
      </c>
      <c r="I165" s="228">
        <f>ROUND(E165*H165,2)</f>
        <v>0</v>
      </c>
      <c r="J165" s="229">
        <v>350</v>
      </c>
      <c r="K165" s="228">
        <f>ROUND(E165*J165,2)</f>
        <v>350</v>
      </c>
      <c r="L165" s="228">
        <v>15</v>
      </c>
      <c r="M165" s="228">
        <f>G165*(1+L165/100)</f>
        <v>0</v>
      </c>
      <c r="N165" s="228">
        <v>0</v>
      </c>
      <c r="O165" s="228">
        <f>ROUND(E165*N165,2)</f>
        <v>0</v>
      </c>
      <c r="P165" s="228">
        <v>0</v>
      </c>
      <c r="Q165" s="228">
        <f>ROUND(E165*P165,2)</f>
        <v>0</v>
      </c>
      <c r="R165" s="228"/>
      <c r="S165" s="228" t="s">
        <v>204</v>
      </c>
      <c r="T165" s="228" t="s">
        <v>135</v>
      </c>
      <c r="U165" s="228">
        <v>0</v>
      </c>
      <c r="V165" s="228">
        <f>ROUND(E165*U165,2)</f>
        <v>0</v>
      </c>
      <c r="W165" s="228"/>
      <c r="X165" s="228" t="s">
        <v>136</v>
      </c>
      <c r="Y165" s="209"/>
      <c r="Z165" s="209"/>
      <c r="AA165" s="209"/>
      <c r="AB165" s="209"/>
      <c r="AC165" s="209"/>
      <c r="AD165" s="209"/>
      <c r="AE165" s="209"/>
      <c r="AF165" s="209"/>
      <c r="AG165" s="209" t="s">
        <v>137</v>
      </c>
      <c r="AH165" s="209"/>
      <c r="AI165" s="209"/>
      <c r="AJ165" s="209"/>
      <c r="AK165" s="209"/>
      <c r="AL165" s="209"/>
      <c r="AM165" s="209"/>
      <c r="AN165" s="209"/>
      <c r="AO165" s="209"/>
      <c r="AP165" s="209"/>
      <c r="AQ165" s="209"/>
      <c r="AR165" s="209"/>
      <c r="AS165" s="209"/>
      <c r="AT165" s="209"/>
      <c r="AU165" s="209"/>
      <c r="AV165" s="209"/>
      <c r="AW165" s="209"/>
      <c r="AX165" s="209"/>
      <c r="AY165" s="209"/>
      <c r="AZ165" s="209"/>
      <c r="BA165" s="209"/>
      <c r="BB165" s="209"/>
      <c r="BC165" s="209"/>
      <c r="BD165" s="209"/>
      <c r="BE165" s="209"/>
      <c r="BF165" s="209"/>
      <c r="BG165" s="209"/>
      <c r="BH165" s="209"/>
    </row>
    <row r="166" spans="1:60" outlineLevel="1" x14ac:dyDescent="0.25">
      <c r="A166" s="247">
        <v>60</v>
      </c>
      <c r="B166" s="248" t="s">
        <v>546</v>
      </c>
      <c r="C166" s="257" t="s">
        <v>547</v>
      </c>
      <c r="D166" s="249" t="s">
        <v>369</v>
      </c>
      <c r="E166" s="250">
        <v>1</v>
      </c>
      <c r="F166" s="251"/>
      <c r="G166" s="252">
        <f>ROUND(E166*F166,2)</f>
        <v>0</v>
      </c>
      <c r="H166" s="229">
        <v>860</v>
      </c>
      <c r="I166" s="228">
        <f>ROUND(E166*H166,2)</f>
        <v>860</v>
      </c>
      <c r="J166" s="229">
        <v>0</v>
      </c>
      <c r="K166" s="228">
        <f>ROUND(E166*J166,2)</f>
        <v>0</v>
      </c>
      <c r="L166" s="228">
        <v>15</v>
      </c>
      <c r="M166" s="228">
        <f>G166*(1+L166/100)</f>
        <v>0</v>
      </c>
      <c r="N166" s="228">
        <v>0</v>
      </c>
      <c r="O166" s="228">
        <f>ROUND(E166*N166,2)</f>
        <v>0</v>
      </c>
      <c r="P166" s="228">
        <v>0</v>
      </c>
      <c r="Q166" s="228">
        <f>ROUND(E166*P166,2)</f>
        <v>0</v>
      </c>
      <c r="R166" s="228"/>
      <c r="S166" s="228" t="s">
        <v>204</v>
      </c>
      <c r="T166" s="228" t="s">
        <v>135</v>
      </c>
      <c r="U166" s="228">
        <v>0</v>
      </c>
      <c r="V166" s="228">
        <f>ROUND(E166*U166,2)</f>
        <v>0</v>
      </c>
      <c r="W166" s="228"/>
      <c r="X166" s="228" t="s">
        <v>261</v>
      </c>
      <c r="Y166" s="209"/>
      <c r="Z166" s="209"/>
      <c r="AA166" s="209"/>
      <c r="AB166" s="209"/>
      <c r="AC166" s="209"/>
      <c r="AD166" s="209"/>
      <c r="AE166" s="209"/>
      <c r="AF166" s="209"/>
      <c r="AG166" s="209" t="s">
        <v>262</v>
      </c>
      <c r="AH166" s="209"/>
      <c r="AI166" s="209"/>
      <c r="AJ166" s="209"/>
      <c r="AK166" s="209"/>
      <c r="AL166" s="209"/>
      <c r="AM166" s="209"/>
      <c r="AN166" s="209"/>
      <c r="AO166" s="209"/>
      <c r="AP166" s="209"/>
      <c r="AQ166" s="209"/>
      <c r="AR166" s="209"/>
      <c r="AS166" s="209"/>
      <c r="AT166" s="209"/>
      <c r="AU166" s="209"/>
      <c r="AV166" s="209"/>
      <c r="AW166" s="209"/>
      <c r="AX166" s="209"/>
      <c r="AY166" s="209"/>
      <c r="AZ166" s="209"/>
      <c r="BA166" s="209"/>
      <c r="BB166" s="209"/>
      <c r="BC166" s="209"/>
      <c r="BD166" s="209"/>
      <c r="BE166" s="209"/>
      <c r="BF166" s="209"/>
      <c r="BG166" s="209"/>
      <c r="BH166" s="209"/>
    </row>
    <row r="167" spans="1:60" outlineLevel="1" x14ac:dyDescent="0.25">
      <c r="A167" s="247">
        <v>61</v>
      </c>
      <c r="B167" s="248" t="s">
        <v>552</v>
      </c>
      <c r="C167" s="257" t="s">
        <v>553</v>
      </c>
      <c r="D167" s="249" t="s">
        <v>212</v>
      </c>
      <c r="E167" s="250">
        <v>0.5</v>
      </c>
      <c r="F167" s="251"/>
      <c r="G167" s="252">
        <f>ROUND(E167*F167,2)</f>
        <v>0</v>
      </c>
      <c r="H167" s="229">
        <v>21.2</v>
      </c>
      <c r="I167" s="228">
        <f>ROUND(E167*H167,2)</f>
        <v>10.6</v>
      </c>
      <c r="J167" s="229">
        <v>0</v>
      </c>
      <c r="K167" s="228">
        <f>ROUND(E167*J167,2)</f>
        <v>0</v>
      </c>
      <c r="L167" s="228">
        <v>15</v>
      </c>
      <c r="M167" s="228">
        <f>G167*(1+L167/100)</f>
        <v>0</v>
      </c>
      <c r="N167" s="228">
        <v>6.0000000000000002E-5</v>
      </c>
      <c r="O167" s="228">
        <f>ROUND(E167*N167,2)</f>
        <v>0</v>
      </c>
      <c r="P167" s="228">
        <v>0</v>
      </c>
      <c r="Q167" s="228">
        <f>ROUND(E167*P167,2)</f>
        <v>0</v>
      </c>
      <c r="R167" s="228" t="s">
        <v>260</v>
      </c>
      <c r="S167" s="228" t="s">
        <v>134</v>
      </c>
      <c r="T167" s="228" t="s">
        <v>135</v>
      </c>
      <c r="U167" s="228">
        <v>0</v>
      </c>
      <c r="V167" s="228">
        <f>ROUND(E167*U167,2)</f>
        <v>0</v>
      </c>
      <c r="W167" s="228"/>
      <c r="X167" s="228" t="s">
        <v>261</v>
      </c>
      <c r="Y167" s="209"/>
      <c r="Z167" s="209"/>
      <c r="AA167" s="209"/>
      <c r="AB167" s="209"/>
      <c r="AC167" s="209"/>
      <c r="AD167" s="209"/>
      <c r="AE167" s="209"/>
      <c r="AF167" s="209"/>
      <c r="AG167" s="209" t="s">
        <v>262</v>
      </c>
      <c r="AH167" s="209"/>
      <c r="AI167" s="209"/>
      <c r="AJ167" s="209"/>
      <c r="AK167" s="209"/>
      <c r="AL167" s="209"/>
      <c r="AM167" s="209"/>
      <c r="AN167" s="209"/>
      <c r="AO167" s="209"/>
      <c r="AP167" s="209"/>
      <c r="AQ167" s="209"/>
      <c r="AR167" s="209"/>
      <c r="AS167" s="209"/>
      <c r="AT167" s="209"/>
      <c r="AU167" s="209"/>
      <c r="AV167" s="209"/>
      <c r="AW167" s="209"/>
      <c r="AX167" s="209"/>
      <c r="AY167" s="209"/>
      <c r="AZ167" s="209"/>
      <c r="BA167" s="209"/>
      <c r="BB167" s="209"/>
      <c r="BC167" s="209"/>
      <c r="BD167" s="209"/>
      <c r="BE167" s="209"/>
      <c r="BF167" s="209"/>
      <c r="BG167" s="209"/>
      <c r="BH167" s="209"/>
    </row>
    <row r="168" spans="1:60" outlineLevel="1" x14ac:dyDescent="0.25">
      <c r="A168" s="247">
        <v>62</v>
      </c>
      <c r="B168" s="248" t="s">
        <v>554</v>
      </c>
      <c r="C168" s="257" t="s">
        <v>555</v>
      </c>
      <c r="D168" s="249" t="s">
        <v>207</v>
      </c>
      <c r="E168" s="250">
        <v>4</v>
      </c>
      <c r="F168" s="251"/>
      <c r="G168" s="252">
        <f>ROUND(E168*F168,2)</f>
        <v>0</v>
      </c>
      <c r="H168" s="229">
        <v>143.5</v>
      </c>
      <c r="I168" s="228">
        <f>ROUND(E168*H168,2)</f>
        <v>574</v>
      </c>
      <c r="J168" s="229">
        <v>0</v>
      </c>
      <c r="K168" s="228">
        <f>ROUND(E168*J168,2)</f>
        <v>0</v>
      </c>
      <c r="L168" s="228">
        <v>15</v>
      </c>
      <c r="M168" s="228">
        <f>G168*(1+L168/100)</f>
        <v>0</v>
      </c>
      <c r="N168" s="228">
        <v>1.0000000000000001E-5</v>
      </c>
      <c r="O168" s="228">
        <f>ROUND(E168*N168,2)</f>
        <v>0</v>
      </c>
      <c r="P168" s="228">
        <v>0</v>
      </c>
      <c r="Q168" s="228">
        <f>ROUND(E168*P168,2)</f>
        <v>0</v>
      </c>
      <c r="R168" s="228" t="s">
        <v>260</v>
      </c>
      <c r="S168" s="228" t="s">
        <v>134</v>
      </c>
      <c r="T168" s="228" t="s">
        <v>135</v>
      </c>
      <c r="U168" s="228">
        <v>0</v>
      </c>
      <c r="V168" s="228">
        <f>ROUND(E168*U168,2)</f>
        <v>0</v>
      </c>
      <c r="W168" s="228"/>
      <c r="X168" s="228" t="s">
        <v>261</v>
      </c>
      <c r="Y168" s="209"/>
      <c r="Z168" s="209"/>
      <c r="AA168" s="209"/>
      <c r="AB168" s="209"/>
      <c r="AC168" s="209"/>
      <c r="AD168" s="209"/>
      <c r="AE168" s="209"/>
      <c r="AF168" s="209"/>
      <c r="AG168" s="209" t="s">
        <v>262</v>
      </c>
      <c r="AH168" s="209"/>
      <c r="AI168" s="209"/>
      <c r="AJ168" s="209"/>
      <c r="AK168" s="209"/>
      <c r="AL168" s="209"/>
      <c r="AM168" s="209"/>
      <c r="AN168" s="209"/>
      <c r="AO168" s="209"/>
      <c r="AP168" s="209"/>
      <c r="AQ168" s="209"/>
      <c r="AR168" s="209"/>
      <c r="AS168" s="209"/>
      <c r="AT168" s="209"/>
      <c r="AU168" s="209"/>
      <c r="AV168" s="209"/>
      <c r="AW168" s="209"/>
      <c r="AX168" s="209"/>
      <c r="AY168" s="209"/>
      <c r="AZ168" s="209"/>
      <c r="BA168" s="209"/>
      <c r="BB168" s="209"/>
      <c r="BC168" s="209"/>
      <c r="BD168" s="209"/>
      <c r="BE168" s="209"/>
      <c r="BF168" s="209"/>
      <c r="BG168" s="209"/>
      <c r="BH168" s="209"/>
    </row>
    <row r="169" spans="1:60" outlineLevel="1" x14ac:dyDescent="0.25">
      <c r="A169" s="247">
        <v>63</v>
      </c>
      <c r="B169" s="248" t="s">
        <v>558</v>
      </c>
      <c r="C169" s="257" t="s">
        <v>559</v>
      </c>
      <c r="D169" s="249" t="s">
        <v>207</v>
      </c>
      <c r="E169" s="250">
        <v>4</v>
      </c>
      <c r="F169" s="251"/>
      <c r="G169" s="252">
        <f>ROUND(E169*F169,2)</f>
        <v>0</v>
      </c>
      <c r="H169" s="229">
        <v>48.6</v>
      </c>
      <c r="I169" s="228">
        <f>ROUND(E169*H169,2)</f>
        <v>194.4</v>
      </c>
      <c r="J169" s="229">
        <v>0</v>
      </c>
      <c r="K169" s="228">
        <f>ROUND(E169*J169,2)</f>
        <v>0</v>
      </c>
      <c r="L169" s="228">
        <v>15</v>
      </c>
      <c r="M169" s="228">
        <f>G169*(1+L169/100)</f>
        <v>0</v>
      </c>
      <c r="N169" s="228">
        <v>1.0000000000000001E-5</v>
      </c>
      <c r="O169" s="228">
        <f>ROUND(E169*N169,2)</f>
        <v>0</v>
      </c>
      <c r="P169" s="228">
        <v>0</v>
      </c>
      <c r="Q169" s="228">
        <f>ROUND(E169*P169,2)</f>
        <v>0</v>
      </c>
      <c r="R169" s="228" t="s">
        <v>260</v>
      </c>
      <c r="S169" s="228" t="s">
        <v>134</v>
      </c>
      <c r="T169" s="228" t="s">
        <v>135</v>
      </c>
      <c r="U169" s="228">
        <v>0</v>
      </c>
      <c r="V169" s="228">
        <f>ROUND(E169*U169,2)</f>
        <v>0</v>
      </c>
      <c r="W169" s="228"/>
      <c r="X169" s="228" t="s">
        <v>261</v>
      </c>
      <c r="Y169" s="209"/>
      <c r="Z169" s="209"/>
      <c r="AA169" s="209"/>
      <c r="AB169" s="209"/>
      <c r="AC169" s="209"/>
      <c r="AD169" s="209"/>
      <c r="AE169" s="209"/>
      <c r="AF169" s="209"/>
      <c r="AG169" s="209" t="s">
        <v>262</v>
      </c>
      <c r="AH169" s="209"/>
      <c r="AI169" s="209"/>
      <c r="AJ169" s="209"/>
      <c r="AK169" s="209"/>
      <c r="AL169" s="209"/>
      <c r="AM169" s="209"/>
      <c r="AN169" s="209"/>
      <c r="AO169" s="209"/>
      <c r="AP169" s="209"/>
      <c r="AQ169" s="209"/>
      <c r="AR169" s="209"/>
      <c r="AS169" s="209"/>
      <c r="AT169" s="209"/>
      <c r="AU169" s="209"/>
      <c r="AV169" s="209"/>
      <c r="AW169" s="209"/>
      <c r="AX169" s="209"/>
      <c r="AY169" s="209"/>
      <c r="AZ169" s="209"/>
      <c r="BA169" s="209"/>
      <c r="BB169" s="209"/>
      <c r="BC169" s="209"/>
      <c r="BD169" s="209"/>
      <c r="BE169" s="209"/>
      <c r="BF169" s="209"/>
      <c r="BG169" s="209"/>
      <c r="BH169" s="209"/>
    </row>
    <row r="170" spans="1:60" outlineLevel="1" x14ac:dyDescent="0.25">
      <c r="A170" s="247">
        <v>64</v>
      </c>
      <c r="B170" s="248" t="s">
        <v>560</v>
      </c>
      <c r="C170" s="257" t="s">
        <v>561</v>
      </c>
      <c r="D170" s="249" t="s">
        <v>207</v>
      </c>
      <c r="E170" s="250">
        <v>4</v>
      </c>
      <c r="F170" s="251"/>
      <c r="G170" s="252">
        <f>ROUND(E170*F170,2)</f>
        <v>0</v>
      </c>
      <c r="H170" s="229">
        <v>30.8</v>
      </c>
      <c r="I170" s="228">
        <f>ROUND(E170*H170,2)</f>
        <v>123.2</v>
      </c>
      <c r="J170" s="229">
        <v>0</v>
      </c>
      <c r="K170" s="228">
        <f>ROUND(E170*J170,2)</f>
        <v>0</v>
      </c>
      <c r="L170" s="228">
        <v>15</v>
      </c>
      <c r="M170" s="228">
        <f>G170*(1+L170/100)</f>
        <v>0</v>
      </c>
      <c r="N170" s="228">
        <v>5.0000000000000002E-5</v>
      </c>
      <c r="O170" s="228">
        <f>ROUND(E170*N170,2)</f>
        <v>0</v>
      </c>
      <c r="P170" s="228">
        <v>0</v>
      </c>
      <c r="Q170" s="228">
        <f>ROUND(E170*P170,2)</f>
        <v>0</v>
      </c>
      <c r="R170" s="228" t="s">
        <v>260</v>
      </c>
      <c r="S170" s="228" t="s">
        <v>134</v>
      </c>
      <c r="T170" s="228" t="s">
        <v>135</v>
      </c>
      <c r="U170" s="228">
        <v>0</v>
      </c>
      <c r="V170" s="228">
        <f>ROUND(E170*U170,2)</f>
        <v>0</v>
      </c>
      <c r="W170" s="228"/>
      <c r="X170" s="228" t="s">
        <v>261</v>
      </c>
      <c r="Y170" s="209"/>
      <c r="Z170" s="209"/>
      <c r="AA170" s="209"/>
      <c r="AB170" s="209"/>
      <c r="AC170" s="209"/>
      <c r="AD170" s="209"/>
      <c r="AE170" s="209"/>
      <c r="AF170" s="209"/>
      <c r="AG170" s="209" t="s">
        <v>262</v>
      </c>
      <c r="AH170" s="209"/>
      <c r="AI170" s="209"/>
      <c r="AJ170" s="209"/>
      <c r="AK170" s="209"/>
      <c r="AL170" s="209"/>
      <c r="AM170" s="209"/>
      <c r="AN170" s="209"/>
      <c r="AO170" s="209"/>
      <c r="AP170" s="209"/>
      <c r="AQ170" s="209"/>
      <c r="AR170" s="209"/>
      <c r="AS170" s="209"/>
      <c r="AT170" s="209"/>
      <c r="AU170" s="209"/>
      <c r="AV170" s="209"/>
      <c r="AW170" s="209"/>
      <c r="AX170" s="209"/>
      <c r="AY170" s="209"/>
      <c r="AZ170" s="209"/>
      <c r="BA170" s="209"/>
      <c r="BB170" s="209"/>
      <c r="BC170" s="209"/>
      <c r="BD170" s="209"/>
      <c r="BE170" s="209"/>
      <c r="BF170" s="209"/>
      <c r="BG170" s="209"/>
      <c r="BH170" s="209"/>
    </row>
    <row r="171" spans="1:60" outlineLevel="1" x14ac:dyDescent="0.25">
      <c r="A171" s="247">
        <v>65</v>
      </c>
      <c r="B171" s="248" t="s">
        <v>562</v>
      </c>
      <c r="C171" s="257" t="s">
        <v>563</v>
      </c>
      <c r="D171" s="249" t="s">
        <v>207</v>
      </c>
      <c r="E171" s="250">
        <v>1</v>
      </c>
      <c r="F171" s="251"/>
      <c r="G171" s="252">
        <f>ROUND(E171*F171,2)</f>
        <v>0</v>
      </c>
      <c r="H171" s="229">
        <v>42.3</v>
      </c>
      <c r="I171" s="228">
        <f>ROUND(E171*H171,2)</f>
        <v>42.3</v>
      </c>
      <c r="J171" s="229">
        <v>0</v>
      </c>
      <c r="K171" s="228">
        <f>ROUND(E171*J171,2)</f>
        <v>0</v>
      </c>
      <c r="L171" s="228">
        <v>15</v>
      </c>
      <c r="M171" s="228">
        <f>G171*(1+L171/100)</f>
        <v>0</v>
      </c>
      <c r="N171" s="228">
        <v>0</v>
      </c>
      <c r="O171" s="228">
        <f>ROUND(E171*N171,2)</f>
        <v>0</v>
      </c>
      <c r="P171" s="228">
        <v>0</v>
      </c>
      <c r="Q171" s="228">
        <f>ROUND(E171*P171,2)</f>
        <v>0</v>
      </c>
      <c r="R171" s="228" t="s">
        <v>260</v>
      </c>
      <c r="S171" s="228" t="s">
        <v>134</v>
      </c>
      <c r="T171" s="228" t="s">
        <v>135</v>
      </c>
      <c r="U171" s="228">
        <v>0</v>
      </c>
      <c r="V171" s="228">
        <f>ROUND(E171*U171,2)</f>
        <v>0</v>
      </c>
      <c r="W171" s="228"/>
      <c r="X171" s="228" t="s">
        <v>261</v>
      </c>
      <c r="Y171" s="209"/>
      <c r="Z171" s="209"/>
      <c r="AA171" s="209"/>
      <c r="AB171" s="209"/>
      <c r="AC171" s="209"/>
      <c r="AD171" s="209"/>
      <c r="AE171" s="209"/>
      <c r="AF171" s="209"/>
      <c r="AG171" s="209" t="s">
        <v>262</v>
      </c>
      <c r="AH171" s="209"/>
      <c r="AI171" s="209"/>
      <c r="AJ171" s="209"/>
      <c r="AK171" s="209"/>
      <c r="AL171" s="209"/>
      <c r="AM171" s="209"/>
      <c r="AN171" s="209"/>
      <c r="AO171" s="209"/>
      <c r="AP171" s="209"/>
      <c r="AQ171" s="209"/>
      <c r="AR171" s="209"/>
      <c r="AS171" s="209"/>
      <c r="AT171" s="209"/>
      <c r="AU171" s="209"/>
      <c r="AV171" s="209"/>
      <c r="AW171" s="209"/>
      <c r="AX171" s="209"/>
      <c r="AY171" s="209"/>
      <c r="AZ171" s="209"/>
      <c r="BA171" s="209"/>
      <c r="BB171" s="209"/>
      <c r="BC171" s="209"/>
      <c r="BD171" s="209"/>
      <c r="BE171" s="209"/>
      <c r="BF171" s="209"/>
      <c r="BG171" s="209"/>
      <c r="BH171" s="209"/>
    </row>
    <row r="172" spans="1:60" outlineLevel="1" x14ac:dyDescent="0.25">
      <c r="A172" s="247">
        <v>66</v>
      </c>
      <c r="B172" s="248" t="s">
        <v>564</v>
      </c>
      <c r="C172" s="257" t="s">
        <v>565</v>
      </c>
      <c r="D172" s="249" t="s">
        <v>207</v>
      </c>
      <c r="E172" s="250">
        <v>4</v>
      </c>
      <c r="F172" s="251"/>
      <c r="G172" s="252">
        <f>ROUND(E172*F172,2)</f>
        <v>0</v>
      </c>
      <c r="H172" s="229">
        <v>13</v>
      </c>
      <c r="I172" s="228">
        <f>ROUND(E172*H172,2)</f>
        <v>52</v>
      </c>
      <c r="J172" s="229">
        <v>0</v>
      </c>
      <c r="K172" s="228">
        <f>ROUND(E172*J172,2)</f>
        <v>0</v>
      </c>
      <c r="L172" s="228">
        <v>15</v>
      </c>
      <c r="M172" s="228">
        <f>G172*(1+L172/100)</f>
        <v>0</v>
      </c>
      <c r="N172" s="228">
        <v>4.0000000000000003E-5</v>
      </c>
      <c r="O172" s="228">
        <f>ROUND(E172*N172,2)</f>
        <v>0</v>
      </c>
      <c r="P172" s="228">
        <v>0</v>
      </c>
      <c r="Q172" s="228">
        <f>ROUND(E172*P172,2)</f>
        <v>0</v>
      </c>
      <c r="R172" s="228" t="s">
        <v>260</v>
      </c>
      <c r="S172" s="228" t="s">
        <v>134</v>
      </c>
      <c r="T172" s="228" t="s">
        <v>135</v>
      </c>
      <c r="U172" s="228">
        <v>0</v>
      </c>
      <c r="V172" s="228">
        <f>ROUND(E172*U172,2)</f>
        <v>0</v>
      </c>
      <c r="W172" s="228"/>
      <c r="X172" s="228" t="s">
        <v>261</v>
      </c>
      <c r="Y172" s="209"/>
      <c r="Z172" s="209"/>
      <c r="AA172" s="209"/>
      <c r="AB172" s="209"/>
      <c r="AC172" s="209"/>
      <c r="AD172" s="209"/>
      <c r="AE172" s="209"/>
      <c r="AF172" s="209"/>
      <c r="AG172" s="209" t="s">
        <v>262</v>
      </c>
      <c r="AH172" s="209"/>
      <c r="AI172" s="209"/>
      <c r="AJ172" s="209"/>
      <c r="AK172" s="209"/>
      <c r="AL172" s="209"/>
      <c r="AM172" s="209"/>
      <c r="AN172" s="209"/>
      <c r="AO172" s="209"/>
      <c r="AP172" s="209"/>
      <c r="AQ172" s="209"/>
      <c r="AR172" s="209"/>
      <c r="AS172" s="209"/>
      <c r="AT172" s="209"/>
      <c r="AU172" s="209"/>
      <c r="AV172" s="209"/>
      <c r="AW172" s="209"/>
      <c r="AX172" s="209"/>
      <c r="AY172" s="209"/>
      <c r="AZ172" s="209"/>
      <c r="BA172" s="209"/>
      <c r="BB172" s="209"/>
      <c r="BC172" s="209"/>
      <c r="BD172" s="209"/>
      <c r="BE172" s="209"/>
      <c r="BF172" s="209"/>
      <c r="BG172" s="209"/>
      <c r="BH172" s="209"/>
    </row>
    <row r="173" spans="1:60" outlineLevel="1" x14ac:dyDescent="0.25">
      <c r="A173" s="247">
        <v>67</v>
      </c>
      <c r="B173" s="248" t="s">
        <v>566</v>
      </c>
      <c r="C173" s="257" t="s">
        <v>567</v>
      </c>
      <c r="D173" s="249" t="s">
        <v>207</v>
      </c>
      <c r="E173" s="250">
        <v>2</v>
      </c>
      <c r="F173" s="251"/>
      <c r="G173" s="252">
        <f>ROUND(E173*F173,2)</f>
        <v>0</v>
      </c>
      <c r="H173" s="229">
        <v>1043</v>
      </c>
      <c r="I173" s="228">
        <f>ROUND(E173*H173,2)</f>
        <v>2086</v>
      </c>
      <c r="J173" s="229">
        <v>0</v>
      </c>
      <c r="K173" s="228">
        <f>ROUND(E173*J173,2)</f>
        <v>0</v>
      </c>
      <c r="L173" s="228">
        <v>15</v>
      </c>
      <c r="M173" s="228">
        <f>G173*(1+L173/100)</f>
        <v>0</v>
      </c>
      <c r="N173" s="228">
        <v>4.0000000000000001E-3</v>
      </c>
      <c r="O173" s="228">
        <f>ROUND(E173*N173,2)</f>
        <v>0.01</v>
      </c>
      <c r="P173" s="228">
        <v>0</v>
      </c>
      <c r="Q173" s="228">
        <f>ROUND(E173*P173,2)</f>
        <v>0</v>
      </c>
      <c r="R173" s="228" t="s">
        <v>260</v>
      </c>
      <c r="S173" s="228" t="s">
        <v>134</v>
      </c>
      <c r="T173" s="228" t="s">
        <v>135</v>
      </c>
      <c r="U173" s="228">
        <v>0</v>
      </c>
      <c r="V173" s="228">
        <f>ROUND(E173*U173,2)</f>
        <v>0</v>
      </c>
      <c r="W173" s="228"/>
      <c r="X173" s="228" t="s">
        <v>261</v>
      </c>
      <c r="Y173" s="209"/>
      <c r="Z173" s="209"/>
      <c r="AA173" s="209"/>
      <c r="AB173" s="209"/>
      <c r="AC173" s="209"/>
      <c r="AD173" s="209"/>
      <c r="AE173" s="209"/>
      <c r="AF173" s="209"/>
      <c r="AG173" s="209" t="s">
        <v>262</v>
      </c>
      <c r="AH173" s="209"/>
      <c r="AI173" s="209"/>
      <c r="AJ173" s="209"/>
      <c r="AK173" s="209"/>
      <c r="AL173" s="209"/>
      <c r="AM173" s="209"/>
      <c r="AN173" s="209"/>
      <c r="AO173" s="209"/>
      <c r="AP173" s="209"/>
      <c r="AQ173" s="209"/>
      <c r="AR173" s="209"/>
      <c r="AS173" s="209"/>
      <c r="AT173" s="209"/>
      <c r="AU173" s="209"/>
      <c r="AV173" s="209"/>
      <c r="AW173" s="209"/>
      <c r="AX173" s="209"/>
      <c r="AY173" s="209"/>
      <c r="AZ173" s="209"/>
      <c r="BA173" s="209"/>
      <c r="BB173" s="209"/>
      <c r="BC173" s="209"/>
      <c r="BD173" s="209"/>
      <c r="BE173" s="209"/>
      <c r="BF173" s="209"/>
      <c r="BG173" s="209"/>
      <c r="BH173" s="209"/>
    </row>
    <row r="174" spans="1:60" outlineLevel="1" x14ac:dyDescent="0.25">
      <c r="A174" s="247">
        <v>68</v>
      </c>
      <c r="B174" s="248" t="s">
        <v>570</v>
      </c>
      <c r="C174" s="257" t="s">
        <v>571</v>
      </c>
      <c r="D174" s="249" t="s">
        <v>207</v>
      </c>
      <c r="E174" s="250">
        <v>1</v>
      </c>
      <c r="F174" s="251"/>
      <c r="G174" s="252">
        <f>ROUND(E174*F174,2)</f>
        <v>0</v>
      </c>
      <c r="H174" s="229">
        <v>978</v>
      </c>
      <c r="I174" s="228">
        <f>ROUND(E174*H174,2)</f>
        <v>978</v>
      </c>
      <c r="J174" s="229">
        <v>0</v>
      </c>
      <c r="K174" s="228">
        <f>ROUND(E174*J174,2)</f>
        <v>0</v>
      </c>
      <c r="L174" s="228">
        <v>15</v>
      </c>
      <c r="M174" s="228">
        <f>G174*(1+L174/100)</f>
        <v>0</v>
      </c>
      <c r="N174" s="228">
        <v>2.63E-2</v>
      </c>
      <c r="O174" s="228">
        <f>ROUND(E174*N174,2)</f>
        <v>0.03</v>
      </c>
      <c r="P174" s="228">
        <v>0</v>
      </c>
      <c r="Q174" s="228">
        <f>ROUND(E174*P174,2)</f>
        <v>0</v>
      </c>
      <c r="R174" s="228"/>
      <c r="S174" s="228" t="s">
        <v>204</v>
      </c>
      <c r="T174" s="228" t="s">
        <v>135</v>
      </c>
      <c r="U174" s="228">
        <v>0</v>
      </c>
      <c r="V174" s="228">
        <f>ROUND(E174*U174,2)</f>
        <v>0</v>
      </c>
      <c r="W174" s="228"/>
      <c r="X174" s="228" t="s">
        <v>261</v>
      </c>
      <c r="Y174" s="209"/>
      <c r="Z174" s="209"/>
      <c r="AA174" s="209"/>
      <c r="AB174" s="209"/>
      <c r="AC174" s="209"/>
      <c r="AD174" s="209"/>
      <c r="AE174" s="209"/>
      <c r="AF174" s="209"/>
      <c r="AG174" s="209" t="s">
        <v>262</v>
      </c>
      <c r="AH174" s="209"/>
      <c r="AI174" s="209"/>
      <c r="AJ174" s="209"/>
      <c r="AK174" s="209"/>
      <c r="AL174" s="209"/>
      <c r="AM174" s="209"/>
      <c r="AN174" s="209"/>
      <c r="AO174" s="209"/>
      <c r="AP174" s="209"/>
      <c r="AQ174" s="209"/>
      <c r="AR174" s="209"/>
      <c r="AS174" s="209"/>
      <c r="AT174" s="209"/>
      <c r="AU174" s="209"/>
      <c r="AV174" s="209"/>
      <c r="AW174" s="209"/>
      <c r="AX174" s="209"/>
      <c r="AY174" s="209"/>
      <c r="AZ174" s="209"/>
      <c r="BA174" s="209"/>
      <c r="BB174" s="209"/>
      <c r="BC174" s="209"/>
      <c r="BD174" s="209"/>
      <c r="BE174" s="209"/>
      <c r="BF174" s="209"/>
      <c r="BG174" s="209"/>
      <c r="BH174" s="209"/>
    </row>
    <row r="175" spans="1:60" outlineLevel="1" x14ac:dyDescent="0.25">
      <c r="A175" s="247">
        <v>69</v>
      </c>
      <c r="B175" s="248" t="s">
        <v>572</v>
      </c>
      <c r="C175" s="257" t="s">
        <v>573</v>
      </c>
      <c r="D175" s="249" t="s">
        <v>207</v>
      </c>
      <c r="E175" s="250">
        <v>2</v>
      </c>
      <c r="F175" s="251"/>
      <c r="G175" s="252">
        <f>ROUND(E175*F175,2)</f>
        <v>0</v>
      </c>
      <c r="H175" s="229">
        <v>199.5</v>
      </c>
      <c r="I175" s="228">
        <f>ROUND(E175*H175,2)</f>
        <v>399</v>
      </c>
      <c r="J175" s="229">
        <v>0</v>
      </c>
      <c r="K175" s="228">
        <f>ROUND(E175*J175,2)</f>
        <v>0</v>
      </c>
      <c r="L175" s="228">
        <v>15</v>
      </c>
      <c r="M175" s="228">
        <f>G175*(1+L175/100)</f>
        <v>0</v>
      </c>
      <c r="N175" s="228">
        <v>1.8000000000000001E-4</v>
      </c>
      <c r="O175" s="228">
        <f>ROUND(E175*N175,2)</f>
        <v>0</v>
      </c>
      <c r="P175" s="228">
        <v>0</v>
      </c>
      <c r="Q175" s="228">
        <f>ROUND(E175*P175,2)</f>
        <v>0</v>
      </c>
      <c r="R175" s="228" t="s">
        <v>260</v>
      </c>
      <c r="S175" s="228" t="s">
        <v>134</v>
      </c>
      <c r="T175" s="228" t="s">
        <v>135</v>
      </c>
      <c r="U175" s="228">
        <v>0</v>
      </c>
      <c r="V175" s="228">
        <f>ROUND(E175*U175,2)</f>
        <v>0</v>
      </c>
      <c r="W175" s="228"/>
      <c r="X175" s="228" t="s">
        <v>261</v>
      </c>
      <c r="Y175" s="209"/>
      <c r="Z175" s="209"/>
      <c r="AA175" s="209"/>
      <c r="AB175" s="209"/>
      <c r="AC175" s="209"/>
      <c r="AD175" s="209"/>
      <c r="AE175" s="209"/>
      <c r="AF175" s="209"/>
      <c r="AG175" s="209" t="s">
        <v>262</v>
      </c>
      <c r="AH175" s="209"/>
      <c r="AI175" s="209"/>
      <c r="AJ175" s="209"/>
      <c r="AK175" s="209"/>
      <c r="AL175" s="209"/>
      <c r="AM175" s="209"/>
      <c r="AN175" s="209"/>
      <c r="AO175" s="209"/>
      <c r="AP175" s="209"/>
      <c r="AQ175" s="209"/>
      <c r="AR175" s="209"/>
      <c r="AS175" s="209"/>
      <c r="AT175" s="209"/>
      <c r="AU175" s="209"/>
      <c r="AV175" s="209"/>
      <c r="AW175" s="209"/>
      <c r="AX175" s="209"/>
      <c r="AY175" s="209"/>
      <c r="AZ175" s="209"/>
      <c r="BA175" s="209"/>
      <c r="BB175" s="209"/>
      <c r="BC175" s="209"/>
      <c r="BD175" s="209"/>
      <c r="BE175" s="209"/>
      <c r="BF175" s="209"/>
      <c r="BG175" s="209"/>
      <c r="BH175" s="209"/>
    </row>
    <row r="176" spans="1:60" outlineLevel="1" x14ac:dyDescent="0.25">
      <c r="A176" s="247">
        <v>70</v>
      </c>
      <c r="B176" s="248" t="s">
        <v>574</v>
      </c>
      <c r="C176" s="257" t="s">
        <v>575</v>
      </c>
      <c r="D176" s="249" t="s">
        <v>207</v>
      </c>
      <c r="E176" s="250">
        <v>1</v>
      </c>
      <c r="F176" s="251"/>
      <c r="G176" s="252">
        <f>ROUND(E176*F176,2)</f>
        <v>0</v>
      </c>
      <c r="H176" s="229">
        <v>145</v>
      </c>
      <c r="I176" s="228">
        <f>ROUND(E176*H176,2)</f>
        <v>145</v>
      </c>
      <c r="J176" s="229">
        <v>0</v>
      </c>
      <c r="K176" s="228">
        <f>ROUND(E176*J176,2)</f>
        <v>0</v>
      </c>
      <c r="L176" s="228">
        <v>15</v>
      </c>
      <c r="M176" s="228">
        <f>G176*(1+L176/100)</f>
        <v>0</v>
      </c>
      <c r="N176" s="228">
        <v>1.8000000000000001E-4</v>
      </c>
      <c r="O176" s="228">
        <f>ROUND(E176*N176,2)</f>
        <v>0</v>
      </c>
      <c r="P176" s="228">
        <v>0</v>
      </c>
      <c r="Q176" s="228">
        <f>ROUND(E176*P176,2)</f>
        <v>0</v>
      </c>
      <c r="R176" s="228" t="s">
        <v>260</v>
      </c>
      <c r="S176" s="228" t="s">
        <v>134</v>
      </c>
      <c r="T176" s="228" t="s">
        <v>135</v>
      </c>
      <c r="U176" s="228">
        <v>0</v>
      </c>
      <c r="V176" s="228">
        <f>ROUND(E176*U176,2)</f>
        <v>0</v>
      </c>
      <c r="W176" s="228"/>
      <c r="X176" s="228" t="s">
        <v>261</v>
      </c>
      <c r="Y176" s="209"/>
      <c r="Z176" s="209"/>
      <c r="AA176" s="209"/>
      <c r="AB176" s="209"/>
      <c r="AC176" s="209"/>
      <c r="AD176" s="209"/>
      <c r="AE176" s="209"/>
      <c r="AF176" s="209"/>
      <c r="AG176" s="209" t="s">
        <v>262</v>
      </c>
      <c r="AH176" s="209"/>
      <c r="AI176" s="209"/>
      <c r="AJ176" s="209"/>
      <c r="AK176" s="209"/>
      <c r="AL176" s="209"/>
      <c r="AM176" s="209"/>
      <c r="AN176" s="209"/>
      <c r="AO176" s="209"/>
      <c r="AP176" s="209"/>
      <c r="AQ176" s="209"/>
      <c r="AR176" s="209"/>
      <c r="AS176" s="209"/>
      <c r="AT176" s="209"/>
      <c r="AU176" s="209"/>
      <c r="AV176" s="209"/>
      <c r="AW176" s="209"/>
      <c r="AX176" s="209"/>
      <c r="AY176" s="209"/>
      <c r="AZ176" s="209"/>
      <c r="BA176" s="209"/>
      <c r="BB176" s="209"/>
      <c r="BC176" s="209"/>
      <c r="BD176" s="209"/>
      <c r="BE176" s="209"/>
      <c r="BF176" s="209"/>
      <c r="BG176" s="209"/>
      <c r="BH176" s="209"/>
    </row>
    <row r="177" spans="1:60" ht="20.399999999999999" outlineLevel="1" x14ac:dyDescent="0.25">
      <c r="A177" s="247">
        <v>71</v>
      </c>
      <c r="B177" s="248" t="s">
        <v>580</v>
      </c>
      <c r="C177" s="257" t="s">
        <v>581</v>
      </c>
      <c r="D177" s="249" t="s">
        <v>207</v>
      </c>
      <c r="E177" s="250">
        <v>1</v>
      </c>
      <c r="F177" s="251"/>
      <c r="G177" s="252">
        <f>ROUND(E177*F177,2)</f>
        <v>0</v>
      </c>
      <c r="H177" s="229">
        <v>1557.6</v>
      </c>
      <c r="I177" s="228">
        <f>ROUND(E177*H177,2)</f>
        <v>1557.6</v>
      </c>
      <c r="J177" s="229">
        <v>0</v>
      </c>
      <c r="K177" s="228">
        <f>ROUND(E177*J177,2)</f>
        <v>0</v>
      </c>
      <c r="L177" s="228">
        <v>15</v>
      </c>
      <c r="M177" s="228">
        <f>G177*(1+L177/100)</f>
        <v>0</v>
      </c>
      <c r="N177" s="228">
        <v>2.7E-4</v>
      </c>
      <c r="O177" s="228">
        <f>ROUND(E177*N177,2)</f>
        <v>0</v>
      </c>
      <c r="P177" s="228">
        <v>0</v>
      </c>
      <c r="Q177" s="228">
        <f>ROUND(E177*P177,2)</f>
        <v>0</v>
      </c>
      <c r="R177" s="228" t="s">
        <v>260</v>
      </c>
      <c r="S177" s="228" t="s">
        <v>134</v>
      </c>
      <c r="T177" s="228" t="s">
        <v>135</v>
      </c>
      <c r="U177" s="228">
        <v>0</v>
      </c>
      <c r="V177" s="228">
        <f>ROUND(E177*U177,2)</f>
        <v>0</v>
      </c>
      <c r="W177" s="228"/>
      <c r="X177" s="228" t="s">
        <v>261</v>
      </c>
      <c r="Y177" s="209"/>
      <c r="Z177" s="209"/>
      <c r="AA177" s="209"/>
      <c r="AB177" s="209"/>
      <c r="AC177" s="209"/>
      <c r="AD177" s="209"/>
      <c r="AE177" s="209"/>
      <c r="AF177" s="209"/>
      <c r="AG177" s="209" t="s">
        <v>262</v>
      </c>
      <c r="AH177" s="209"/>
      <c r="AI177" s="209"/>
      <c r="AJ177" s="209"/>
      <c r="AK177" s="209"/>
      <c r="AL177" s="209"/>
      <c r="AM177" s="209"/>
      <c r="AN177" s="209"/>
      <c r="AO177" s="209"/>
      <c r="AP177" s="209"/>
      <c r="AQ177" s="209"/>
      <c r="AR177" s="209"/>
      <c r="AS177" s="209"/>
      <c r="AT177" s="209"/>
      <c r="AU177" s="209"/>
      <c r="AV177" s="209"/>
      <c r="AW177" s="209"/>
      <c r="AX177" s="209"/>
      <c r="AY177" s="209"/>
      <c r="AZ177" s="209"/>
      <c r="BA177" s="209"/>
      <c r="BB177" s="209"/>
      <c r="BC177" s="209"/>
      <c r="BD177" s="209"/>
      <c r="BE177" s="209"/>
      <c r="BF177" s="209"/>
      <c r="BG177" s="209"/>
      <c r="BH177" s="209"/>
    </row>
    <row r="178" spans="1:60" outlineLevel="1" x14ac:dyDescent="0.25">
      <c r="A178" s="247">
        <v>72</v>
      </c>
      <c r="B178" s="248" t="s">
        <v>582</v>
      </c>
      <c r="C178" s="257" t="s">
        <v>583</v>
      </c>
      <c r="D178" s="249" t="s">
        <v>584</v>
      </c>
      <c r="E178" s="250">
        <v>5</v>
      </c>
      <c r="F178" s="251"/>
      <c r="G178" s="252">
        <f>ROUND(E178*F178,2)</f>
        <v>0</v>
      </c>
      <c r="H178" s="229">
        <v>12</v>
      </c>
      <c r="I178" s="228">
        <f>ROUND(E178*H178,2)</f>
        <v>60</v>
      </c>
      <c r="J178" s="229">
        <v>0</v>
      </c>
      <c r="K178" s="228">
        <f>ROUND(E178*J178,2)</f>
        <v>0</v>
      </c>
      <c r="L178" s="228">
        <v>15</v>
      </c>
      <c r="M178" s="228">
        <f>G178*(1+L178/100)</f>
        <v>0</v>
      </c>
      <c r="N178" s="228">
        <v>1</v>
      </c>
      <c r="O178" s="228">
        <f>ROUND(E178*N178,2)</f>
        <v>5</v>
      </c>
      <c r="P178" s="228">
        <v>0</v>
      </c>
      <c r="Q178" s="228">
        <f>ROUND(E178*P178,2)</f>
        <v>0</v>
      </c>
      <c r="R178" s="228" t="s">
        <v>260</v>
      </c>
      <c r="S178" s="228" t="s">
        <v>134</v>
      </c>
      <c r="T178" s="228" t="s">
        <v>135</v>
      </c>
      <c r="U178" s="228">
        <v>0</v>
      </c>
      <c r="V178" s="228">
        <f>ROUND(E178*U178,2)</f>
        <v>0</v>
      </c>
      <c r="W178" s="228"/>
      <c r="X178" s="228" t="s">
        <v>261</v>
      </c>
      <c r="Y178" s="209"/>
      <c r="Z178" s="209"/>
      <c r="AA178" s="209"/>
      <c r="AB178" s="209"/>
      <c r="AC178" s="209"/>
      <c r="AD178" s="209"/>
      <c r="AE178" s="209"/>
      <c r="AF178" s="209"/>
      <c r="AG178" s="209" t="s">
        <v>262</v>
      </c>
      <c r="AH178" s="209"/>
      <c r="AI178" s="209"/>
      <c r="AJ178" s="209"/>
      <c r="AK178" s="209"/>
      <c r="AL178" s="209"/>
      <c r="AM178" s="209"/>
      <c r="AN178" s="209"/>
      <c r="AO178" s="209"/>
      <c r="AP178" s="209"/>
      <c r="AQ178" s="209"/>
      <c r="AR178" s="209"/>
      <c r="AS178" s="209"/>
      <c r="AT178" s="209"/>
      <c r="AU178" s="209"/>
      <c r="AV178" s="209"/>
      <c r="AW178" s="209"/>
      <c r="AX178" s="209"/>
      <c r="AY178" s="209"/>
      <c r="AZ178" s="209"/>
      <c r="BA178" s="209"/>
      <c r="BB178" s="209"/>
      <c r="BC178" s="209"/>
      <c r="BD178" s="209"/>
      <c r="BE178" s="209"/>
      <c r="BF178" s="209"/>
      <c r="BG178" s="209"/>
      <c r="BH178" s="209"/>
    </row>
    <row r="179" spans="1:60" outlineLevel="1" x14ac:dyDescent="0.25">
      <c r="A179" s="247">
        <v>73</v>
      </c>
      <c r="B179" s="248" t="s">
        <v>585</v>
      </c>
      <c r="C179" s="257" t="s">
        <v>586</v>
      </c>
      <c r="D179" s="249" t="s">
        <v>268</v>
      </c>
      <c r="E179" s="250">
        <v>1</v>
      </c>
      <c r="F179" s="251"/>
      <c r="G179" s="252">
        <f>ROUND(E179*F179,2)</f>
        <v>0</v>
      </c>
      <c r="H179" s="229">
        <v>0</v>
      </c>
      <c r="I179" s="228">
        <f>ROUND(E179*H179,2)</f>
        <v>0</v>
      </c>
      <c r="J179" s="229">
        <v>1500</v>
      </c>
      <c r="K179" s="228">
        <f>ROUND(E179*J179,2)</f>
        <v>1500</v>
      </c>
      <c r="L179" s="228">
        <v>15</v>
      </c>
      <c r="M179" s="228">
        <f>G179*(1+L179/100)</f>
        <v>0</v>
      </c>
      <c r="N179" s="228">
        <v>0</v>
      </c>
      <c r="O179" s="228">
        <f>ROUND(E179*N179,2)</f>
        <v>0</v>
      </c>
      <c r="P179" s="228">
        <v>0</v>
      </c>
      <c r="Q179" s="228">
        <f>ROUND(E179*P179,2)</f>
        <v>0</v>
      </c>
      <c r="R179" s="228"/>
      <c r="S179" s="228" t="s">
        <v>204</v>
      </c>
      <c r="T179" s="228" t="s">
        <v>135</v>
      </c>
      <c r="U179" s="228">
        <v>0</v>
      </c>
      <c r="V179" s="228">
        <f>ROUND(E179*U179,2)</f>
        <v>0</v>
      </c>
      <c r="W179" s="228"/>
      <c r="X179" s="228" t="s">
        <v>347</v>
      </c>
      <c r="Y179" s="209"/>
      <c r="Z179" s="209"/>
      <c r="AA179" s="209"/>
      <c r="AB179" s="209"/>
      <c r="AC179" s="209"/>
      <c r="AD179" s="209"/>
      <c r="AE179" s="209"/>
      <c r="AF179" s="209"/>
      <c r="AG179" s="209" t="s">
        <v>348</v>
      </c>
      <c r="AH179" s="209"/>
      <c r="AI179" s="209"/>
      <c r="AJ179" s="209"/>
      <c r="AK179" s="209"/>
      <c r="AL179" s="209"/>
      <c r="AM179" s="209"/>
      <c r="AN179" s="209"/>
      <c r="AO179" s="209"/>
      <c r="AP179" s="209"/>
      <c r="AQ179" s="209"/>
      <c r="AR179" s="209"/>
      <c r="AS179" s="209"/>
      <c r="AT179" s="209"/>
      <c r="AU179" s="209"/>
      <c r="AV179" s="209"/>
      <c r="AW179" s="209"/>
      <c r="AX179" s="209"/>
      <c r="AY179" s="209"/>
      <c r="AZ179" s="209"/>
      <c r="BA179" s="209"/>
      <c r="BB179" s="209"/>
      <c r="BC179" s="209"/>
      <c r="BD179" s="209"/>
      <c r="BE179" s="209"/>
      <c r="BF179" s="209"/>
      <c r="BG179" s="209"/>
      <c r="BH179" s="209"/>
    </row>
    <row r="180" spans="1:60" x14ac:dyDescent="0.25">
      <c r="A180" s="235" t="s">
        <v>129</v>
      </c>
      <c r="B180" s="236" t="s">
        <v>99</v>
      </c>
      <c r="C180" s="254" t="s">
        <v>100</v>
      </c>
      <c r="D180" s="237"/>
      <c r="E180" s="238"/>
      <c r="F180" s="239"/>
      <c r="G180" s="240">
        <f>SUMIF(AG181:AG187,"&lt;&gt;NOR",G181:G187)</f>
        <v>0</v>
      </c>
      <c r="H180" s="234"/>
      <c r="I180" s="234">
        <f>SUM(I181:I187)</f>
        <v>0</v>
      </c>
      <c r="J180" s="234"/>
      <c r="K180" s="234">
        <f>SUM(K181:K187)</f>
        <v>11711.23</v>
      </c>
      <c r="L180" s="234"/>
      <c r="M180" s="234">
        <f>SUM(M181:M187)</f>
        <v>0</v>
      </c>
      <c r="N180" s="234"/>
      <c r="O180" s="234">
        <f>SUM(O181:O187)</f>
        <v>0</v>
      </c>
      <c r="P180" s="234"/>
      <c r="Q180" s="234">
        <f>SUM(Q181:Q187)</f>
        <v>0</v>
      </c>
      <c r="R180" s="234"/>
      <c r="S180" s="234"/>
      <c r="T180" s="234"/>
      <c r="U180" s="234"/>
      <c r="V180" s="234">
        <f>SUM(V181:V187)</f>
        <v>11.77</v>
      </c>
      <c r="W180" s="234"/>
      <c r="X180" s="234"/>
      <c r="AG180" t="s">
        <v>130</v>
      </c>
    </row>
    <row r="181" spans="1:60" outlineLevel="1" x14ac:dyDescent="0.25">
      <c r="A181" s="247">
        <v>74</v>
      </c>
      <c r="B181" s="248" t="s">
        <v>595</v>
      </c>
      <c r="C181" s="257" t="s">
        <v>596</v>
      </c>
      <c r="D181" s="249" t="s">
        <v>597</v>
      </c>
      <c r="E181" s="250">
        <v>2</v>
      </c>
      <c r="F181" s="251"/>
      <c r="G181" s="252">
        <f>ROUND(E181*F181,2)</f>
        <v>0</v>
      </c>
      <c r="H181" s="229">
        <v>0</v>
      </c>
      <c r="I181" s="228">
        <f>ROUND(E181*H181,2)</f>
        <v>0</v>
      </c>
      <c r="J181" s="229">
        <v>105</v>
      </c>
      <c r="K181" s="228">
        <f>ROUND(E181*J181,2)</f>
        <v>210</v>
      </c>
      <c r="L181" s="228">
        <v>15</v>
      </c>
      <c r="M181" s="228">
        <f>G181*(1+L181/100)</f>
        <v>0</v>
      </c>
      <c r="N181" s="228">
        <v>0</v>
      </c>
      <c r="O181" s="228">
        <f>ROUND(E181*N181,2)</f>
        <v>0</v>
      </c>
      <c r="P181" s="228">
        <v>0</v>
      </c>
      <c r="Q181" s="228">
        <f>ROUND(E181*P181,2)</f>
        <v>0</v>
      </c>
      <c r="R181" s="228"/>
      <c r="S181" s="228" t="s">
        <v>134</v>
      </c>
      <c r="T181" s="228" t="s">
        <v>135</v>
      </c>
      <c r="U181" s="228">
        <v>0</v>
      </c>
      <c r="V181" s="228">
        <f>ROUND(E181*U181,2)</f>
        <v>0</v>
      </c>
      <c r="W181" s="228"/>
      <c r="X181" s="228" t="s">
        <v>136</v>
      </c>
      <c r="Y181" s="209"/>
      <c r="Z181" s="209"/>
      <c r="AA181" s="209"/>
      <c r="AB181" s="209"/>
      <c r="AC181" s="209"/>
      <c r="AD181" s="209"/>
      <c r="AE181" s="209"/>
      <c r="AF181" s="209"/>
      <c r="AG181" s="209" t="s">
        <v>137</v>
      </c>
      <c r="AH181" s="209"/>
      <c r="AI181" s="209"/>
      <c r="AJ181" s="209"/>
      <c r="AK181" s="209"/>
      <c r="AL181" s="209"/>
      <c r="AM181" s="209"/>
      <c r="AN181" s="209"/>
      <c r="AO181" s="209"/>
      <c r="AP181" s="209"/>
      <c r="AQ181" s="209"/>
      <c r="AR181" s="209"/>
      <c r="AS181" s="209"/>
      <c r="AT181" s="209"/>
      <c r="AU181" s="209"/>
      <c r="AV181" s="209"/>
      <c r="AW181" s="209"/>
      <c r="AX181" s="209"/>
      <c r="AY181" s="209"/>
      <c r="AZ181" s="209"/>
      <c r="BA181" s="209"/>
      <c r="BB181" s="209"/>
      <c r="BC181" s="209"/>
      <c r="BD181" s="209"/>
      <c r="BE181" s="209"/>
      <c r="BF181" s="209"/>
      <c r="BG181" s="209"/>
      <c r="BH181" s="209"/>
    </row>
    <row r="182" spans="1:60" outlineLevel="1" x14ac:dyDescent="0.25">
      <c r="A182" s="247">
        <v>75</v>
      </c>
      <c r="B182" s="248" t="s">
        <v>598</v>
      </c>
      <c r="C182" s="257" t="s">
        <v>599</v>
      </c>
      <c r="D182" s="249" t="s">
        <v>193</v>
      </c>
      <c r="E182" s="250">
        <v>4.2680899999999999</v>
      </c>
      <c r="F182" s="251"/>
      <c r="G182" s="252">
        <f>ROUND(E182*F182,2)</f>
        <v>0</v>
      </c>
      <c r="H182" s="229">
        <v>0</v>
      </c>
      <c r="I182" s="228">
        <f>ROUND(E182*H182,2)</f>
        <v>0</v>
      </c>
      <c r="J182" s="229">
        <v>176.9</v>
      </c>
      <c r="K182" s="228">
        <f>ROUND(E182*J182,2)</f>
        <v>755.03</v>
      </c>
      <c r="L182" s="228">
        <v>15</v>
      </c>
      <c r="M182" s="228">
        <f>G182*(1+L182/100)</f>
        <v>0</v>
      </c>
      <c r="N182" s="228">
        <v>0</v>
      </c>
      <c r="O182" s="228">
        <f>ROUND(E182*N182,2)</f>
        <v>0</v>
      </c>
      <c r="P182" s="228">
        <v>0</v>
      </c>
      <c r="Q182" s="228">
        <f>ROUND(E182*P182,2)</f>
        <v>0</v>
      </c>
      <c r="R182" s="228"/>
      <c r="S182" s="228" t="s">
        <v>134</v>
      </c>
      <c r="T182" s="228" t="s">
        <v>135</v>
      </c>
      <c r="U182" s="228">
        <v>0.27700000000000002</v>
      </c>
      <c r="V182" s="228">
        <f>ROUND(E182*U182,2)</f>
        <v>1.18</v>
      </c>
      <c r="W182" s="228"/>
      <c r="X182" s="228" t="s">
        <v>600</v>
      </c>
      <c r="Y182" s="209"/>
      <c r="Z182" s="209"/>
      <c r="AA182" s="209"/>
      <c r="AB182" s="209"/>
      <c r="AC182" s="209"/>
      <c r="AD182" s="209"/>
      <c r="AE182" s="209"/>
      <c r="AF182" s="209"/>
      <c r="AG182" s="209" t="s">
        <v>601</v>
      </c>
      <c r="AH182" s="209"/>
      <c r="AI182" s="209"/>
      <c r="AJ182" s="209"/>
      <c r="AK182" s="209"/>
      <c r="AL182" s="209"/>
      <c r="AM182" s="209"/>
      <c r="AN182" s="209"/>
      <c r="AO182" s="209"/>
      <c r="AP182" s="209"/>
      <c r="AQ182" s="209"/>
      <c r="AR182" s="209"/>
      <c r="AS182" s="209"/>
      <c r="AT182" s="209"/>
      <c r="AU182" s="209"/>
      <c r="AV182" s="209"/>
      <c r="AW182" s="209"/>
      <c r="AX182" s="209"/>
      <c r="AY182" s="209"/>
      <c r="AZ182" s="209"/>
      <c r="BA182" s="209"/>
      <c r="BB182" s="209"/>
      <c r="BC182" s="209"/>
      <c r="BD182" s="209"/>
      <c r="BE182" s="209"/>
      <c r="BF182" s="209"/>
      <c r="BG182" s="209"/>
      <c r="BH182" s="209"/>
    </row>
    <row r="183" spans="1:60" outlineLevel="1" x14ac:dyDescent="0.25">
      <c r="A183" s="247">
        <v>76</v>
      </c>
      <c r="B183" s="248" t="s">
        <v>602</v>
      </c>
      <c r="C183" s="257" t="s">
        <v>603</v>
      </c>
      <c r="D183" s="249" t="s">
        <v>193</v>
      </c>
      <c r="E183" s="250">
        <v>4.2680899999999999</v>
      </c>
      <c r="F183" s="251"/>
      <c r="G183" s="252">
        <f>ROUND(E183*F183,2)</f>
        <v>0</v>
      </c>
      <c r="H183" s="229">
        <v>0</v>
      </c>
      <c r="I183" s="228">
        <f>ROUND(E183*H183,2)</f>
        <v>0</v>
      </c>
      <c r="J183" s="229">
        <v>246.2</v>
      </c>
      <c r="K183" s="228">
        <f>ROUND(E183*J183,2)</f>
        <v>1050.8</v>
      </c>
      <c r="L183" s="228">
        <v>15</v>
      </c>
      <c r="M183" s="228">
        <f>G183*(1+L183/100)</f>
        <v>0</v>
      </c>
      <c r="N183" s="228">
        <v>0</v>
      </c>
      <c r="O183" s="228">
        <f>ROUND(E183*N183,2)</f>
        <v>0</v>
      </c>
      <c r="P183" s="228">
        <v>0</v>
      </c>
      <c r="Q183" s="228">
        <f>ROUND(E183*P183,2)</f>
        <v>0</v>
      </c>
      <c r="R183" s="228"/>
      <c r="S183" s="228" t="s">
        <v>134</v>
      </c>
      <c r="T183" s="228" t="s">
        <v>135</v>
      </c>
      <c r="U183" s="228">
        <v>0.49</v>
      </c>
      <c r="V183" s="228">
        <f>ROUND(E183*U183,2)</f>
        <v>2.09</v>
      </c>
      <c r="W183" s="228"/>
      <c r="X183" s="228" t="s">
        <v>600</v>
      </c>
      <c r="Y183" s="209"/>
      <c r="Z183" s="209"/>
      <c r="AA183" s="209"/>
      <c r="AB183" s="209"/>
      <c r="AC183" s="209"/>
      <c r="AD183" s="209"/>
      <c r="AE183" s="209"/>
      <c r="AF183" s="209"/>
      <c r="AG183" s="209" t="s">
        <v>601</v>
      </c>
      <c r="AH183" s="209"/>
      <c r="AI183" s="209"/>
      <c r="AJ183" s="209"/>
      <c r="AK183" s="209"/>
      <c r="AL183" s="209"/>
      <c r="AM183" s="209"/>
      <c r="AN183" s="209"/>
      <c r="AO183" s="209"/>
      <c r="AP183" s="209"/>
      <c r="AQ183" s="209"/>
      <c r="AR183" s="209"/>
      <c r="AS183" s="209"/>
      <c r="AT183" s="209"/>
      <c r="AU183" s="209"/>
      <c r="AV183" s="209"/>
      <c r="AW183" s="209"/>
      <c r="AX183" s="209"/>
      <c r="AY183" s="209"/>
      <c r="AZ183" s="209"/>
      <c r="BA183" s="209"/>
      <c r="BB183" s="209"/>
      <c r="BC183" s="209"/>
      <c r="BD183" s="209"/>
      <c r="BE183" s="209"/>
      <c r="BF183" s="209"/>
      <c r="BG183" s="209"/>
      <c r="BH183" s="209"/>
    </row>
    <row r="184" spans="1:60" outlineLevel="1" x14ac:dyDescent="0.25">
      <c r="A184" s="247">
        <v>77</v>
      </c>
      <c r="B184" s="248" t="s">
        <v>604</v>
      </c>
      <c r="C184" s="257" t="s">
        <v>605</v>
      </c>
      <c r="D184" s="249" t="s">
        <v>193</v>
      </c>
      <c r="E184" s="250">
        <v>85.361840000000001</v>
      </c>
      <c r="F184" s="251"/>
      <c r="G184" s="252">
        <f>ROUND(E184*F184,2)</f>
        <v>0</v>
      </c>
      <c r="H184" s="229">
        <v>0</v>
      </c>
      <c r="I184" s="228">
        <f>ROUND(E184*H184,2)</f>
        <v>0</v>
      </c>
      <c r="J184" s="229">
        <v>16.8</v>
      </c>
      <c r="K184" s="228">
        <f>ROUND(E184*J184,2)</f>
        <v>1434.08</v>
      </c>
      <c r="L184" s="228">
        <v>15</v>
      </c>
      <c r="M184" s="228">
        <f>G184*(1+L184/100)</f>
        <v>0</v>
      </c>
      <c r="N184" s="228">
        <v>0</v>
      </c>
      <c r="O184" s="228">
        <f>ROUND(E184*N184,2)</f>
        <v>0</v>
      </c>
      <c r="P184" s="228">
        <v>0</v>
      </c>
      <c r="Q184" s="228">
        <f>ROUND(E184*P184,2)</f>
        <v>0</v>
      </c>
      <c r="R184" s="228"/>
      <c r="S184" s="228" t="s">
        <v>134</v>
      </c>
      <c r="T184" s="228" t="s">
        <v>135</v>
      </c>
      <c r="U184" s="228">
        <v>0</v>
      </c>
      <c r="V184" s="228">
        <f>ROUND(E184*U184,2)</f>
        <v>0</v>
      </c>
      <c r="W184" s="228"/>
      <c r="X184" s="228" t="s">
        <v>600</v>
      </c>
      <c r="Y184" s="209"/>
      <c r="Z184" s="209"/>
      <c r="AA184" s="209"/>
      <c r="AB184" s="209"/>
      <c r="AC184" s="209"/>
      <c r="AD184" s="209"/>
      <c r="AE184" s="209"/>
      <c r="AF184" s="209"/>
      <c r="AG184" s="209" t="s">
        <v>601</v>
      </c>
      <c r="AH184" s="209"/>
      <c r="AI184" s="209"/>
      <c r="AJ184" s="209"/>
      <c r="AK184" s="209"/>
      <c r="AL184" s="209"/>
      <c r="AM184" s="209"/>
      <c r="AN184" s="209"/>
      <c r="AO184" s="209"/>
      <c r="AP184" s="209"/>
      <c r="AQ184" s="209"/>
      <c r="AR184" s="209"/>
      <c r="AS184" s="209"/>
      <c r="AT184" s="209"/>
      <c r="AU184" s="209"/>
      <c r="AV184" s="209"/>
      <c r="AW184" s="209"/>
      <c r="AX184" s="209"/>
      <c r="AY184" s="209"/>
      <c r="AZ184" s="209"/>
      <c r="BA184" s="209"/>
      <c r="BB184" s="209"/>
      <c r="BC184" s="209"/>
      <c r="BD184" s="209"/>
      <c r="BE184" s="209"/>
      <c r="BF184" s="209"/>
      <c r="BG184" s="209"/>
      <c r="BH184" s="209"/>
    </row>
    <row r="185" spans="1:60" outlineLevel="1" x14ac:dyDescent="0.25">
      <c r="A185" s="247">
        <v>78</v>
      </c>
      <c r="B185" s="248" t="s">
        <v>606</v>
      </c>
      <c r="C185" s="257" t="s">
        <v>607</v>
      </c>
      <c r="D185" s="249" t="s">
        <v>193</v>
      </c>
      <c r="E185" s="250">
        <v>4.2680899999999999</v>
      </c>
      <c r="F185" s="251"/>
      <c r="G185" s="252">
        <f>ROUND(E185*F185,2)</f>
        <v>0</v>
      </c>
      <c r="H185" s="229">
        <v>0</v>
      </c>
      <c r="I185" s="228">
        <f>ROUND(E185*H185,2)</f>
        <v>0</v>
      </c>
      <c r="J185" s="229">
        <v>347.6</v>
      </c>
      <c r="K185" s="228">
        <f>ROUND(E185*J185,2)</f>
        <v>1483.59</v>
      </c>
      <c r="L185" s="228">
        <v>15</v>
      </c>
      <c r="M185" s="228">
        <f>G185*(1+L185/100)</f>
        <v>0</v>
      </c>
      <c r="N185" s="228">
        <v>0</v>
      </c>
      <c r="O185" s="228">
        <f>ROUND(E185*N185,2)</f>
        <v>0</v>
      </c>
      <c r="P185" s="228">
        <v>0</v>
      </c>
      <c r="Q185" s="228">
        <f>ROUND(E185*P185,2)</f>
        <v>0</v>
      </c>
      <c r="R185" s="228"/>
      <c r="S185" s="228" t="s">
        <v>134</v>
      </c>
      <c r="T185" s="228" t="s">
        <v>135</v>
      </c>
      <c r="U185" s="228">
        <v>0.94199999999999995</v>
      </c>
      <c r="V185" s="228">
        <f>ROUND(E185*U185,2)</f>
        <v>4.0199999999999996</v>
      </c>
      <c r="W185" s="228"/>
      <c r="X185" s="228" t="s">
        <v>600</v>
      </c>
      <c r="Y185" s="209"/>
      <c r="Z185" s="209"/>
      <c r="AA185" s="209"/>
      <c r="AB185" s="209"/>
      <c r="AC185" s="209"/>
      <c r="AD185" s="209"/>
      <c r="AE185" s="209"/>
      <c r="AF185" s="209"/>
      <c r="AG185" s="209" t="s">
        <v>601</v>
      </c>
      <c r="AH185" s="209"/>
      <c r="AI185" s="209"/>
      <c r="AJ185" s="209"/>
      <c r="AK185" s="209"/>
      <c r="AL185" s="209"/>
      <c r="AM185" s="209"/>
      <c r="AN185" s="209"/>
      <c r="AO185" s="209"/>
      <c r="AP185" s="209"/>
      <c r="AQ185" s="209"/>
      <c r="AR185" s="209"/>
      <c r="AS185" s="209"/>
      <c r="AT185" s="209"/>
      <c r="AU185" s="209"/>
      <c r="AV185" s="209"/>
      <c r="AW185" s="209"/>
      <c r="AX185" s="209"/>
      <c r="AY185" s="209"/>
      <c r="AZ185" s="209"/>
      <c r="BA185" s="209"/>
      <c r="BB185" s="209"/>
      <c r="BC185" s="209"/>
      <c r="BD185" s="209"/>
      <c r="BE185" s="209"/>
      <c r="BF185" s="209"/>
      <c r="BG185" s="209"/>
      <c r="BH185" s="209"/>
    </row>
    <row r="186" spans="1:60" outlineLevel="1" x14ac:dyDescent="0.25">
      <c r="A186" s="247">
        <v>79</v>
      </c>
      <c r="B186" s="248" t="s">
        <v>608</v>
      </c>
      <c r="C186" s="257" t="s">
        <v>609</v>
      </c>
      <c r="D186" s="249" t="s">
        <v>193</v>
      </c>
      <c r="E186" s="250">
        <v>42.68092</v>
      </c>
      <c r="F186" s="251"/>
      <c r="G186" s="252">
        <f>ROUND(E186*F186,2)</f>
        <v>0</v>
      </c>
      <c r="H186" s="229">
        <v>0</v>
      </c>
      <c r="I186" s="228">
        <f>ROUND(E186*H186,2)</f>
        <v>0</v>
      </c>
      <c r="J186" s="229">
        <v>38.799999999999997</v>
      </c>
      <c r="K186" s="228">
        <f>ROUND(E186*J186,2)</f>
        <v>1656.02</v>
      </c>
      <c r="L186" s="228">
        <v>15</v>
      </c>
      <c r="M186" s="228">
        <f>G186*(1+L186/100)</f>
        <v>0</v>
      </c>
      <c r="N186" s="228">
        <v>0</v>
      </c>
      <c r="O186" s="228">
        <f>ROUND(E186*N186,2)</f>
        <v>0</v>
      </c>
      <c r="P186" s="228">
        <v>0</v>
      </c>
      <c r="Q186" s="228">
        <f>ROUND(E186*P186,2)</f>
        <v>0</v>
      </c>
      <c r="R186" s="228"/>
      <c r="S186" s="228" t="s">
        <v>134</v>
      </c>
      <c r="T186" s="228" t="s">
        <v>135</v>
      </c>
      <c r="U186" s="228">
        <v>0.105</v>
      </c>
      <c r="V186" s="228">
        <f>ROUND(E186*U186,2)</f>
        <v>4.4800000000000004</v>
      </c>
      <c r="W186" s="228"/>
      <c r="X186" s="228" t="s">
        <v>600</v>
      </c>
      <c r="Y186" s="209"/>
      <c r="Z186" s="209"/>
      <c r="AA186" s="209"/>
      <c r="AB186" s="209"/>
      <c r="AC186" s="209"/>
      <c r="AD186" s="209"/>
      <c r="AE186" s="209"/>
      <c r="AF186" s="209"/>
      <c r="AG186" s="209" t="s">
        <v>601</v>
      </c>
      <c r="AH186" s="209"/>
      <c r="AI186" s="209"/>
      <c r="AJ186" s="209"/>
      <c r="AK186" s="209"/>
      <c r="AL186" s="209"/>
      <c r="AM186" s="209"/>
      <c r="AN186" s="209"/>
      <c r="AO186" s="209"/>
      <c r="AP186" s="209"/>
      <c r="AQ186" s="209"/>
      <c r="AR186" s="209"/>
      <c r="AS186" s="209"/>
      <c r="AT186" s="209"/>
      <c r="AU186" s="209"/>
      <c r="AV186" s="209"/>
      <c r="AW186" s="209"/>
      <c r="AX186" s="209"/>
      <c r="AY186" s="209"/>
      <c r="AZ186" s="209"/>
      <c r="BA186" s="209"/>
      <c r="BB186" s="209"/>
      <c r="BC186" s="209"/>
      <c r="BD186" s="209"/>
      <c r="BE186" s="209"/>
      <c r="BF186" s="209"/>
      <c r="BG186" s="209"/>
      <c r="BH186" s="209"/>
    </row>
    <row r="187" spans="1:60" outlineLevel="1" x14ac:dyDescent="0.25">
      <c r="A187" s="241">
        <v>80</v>
      </c>
      <c r="B187" s="242" t="s">
        <v>610</v>
      </c>
      <c r="C187" s="255" t="s">
        <v>611</v>
      </c>
      <c r="D187" s="243" t="s">
        <v>193</v>
      </c>
      <c r="E187" s="244">
        <v>4.2680899999999999</v>
      </c>
      <c r="F187" s="245"/>
      <c r="G187" s="246">
        <f>ROUND(E187*F187,2)</f>
        <v>0</v>
      </c>
      <c r="H187" s="229">
        <v>0</v>
      </c>
      <c r="I187" s="228">
        <f>ROUND(E187*H187,2)</f>
        <v>0</v>
      </c>
      <c r="J187" s="229">
        <v>1200</v>
      </c>
      <c r="K187" s="228">
        <f>ROUND(E187*J187,2)</f>
        <v>5121.71</v>
      </c>
      <c r="L187" s="228">
        <v>15</v>
      </c>
      <c r="M187" s="228">
        <f>G187*(1+L187/100)</f>
        <v>0</v>
      </c>
      <c r="N187" s="228">
        <v>0</v>
      </c>
      <c r="O187" s="228">
        <f>ROUND(E187*N187,2)</f>
        <v>0</v>
      </c>
      <c r="P187" s="228">
        <v>0</v>
      </c>
      <c r="Q187" s="228">
        <f>ROUND(E187*P187,2)</f>
        <v>0</v>
      </c>
      <c r="R187" s="228"/>
      <c r="S187" s="228" t="s">
        <v>612</v>
      </c>
      <c r="T187" s="228" t="s">
        <v>135</v>
      </c>
      <c r="U187" s="228">
        <v>0</v>
      </c>
      <c r="V187" s="228">
        <f>ROUND(E187*U187,2)</f>
        <v>0</v>
      </c>
      <c r="W187" s="228"/>
      <c r="X187" s="228" t="s">
        <v>600</v>
      </c>
      <c r="Y187" s="209"/>
      <c r="Z187" s="209"/>
      <c r="AA187" s="209"/>
      <c r="AB187" s="209"/>
      <c r="AC187" s="209"/>
      <c r="AD187" s="209"/>
      <c r="AE187" s="209"/>
      <c r="AF187" s="209"/>
      <c r="AG187" s="209" t="s">
        <v>601</v>
      </c>
      <c r="AH187" s="209"/>
      <c r="AI187" s="209"/>
      <c r="AJ187" s="209"/>
      <c r="AK187" s="209"/>
      <c r="AL187" s="209"/>
      <c r="AM187" s="209"/>
      <c r="AN187" s="209"/>
      <c r="AO187" s="209"/>
      <c r="AP187" s="209"/>
      <c r="AQ187" s="209"/>
      <c r="AR187" s="209"/>
      <c r="AS187" s="209"/>
      <c r="AT187" s="209"/>
      <c r="AU187" s="209"/>
      <c r="AV187" s="209"/>
      <c r="AW187" s="209"/>
      <c r="AX187" s="209"/>
      <c r="AY187" s="209"/>
      <c r="AZ187" s="209"/>
      <c r="BA187" s="209"/>
      <c r="BB187" s="209"/>
      <c r="BC187" s="209"/>
      <c r="BD187" s="209"/>
      <c r="BE187" s="209"/>
      <c r="BF187" s="209"/>
      <c r="BG187" s="209"/>
      <c r="BH187" s="209"/>
    </row>
    <row r="188" spans="1:60" x14ac:dyDescent="0.25">
      <c r="A188" s="3"/>
      <c r="B188" s="4"/>
      <c r="C188" s="260"/>
      <c r="D188" s="6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AE188">
        <v>15</v>
      </c>
      <c r="AF188">
        <v>21</v>
      </c>
      <c r="AG188" t="s">
        <v>116</v>
      </c>
    </row>
    <row r="189" spans="1:60" x14ac:dyDescent="0.25">
      <c r="A189" s="212"/>
      <c r="B189" s="213" t="s">
        <v>31</v>
      </c>
      <c r="C189" s="261"/>
      <c r="D189" s="214"/>
      <c r="E189" s="215"/>
      <c r="F189" s="215"/>
      <c r="G189" s="253">
        <f>G8+G15+G34+G43+G45+G48+G54+G65+G67+G71+G137+G151+G180</f>
        <v>0</v>
      </c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AE189">
        <f>SUMIF(L7:L187,AE188,G7:G187)</f>
        <v>0</v>
      </c>
      <c r="AF189">
        <f>SUMIF(L7:L187,AF188,G7:G187)</f>
        <v>0</v>
      </c>
      <c r="AG189" t="s">
        <v>613</v>
      </c>
    </row>
    <row r="190" spans="1:60" x14ac:dyDescent="0.25">
      <c r="A190" s="3"/>
      <c r="B190" s="4"/>
      <c r="C190" s="260"/>
      <c r="D190" s="6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1:60" x14ac:dyDescent="0.25">
      <c r="A191" s="3"/>
      <c r="B191" s="4"/>
      <c r="C191" s="260"/>
      <c r="D191" s="6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1:60" x14ac:dyDescent="0.25">
      <c r="A192" s="216" t="s">
        <v>614</v>
      </c>
      <c r="B192" s="216"/>
      <c r="C192" s="262"/>
      <c r="D192" s="6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1:33" x14ac:dyDescent="0.25">
      <c r="A193" s="217"/>
      <c r="B193" s="218"/>
      <c r="C193" s="263"/>
      <c r="D193" s="218"/>
      <c r="E193" s="218"/>
      <c r="F193" s="218"/>
      <c r="G193" s="219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AG193" t="s">
        <v>615</v>
      </c>
    </row>
    <row r="194" spans="1:33" x14ac:dyDescent="0.25">
      <c r="A194" s="220"/>
      <c r="B194" s="221"/>
      <c r="C194" s="264"/>
      <c r="D194" s="221"/>
      <c r="E194" s="221"/>
      <c r="F194" s="221"/>
      <c r="G194" s="222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1:33" x14ac:dyDescent="0.25">
      <c r="A195" s="220"/>
      <c r="B195" s="221"/>
      <c r="C195" s="264"/>
      <c r="D195" s="221"/>
      <c r="E195" s="221"/>
      <c r="F195" s="221"/>
      <c r="G195" s="222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1:33" x14ac:dyDescent="0.25">
      <c r="A196" s="220"/>
      <c r="B196" s="221"/>
      <c r="C196" s="264"/>
      <c r="D196" s="221"/>
      <c r="E196" s="221"/>
      <c r="F196" s="221"/>
      <c r="G196" s="222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1:33" x14ac:dyDescent="0.25">
      <c r="A197" s="223"/>
      <c r="B197" s="224"/>
      <c r="C197" s="265"/>
      <c r="D197" s="224"/>
      <c r="E197" s="224"/>
      <c r="F197" s="224"/>
      <c r="G197" s="225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1:33" x14ac:dyDescent="0.25">
      <c r="A198" s="3"/>
      <c r="B198" s="4"/>
      <c r="C198" s="260"/>
      <c r="D198" s="6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1:33" x14ac:dyDescent="0.25">
      <c r="C199" s="266"/>
      <c r="D199" s="10"/>
      <c r="AG199" t="s">
        <v>616</v>
      </c>
    </row>
    <row r="200" spans="1:33" x14ac:dyDescent="0.25">
      <c r="D200" s="10"/>
    </row>
    <row r="201" spans="1:33" x14ac:dyDescent="0.25">
      <c r="D201" s="10"/>
    </row>
    <row r="202" spans="1:33" x14ac:dyDescent="0.25">
      <c r="D202" s="10"/>
    </row>
    <row r="203" spans="1:33" x14ac:dyDescent="0.25">
      <c r="D203" s="10"/>
    </row>
    <row r="204" spans="1:33" x14ac:dyDescent="0.25">
      <c r="D204" s="10"/>
    </row>
    <row r="205" spans="1:33" x14ac:dyDescent="0.25">
      <c r="D205" s="10"/>
    </row>
    <row r="206" spans="1:33" x14ac:dyDescent="0.25">
      <c r="D206" s="10"/>
    </row>
    <row r="207" spans="1:33" x14ac:dyDescent="0.25">
      <c r="D207" s="10"/>
    </row>
    <row r="208" spans="1:33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1:G1"/>
    <mergeCell ref="C2:G2"/>
    <mergeCell ref="C3:G3"/>
    <mergeCell ref="C4:G4"/>
    <mergeCell ref="A192:C192"/>
    <mergeCell ref="A193:G197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Z13" sqref="Z13"/>
    </sheetView>
  </sheetViews>
  <sheetFormatPr defaultRowHeight="13.2" outlineLevelRow="1" x14ac:dyDescent="0.25"/>
  <cols>
    <col min="1" max="1" width="3.44140625" customWidth="1"/>
    <col min="2" max="2" width="12.6640625" style="174" customWidth="1"/>
    <col min="3" max="3" width="38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7</v>
      </c>
      <c r="B1" s="194"/>
      <c r="C1" s="194"/>
      <c r="D1" s="194"/>
      <c r="E1" s="194"/>
      <c r="F1" s="194"/>
      <c r="G1" s="194"/>
      <c r="AG1" t="s">
        <v>104</v>
      </c>
    </row>
    <row r="2" spans="1:60" ht="25.05" customHeight="1" x14ac:dyDescent="0.25">
      <c r="A2" s="195" t="s">
        <v>8</v>
      </c>
      <c r="B2" s="49"/>
      <c r="C2" s="198" t="s">
        <v>43</v>
      </c>
      <c r="D2" s="196"/>
      <c r="E2" s="196"/>
      <c r="F2" s="196"/>
      <c r="G2" s="197"/>
      <c r="AG2" t="s">
        <v>105</v>
      </c>
    </row>
    <row r="3" spans="1:60" ht="25.05" customHeight="1" x14ac:dyDescent="0.25">
      <c r="A3" s="195" t="s">
        <v>9</v>
      </c>
      <c r="B3" s="49"/>
      <c r="C3" s="198" t="s">
        <v>735</v>
      </c>
      <c r="D3" s="196"/>
      <c r="E3" s="196"/>
      <c r="F3" s="196"/>
      <c r="G3" s="197"/>
      <c r="AC3" s="174" t="s">
        <v>105</v>
      </c>
      <c r="AG3" t="s">
        <v>106</v>
      </c>
    </row>
    <row r="4" spans="1:60" ht="25.05" customHeight="1" x14ac:dyDescent="0.25">
      <c r="A4" s="199" t="s">
        <v>10</v>
      </c>
      <c r="B4" s="200"/>
      <c r="C4" s="201" t="s">
        <v>739</v>
      </c>
      <c r="D4" s="202"/>
      <c r="E4" s="202"/>
      <c r="F4" s="202"/>
      <c r="G4" s="203"/>
      <c r="AG4" t="s">
        <v>107</v>
      </c>
    </row>
    <row r="5" spans="1:60" x14ac:dyDescent="0.25">
      <c r="D5" s="10"/>
    </row>
    <row r="6" spans="1:60" ht="39.6" x14ac:dyDescent="0.25">
      <c r="A6" s="205" t="s">
        <v>108</v>
      </c>
      <c r="B6" s="207" t="s">
        <v>109</v>
      </c>
      <c r="C6" s="207" t="s">
        <v>110</v>
      </c>
      <c r="D6" s="206" t="s">
        <v>111</v>
      </c>
      <c r="E6" s="205" t="s">
        <v>112</v>
      </c>
      <c r="F6" s="204" t="s">
        <v>113</v>
      </c>
      <c r="G6" s="205" t="s">
        <v>31</v>
      </c>
      <c r="H6" s="208" t="s">
        <v>32</v>
      </c>
      <c r="I6" s="208" t="s">
        <v>114</v>
      </c>
      <c r="J6" s="208" t="s">
        <v>33</v>
      </c>
      <c r="K6" s="208" t="s">
        <v>115</v>
      </c>
      <c r="L6" s="208" t="s">
        <v>116</v>
      </c>
      <c r="M6" s="208" t="s">
        <v>117</v>
      </c>
      <c r="N6" s="208" t="s">
        <v>118</v>
      </c>
      <c r="O6" s="208" t="s">
        <v>119</v>
      </c>
      <c r="P6" s="208" t="s">
        <v>120</v>
      </c>
      <c r="Q6" s="208" t="s">
        <v>121</v>
      </c>
      <c r="R6" s="208" t="s">
        <v>122</v>
      </c>
      <c r="S6" s="208" t="s">
        <v>123</v>
      </c>
      <c r="T6" s="208" t="s">
        <v>124</v>
      </c>
      <c r="U6" s="208" t="s">
        <v>125</v>
      </c>
      <c r="V6" s="208" t="s">
        <v>126</v>
      </c>
      <c r="W6" s="208" t="s">
        <v>127</v>
      </c>
      <c r="X6" s="208" t="s">
        <v>128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</row>
    <row r="8" spans="1:60" x14ac:dyDescent="0.25">
      <c r="A8" s="235" t="s">
        <v>129</v>
      </c>
      <c r="B8" s="236" t="s">
        <v>102</v>
      </c>
      <c r="C8" s="254" t="s">
        <v>30</v>
      </c>
      <c r="D8" s="237"/>
      <c r="E8" s="238"/>
      <c r="F8" s="239"/>
      <c r="G8" s="240">
        <f>SUMIF(AG9:AG16,"&lt;&gt;NOR",G9:G16)</f>
        <v>0</v>
      </c>
      <c r="H8" s="234"/>
      <c r="I8" s="234">
        <f>SUM(I9:I16)</f>
        <v>0</v>
      </c>
      <c r="J8" s="234"/>
      <c r="K8" s="234">
        <f>SUM(K9:K16)</f>
        <v>21700</v>
      </c>
      <c r="L8" s="234"/>
      <c r="M8" s="234">
        <f>SUM(M9:M16)</f>
        <v>0</v>
      </c>
      <c r="N8" s="234"/>
      <c r="O8" s="234">
        <f>SUM(O9:O16)</f>
        <v>0</v>
      </c>
      <c r="P8" s="234"/>
      <c r="Q8" s="234">
        <f>SUM(Q9:Q16)</f>
        <v>0</v>
      </c>
      <c r="R8" s="234"/>
      <c r="S8" s="234"/>
      <c r="T8" s="234"/>
      <c r="U8" s="234"/>
      <c r="V8" s="234">
        <f>SUM(V9:V16)</f>
        <v>0</v>
      </c>
      <c r="W8" s="234"/>
      <c r="X8" s="234"/>
      <c r="AG8" t="s">
        <v>130</v>
      </c>
    </row>
    <row r="9" spans="1:60" outlineLevel="1" x14ac:dyDescent="0.25">
      <c r="A9" s="247">
        <v>1</v>
      </c>
      <c r="B9" s="248" t="s">
        <v>717</v>
      </c>
      <c r="C9" s="257" t="s">
        <v>718</v>
      </c>
      <c r="D9" s="249" t="s">
        <v>161</v>
      </c>
      <c r="E9" s="250">
        <v>1</v>
      </c>
      <c r="F9" s="251"/>
      <c r="G9" s="252">
        <f>ROUND(E9*F9,2)</f>
        <v>0</v>
      </c>
      <c r="H9" s="229">
        <v>0</v>
      </c>
      <c r="I9" s="228">
        <f>ROUND(E9*H9,2)</f>
        <v>0</v>
      </c>
      <c r="J9" s="229">
        <v>5000</v>
      </c>
      <c r="K9" s="228">
        <f>ROUND(E9*J9,2)</f>
        <v>5000</v>
      </c>
      <c r="L9" s="228">
        <v>15</v>
      </c>
      <c r="M9" s="228">
        <f>G9*(1+L9/100)</f>
        <v>0</v>
      </c>
      <c r="N9" s="228">
        <v>0</v>
      </c>
      <c r="O9" s="228">
        <f>ROUND(E9*N9,2)</f>
        <v>0</v>
      </c>
      <c r="P9" s="228">
        <v>0</v>
      </c>
      <c r="Q9" s="228">
        <f>ROUND(E9*P9,2)</f>
        <v>0</v>
      </c>
      <c r="R9" s="228"/>
      <c r="S9" s="228" t="s">
        <v>204</v>
      </c>
      <c r="T9" s="228" t="s">
        <v>135</v>
      </c>
      <c r="U9" s="228">
        <v>0</v>
      </c>
      <c r="V9" s="228">
        <f>ROUND(E9*U9,2)</f>
        <v>0</v>
      </c>
      <c r="W9" s="228"/>
      <c r="X9" s="228" t="s">
        <v>719</v>
      </c>
      <c r="Y9" s="209"/>
      <c r="Z9" s="209"/>
      <c r="AA9" s="209"/>
      <c r="AB9" s="209"/>
      <c r="AC9" s="209"/>
      <c r="AD9" s="209"/>
      <c r="AE9" s="209"/>
      <c r="AF9" s="209"/>
      <c r="AG9" s="209" t="s">
        <v>720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ht="20.399999999999999" outlineLevel="1" x14ac:dyDescent="0.25">
      <c r="A10" s="247">
        <v>2</v>
      </c>
      <c r="B10" s="248" t="s">
        <v>721</v>
      </c>
      <c r="C10" s="257" t="s">
        <v>722</v>
      </c>
      <c r="D10" s="249" t="s">
        <v>161</v>
      </c>
      <c r="E10" s="250">
        <v>1</v>
      </c>
      <c r="F10" s="251"/>
      <c r="G10" s="252">
        <f>ROUND(E10*F10,2)</f>
        <v>0</v>
      </c>
      <c r="H10" s="229">
        <v>0</v>
      </c>
      <c r="I10" s="228">
        <f>ROUND(E10*H10,2)</f>
        <v>0</v>
      </c>
      <c r="J10" s="229">
        <v>4000</v>
      </c>
      <c r="K10" s="228">
        <f>ROUND(E10*J10,2)</f>
        <v>4000</v>
      </c>
      <c r="L10" s="228">
        <v>15</v>
      </c>
      <c r="M10" s="228">
        <f>G10*(1+L10/100)</f>
        <v>0</v>
      </c>
      <c r="N10" s="228">
        <v>0</v>
      </c>
      <c r="O10" s="228">
        <f>ROUND(E10*N10,2)</f>
        <v>0</v>
      </c>
      <c r="P10" s="228">
        <v>0</v>
      </c>
      <c r="Q10" s="228">
        <f>ROUND(E10*P10,2)</f>
        <v>0</v>
      </c>
      <c r="R10" s="228"/>
      <c r="S10" s="228" t="s">
        <v>204</v>
      </c>
      <c r="T10" s="228" t="s">
        <v>135</v>
      </c>
      <c r="U10" s="228">
        <v>0</v>
      </c>
      <c r="V10" s="228">
        <f>ROUND(E10*U10,2)</f>
        <v>0</v>
      </c>
      <c r="W10" s="228"/>
      <c r="X10" s="228" t="s">
        <v>719</v>
      </c>
      <c r="Y10" s="209"/>
      <c r="Z10" s="209"/>
      <c r="AA10" s="209"/>
      <c r="AB10" s="209"/>
      <c r="AC10" s="209"/>
      <c r="AD10" s="209"/>
      <c r="AE10" s="209"/>
      <c r="AF10" s="209"/>
      <c r="AG10" s="209" t="s">
        <v>720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1" x14ac:dyDescent="0.25">
      <c r="A11" s="247">
        <v>3</v>
      </c>
      <c r="B11" s="248" t="s">
        <v>723</v>
      </c>
      <c r="C11" s="257" t="s">
        <v>724</v>
      </c>
      <c r="D11" s="249" t="s">
        <v>161</v>
      </c>
      <c r="E11" s="250">
        <v>1</v>
      </c>
      <c r="F11" s="251"/>
      <c r="G11" s="252">
        <f>ROUND(E11*F11,2)</f>
        <v>0</v>
      </c>
      <c r="H11" s="229">
        <v>0</v>
      </c>
      <c r="I11" s="228">
        <f>ROUND(E11*H11,2)</f>
        <v>0</v>
      </c>
      <c r="J11" s="229">
        <v>2000</v>
      </c>
      <c r="K11" s="228">
        <f>ROUND(E11*J11,2)</f>
        <v>2000</v>
      </c>
      <c r="L11" s="228">
        <v>15</v>
      </c>
      <c r="M11" s="228">
        <f>G11*(1+L11/100)</f>
        <v>0</v>
      </c>
      <c r="N11" s="228">
        <v>0</v>
      </c>
      <c r="O11" s="228">
        <f>ROUND(E11*N11,2)</f>
        <v>0</v>
      </c>
      <c r="P11" s="228">
        <v>0</v>
      </c>
      <c r="Q11" s="228">
        <f>ROUND(E11*P11,2)</f>
        <v>0</v>
      </c>
      <c r="R11" s="228"/>
      <c r="S11" s="228" t="s">
        <v>204</v>
      </c>
      <c r="T11" s="228" t="s">
        <v>135</v>
      </c>
      <c r="U11" s="228">
        <v>0</v>
      </c>
      <c r="V11" s="228">
        <f>ROUND(E11*U11,2)</f>
        <v>0</v>
      </c>
      <c r="W11" s="228"/>
      <c r="X11" s="228" t="s">
        <v>719</v>
      </c>
      <c r="Y11" s="209"/>
      <c r="Z11" s="209"/>
      <c r="AA11" s="209"/>
      <c r="AB11" s="209"/>
      <c r="AC11" s="209"/>
      <c r="AD11" s="209"/>
      <c r="AE11" s="209"/>
      <c r="AF11" s="209"/>
      <c r="AG11" s="209" t="s">
        <v>720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1" x14ac:dyDescent="0.25">
      <c r="A12" s="247">
        <v>4</v>
      </c>
      <c r="B12" s="248" t="s">
        <v>725</v>
      </c>
      <c r="C12" s="257" t="s">
        <v>726</v>
      </c>
      <c r="D12" s="249" t="s">
        <v>161</v>
      </c>
      <c r="E12" s="250">
        <v>1</v>
      </c>
      <c r="F12" s="251"/>
      <c r="G12" s="252">
        <f>ROUND(E12*F12,2)</f>
        <v>0</v>
      </c>
      <c r="H12" s="229">
        <v>0</v>
      </c>
      <c r="I12" s="228">
        <f>ROUND(E12*H12,2)</f>
        <v>0</v>
      </c>
      <c r="J12" s="229">
        <v>3000</v>
      </c>
      <c r="K12" s="228">
        <f>ROUND(E12*J12,2)</f>
        <v>3000</v>
      </c>
      <c r="L12" s="228">
        <v>15</v>
      </c>
      <c r="M12" s="228">
        <f>G12*(1+L12/100)</f>
        <v>0</v>
      </c>
      <c r="N12" s="228">
        <v>0</v>
      </c>
      <c r="O12" s="228">
        <f>ROUND(E12*N12,2)</f>
        <v>0</v>
      </c>
      <c r="P12" s="228">
        <v>0</v>
      </c>
      <c r="Q12" s="228">
        <f>ROUND(E12*P12,2)</f>
        <v>0</v>
      </c>
      <c r="R12" s="228"/>
      <c r="S12" s="228" t="s">
        <v>204</v>
      </c>
      <c r="T12" s="228" t="s">
        <v>135</v>
      </c>
      <c r="U12" s="228">
        <v>0</v>
      </c>
      <c r="V12" s="228">
        <f>ROUND(E12*U12,2)</f>
        <v>0</v>
      </c>
      <c r="W12" s="228"/>
      <c r="X12" s="228" t="s">
        <v>719</v>
      </c>
      <c r="Y12" s="209"/>
      <c r="Z12" s="209"/>
      <c r="AA12" s="209"/>
      <c r="AB12" s="209"/>
      <c r="AC12" s="209"/>
      <c r="AD12" s="209"/>
      <c r="AE12" s="209"/>
      <c r="AF12" s="209"/>
      <c r="AG12" s="209" t="s">
        <v>720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1" x14ac:dyDescent="0.25">
      <c r="A13" s="247">
        <v>5</v>
      </c>
      <c r="B13" s="248" t="s">
        <v>727</v>
      </c>
      <c r="C13" s="257" t="s">
        <v>728</v>
      </c>
      <c r="D13" s="249" t="s">
        <v>161</v>
      </c>
      <c r="E13" s="250">
        <v>1</v>
      </c>
      <c r="F13" s="251"/>
      <c r="G13" s="252">
        <f>ROUND(E13*F13,2)</f>
        <v>0</v>
      </c>
      <c r="H13" s="229">
        <v>0</v>
      </c>
      <c r="I13" s="228">
        <f>ROUND(E13*H13,2)</f>
        <v>0</v>
      </c>
      <c r="J13" s="229">
        <v>500</v>
      </c>
      <c r="K13" s="228">
        <f>ROUND(E13*J13,2)</f>
        <v>500</v>
      </c>
      <c r="L13" s="228">
        <v>15</v>
      </c>
      <c r="M13" s="228">
        <f>G13*(1+L13/100)</f>
        <v>0</v>
      </c>
      <c r="N13" s="228">
        <v>0</v>
      </c>
      <c r="O13" s="228">
        <f>ROUND(E13*N13,2)</f>
        <v>0</v>
      </c>
      <c r="P13" s="228">
        <v>0</v>
      </c>
      <c r="Q13" s="228">
        <f>ROUND(E13*P13,2)</f>
        <v>0</v>
      </c>
      <c r="R13" s="228"/>
      <c r="S13" s="228" t="s">
        <v>204</v>
      </c>
      <c r="T13" s="228" t="s">
        <v>135</v>
      </c>
      <c r="U13" s="228">
        <v>0</v>
      </c>
      <c r="V13" s="228">
        <f>ROUND(E13*U13,2)</f>
        <v>0</v>
      </c>
      <c r="W13" s="228"/>
      <c r="X13" s="228" t="s">
        <v>719</v>
      </c>
      <c r="Y13" s="209"/>
      <c r="Z13" s="209"/>
      <c r="AA13" s="209"/>
      <c r="AB13" s="209"/>
      <c r="AC13" s="209"/>
      <c r="AD13" s="209"/>
      <c r="AE13" s="209"/>
      <c r="AF13" s="209"/>
      <c r="AG13" s="209" t="s">
        <v>720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1" x14ac:dyDescent="0.25">
      <c r="A14" s="247">
        <v>6</v>
      </c>
      <c r="B14" s="248" t="s">
        <v>729</v>
      </c>
      <c r="C14" s="257" t="s">
        <v>730</v>
      </c>
      <c r="D14" s="249" t="s">
        <v>161</v>
      </c>
      <c r="E14" s="250">
        <v>1</v>
      </c>
      <c r="F14" s="251"/>
      <c r="G14" s="252">
        <f>ROUND(E14*F14,2)</f>
        <v>0</v>
      </c>
      <c r="H14" s="229">
        <v>0</v>
      </c>
      <c r="I14" s="228">
        <f>ROUND(E14*H14,2)</f>
        <v>0</v>
      </c>
      <c r="J14" s="229">
        <v>2000</v>
      </c>
      <c r="K14" s="228">
        <f>ROUND(E14*J14,2)</f>
        <v>2000</v>
      </c>
      <c r="L14" s="228">
        <v>15</v>
      </c>
      <c r="M14" s="228">
        <f>G14*(1+L14/100)</f>
        <v>0</v>
      </c>
      <c r="N14" s="228">
        <v>0</v>
      </c>
      <c r="O14" s="228">
        <f>ROUND(E14*N14,2)</f>
        <v>0</v>
      </c>
      <c r="P14" s="228">
        <v>0</v>
      </c>
      <c r="Q14" s="228">
        <f>ROUND(E14*P14,2)</f>
        <v>0</v>
      </c>
      <c r="R14" s="228"/>
      <c r="S14" s="228" t="s">
        <v>204</v>
      </c>
      <c r="T14" s="228" t="s">
        <v>135</v>
      </c>
      <c r="U14" s="228">
        <v>0</v>
      </c>
      <c r="V14" s="228">
        <f>ROUND(E14*U14,2)</f>
        <v>0</v>
      </c>
      <c r="W14" s="228"/>
      <c r="X14" s="228" t="s">
        <v>719</v>
      </c>
      <c r="Y14" s="209"/>
      <c r="Z14" s="209"/>
      <c r="AA14" s="209"/>
      <c r="AB14" s="209"/>
      <c r="AC14" s="209"/>
      <c r="AD14" s="209"/>
      <c r="AE14" s="209"/>
      <c r="AF14" s="209"/>
      <c r="AG14" s="209" t="s">
        <v>720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1" x14ac:dyDescent="0.25">
      <c r="A15" s="247">
        <v>7</v>
      </c>
      <c r="B15" s="248" t="s">
        <v>731</v>
      </c>
      <c r="C15" s="257" t="s">
        <v>732</v>
      </c>
      <c r="D15" s="249" t="s">
        <v>161</v>
      </c>
      <c r="E15" s="250">
        <v>1</v>
      </c>
      <c r="F15" s="251"/>
      <c r="G15" s="252">
        <f>ROUND(E15*F15,2)</f>
        <v>0</v>
      </c>
      <c r="H15" s="229">
        <v>0</v>
      </c>
      <c r="I15" s="228">
        <f>ROUND(E15*H15,2)</f>
        <v>0</v>
      </c>
      <c r="J15" s="229">
        <v>5000</v>
      </c>
      <c r="K15" s="228">
        <f>ROUND(E15*J15,2)</f>
        <v>5000</v>
      </c>
      <c r="L15" s="228">
        <v>15</v>
      </c>
      <c r="M15" s="228">
        <f>G15*(1+L15/100)</f>
        <v>0</v>
      </c>
      <c r="N15" s="228">
        <v>0</v>
      </c>
      <c r="O15" s="228">
        <f>ROUND(E15*N15,2)</f>
        <v>0</v>
      </c>
      <c r="P15" s="228">
        <v>0</v>
      </c>
      <c r="Q15" s="228">
        <f>ROUND(E15*P15,2)</f>
        <v>0</v>
      </c>
      <c r="R15" s="228"/>
      <c r="S15" s="228" t="s">
        <v>204</v>
      </c>
      <c r="T15" s="228" t="s">
        <v>135</v>
      </c>
      <c r="U15" s="228">
        <v>0</v>
      </c>
      <c r="V15" s="228">
        <f>ROUND(E15*U15,2)</f>
        <v>0</v>
      </c>
      <c r="W15" s="228"/>
      <c r="X15" s="228" t="s">
        <v>719</v>
      </c>
      <c r="Y15" s="209"/>
      <c r="Z15" s="209"/>
      <c r="AA15" s="209"/>
      <c r="AB15" s="209"/>
      <c r="AC15" s="209"/>
      <c r="AD15" s="209"/>
      <c r="AE15" s="209"/>
      <c r="AF15" s="209"/>
      <c r="AG15" s="209" t="s">
        <v>720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1" x14ac:dyDescent="0.25">
      <c r="A16" s="241">
        <v>8</v>
      </c>
      <c r="B16" s="242" t="s">
        <v>733</v>
      </c>
      <c r="C16" s="255" t="s">
        <v>734</v>
      </c>
      <c r="D16" s="243" t="s">
        <v>161</v>
      </c>
      <c r="E16" s="244">
        <v>1</v>
      </c>
      <c r="F16" s="245"/>
      <c r="G16" s="246">
        <f>ROUND(E16*F16,2)</f>
        <v>0</v>
      </c>
      <c r="H16" s="229">
        <v>0</v>
      </c>
      <c r="I16" s="228">
        <f>ROUND(E16*H16,2)</f>
        <v>0</v>
      </c>
      <c r="J16" s="229">
        <v>200</v>
      </c>
      <c r="K16" s="228">
        <f>ROUND(E16*J16,2)</f>
        <v>200</v>
      </c>
      <c r="L16" s="228">
        <v>15</v>
      </c>
      <c r="M16" s="228">
        <f>G16*(1+L16/100)</f>
        <v>0</v>
      </c>
      <c r="N16" s="228">
        <v>0</v>
      </c>
      <c r="O16" s="228">
        <f>ROUND(E16*N16,2)</f>
        <v>0</v>
      </c>
      <c r="P16" s="228">
        <v>0</v>
      </c>
      <c r="Q16" s="228">
        <f>ROUND(E16*P16,2)</f>
        <v>0</v>
      </c>
      <c r="R16" s="228"/>
      <c r="S16" s="228" t="s">
        <v>204</v>
      </c>
      <c r="T16" s="228" t="s">
        <v>135</v>
      </c>
      <c r="U16" s="228">
        <v>0</v>
      </c>
      <c r="V16" s="228">
        <f>ROUND(E16*U16,2)</f>
        <v>0</v>
      </c>
      <c r="W16" s="228"/>
      <c r="X16" s="228" t="s">
        <v>719</v>
      </c>
      <c r="Y16" s="209"/>
      <c r="Z16" s="209"/>
      <c r="AA16" s="209"/>
      <c r="AB16" s="209"/>
      <c r="AC16" s="209"/>
      <c r="AD16" s="209"/>
      <c r="AE16" s="209"/>
      <c r="AF16" s="209"/>
      <c r="AG16" s="209" t="s">
        <v>720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33" x14ac:dyDescent="0.25">
      <c r="A17" s="3"/>
      <c r="B17" s="4"/>
      <c r="C17" s="260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AE17">
        <v>15</v>
      </c>
      <c r="AF17">
        <v>21</v>
      </c>
      <c r="AG17" t="s">
        <v>116</v>
      </c>
    </row>
    <row r="18" spans="1:33" x14ac:dyDescent="0.25">
      <c r="A18" s="212"/>
      <c r="B18" s="213" t="s">
        <v>31</v>
      </c>
      <c r="C18" s="261"/>
      <c r="D18" s="214"/>
      <c r="E18" s="215"/>
      <c r="F18" s="215"/>
      <c r="G18" s="253">
        <f>G8</f>
        <v>0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AE18">
        <f>SUMIF(L7:L16,AE17,G7:G16)</f>
        <v>0</v>
      </c>
      <c r="AF18">
        <f>SUMIF(L7:L16,AF17,G7:G16)</f>
        <v>0</v>
      </c>
      <c r="AG18" t="s">
        <v>613</v>
      </c>
    </row>
    <row r="19" spans="1:33" x14ac:dyDescent="0.25">
      <c r="A19" s="3"/>
      <c r="B19" s="4"/>
      <c r="C19" s="260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33" x14ac:dyDescent="0.25">
      <c r="A20" s="3"/>
      <c r="B20" s="4"/>
      <c r="C20" s="260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33" x14ac:dyDescent="0.25">
      <c r="A21" s="216" t="s">
        <v>614</v>
      </c>
      <c r="B21" s="216"/>
      <c r="C21" s="262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33" x14ac:dyDescent="0.25">
      <c r="A22" s="217"/>
      <c r="B22" s="218"/>
      <c r="C22" s="263"/>
      <c r="D22" s="218"/>
      <c r="E22" s="218"/>
      <c r="F22" s="218"/>
      <c r="G22" s="219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AG22" t="s">
        <v>615</v>
      </c>
    </row>
    <row r="23" spans="1:33" x14ac:dyDescent="0.25">
      <c r="A23" s="220"/>
      <c r="B23" s="221"/>
      <c r="C23" s="264"/>
      <c r="D23" s="221"/>
      <c r="E23" s="221"/>
      <c r="F23" s="221"/>
      <c r="G23" s="222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33" x14ac:dyDescent="0.25">
      <c r="A24" s="220"/>
      <c r="B24" s="221"/>
      <c r="C24" s="264"/>
      <c r="D24" s="221"/>
      <c r="E24" s="221"/>
      <c r="F24" s="221"/>
      <c r="G24" s="222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33" x14ac:dyDescent="0.25">
      <c r="A25" s="220"/>
      <c r="B25" s="221"/>
      <c r="C25" s="264"/>
      <c r="D25" s="221"/>
      <c r="E25" s="221"/>
      <c r="F25" s="221"/>
      <c r="G25" s="222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33" x14ac:dyDescent="0.25">
      <c r="A26" s="223"/>
      <c r="B26" s="224"/>
      <c r="C26" s="265"/>
      <c r="D26" s="224"/>
      <c r="E26" s="224"/>
      <c r="F26" s="224"/>
      <c r="G26" s="225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33" x14ac:dyDescent="0.25">
      <c r="A27" s="3"/>
      <c r="B27" s="4"/>
      <c r="C27" s="260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33" x14ac:dyDescent="0.25">
      <c r="C28" s="266"/>
      <c r="D28" s="10"/>
      <c r="AG28" t="s">
        <v>616</v>
      </c>
    </row>
    <row r="29" spans="1:33" x14ac:dyDescent="0.25">
      <c r="D29" s="10"/>
    </row>
    <row r="30" spans="1:33" x14ac:dyDescent="0.25">
      <c r="D30" s="10"/>
    </row>
    <row r="31" spans="1:33" x14ac:dyDescent="0.25">
      <c r="D31" s="10"/>
    </row>
    <row r="32" spans="1:33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1:G1"/>
    <mergeCell ref="C2:G2"/>
    <mergeCell ref="C3:G3"/>
    <mergeCell ref="C4:G4"/>
    <mergeCell ref="A21:C21"/>
    <mergeCell ref="A22:G26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54</vt:i4>
      </vt:variant>
    </vt:vector>
  </HeadingPairs>
  <TitlesOfParts>
    <vt:vector size="61" baseType="lpstr">
      <vt:lpstr>Pokyny pro vyplnění</vt:lpstr>
      <vt:lpstr>Stavba</vt:lpstr>
      <vt:lpstr>VzorPolozky</vt:lpstr>
      <vt:lpstr>byt č.1</vt:lpstr>
      <vt:lpstr>byt č.2</vt:lpstr>
      <vt:lpstr>společné prostory</vt:lpstr>
      <vt:lpstr>VRN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'byt č.1'!Názvy_tisku</vt:lpstr>
      <vt:lpstr>'byt č.2'!Názvy_tisku</vt:lpstr>
      <vt:lpstr>'společné prostory'!Názvy_tisku</vt:lpstr>
      <vt:lpstr>VRN!Názvy_tisku</vt:lpstr>
      <vt:lpstr>oadresa</vt:lpstr>
      <vt:lpstr>Stavba!Objednatel</vt:lpstr>
      <vt:lpstr>Stavba!Objekt</vt:lpstr>
      <vt:lpstr>'byt č.1'!Oblast_tisku</vt:lpstr>
      <vt:lpstr>'byt č.2'!Oblast_tisku</vt:lpstr>
      <vt:lpstr>'společné prostory'!Oblast_tisku</vt:lpstr>
      <vt:lpstr>Stavba!Oblast_tisku</vt:lpstr>
      <vt:lpstr>VRN!Oblast_tisku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Rozpočty</cp:lastModifiedBy>
  <cp:lastPrinted>2019-03-19T12:27:02Z</cp:lastPrinted>
  <dcterms:created xsi:type="dcterms:W3CDTF">2009-04-08T07:15:50Z</dcterms:created>
  <dcterms:modified xsi:type="dcterms:W3CDTF">2025-10-01T14:26:02Z</dcterms:modified>
</cp:coreProperties>
</file>